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rue-Up\"/>
    </mc:Choice>
  </mc:AlternateContent>
  <xr:revisionPtr revIDLastSave="0" documentId="13_ncr:1_{2F5A22FD-2FF0-4E34-AB9E-1F03AAD06224}" xr6:coauthVersionLast="46" xr6:coauthVersionMax="46" xr10:uidLastSave="{00000000-0000-0000-0000-000000000000}"/>
  <bookViews>
    <workbookView xWindow="-120" yWindow="-120" windowWidth="29040" windowHeight="15840" xr2:uid="{00000000-000D-0000-FFFF-FFFF00000000}"/>
  </bookViews>
  <sheets>
    <sheet name="Correction Adjustments" sheetId="7" r:id="rId1"/>
    <sheet name="Module C Corrected" sheetId="6" r:id="rId2"/>
    <sheet name="Module C Initial" sheetId="1" r:id="rId3"/>
    <sheet name="DOS Adjustments Detail" sheetId="4" r:id="rId4"/>
    <sheet name="Interest on True-Up" sheetId="5" r:id="rId5"/>
    <sheet name="Interest Rate" sheetId="2" r:id="rId6"/>
    <sheet name="Lookup Tables" sheetId="3" r:id="rId7"/>
  </sheets>
  <definedNames>
    <definedName name="_xlnm._FilterDatabase" localSheetId="6" hidden="1">'Lookup Tables'!$B$1:$B$298</definedName>
    <definedName name="AdjustmentsInterestRate">OFFSET('Interest on True-Up'!$A$3,0,0,COUNTA('Interest on True-Up'!$G:$G)-2,7)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0">'Correction Adjustments'!$1:$4</definedName>
    <definedName name="_xlnm.Print_Titles" localSheetId="3">'DOS Adjustments Detail'!$1:$4</definedName>
    <definedName name="_xlnm.Print_Titles" localSheetId="4">'Interest on True-Up'!$1:$2</definedName>
    <definedName name="_xlnm.Print_Titles" localSheetId="5">'Interest Rate'!$1:$2</definedName>
    <definedName name="_xlnm.Print_Titles" localSheetId="6">'Lookup Tables'!$1:$1</definedName>
    <definedName name="_xlnm.Print_Titles" localSheetId="1">'Module C Corrected'!$1:$4</definedName>
    <definedName name="_xlnm.Print_Titles" localSheetId="2">'Module C Initial'!$1:$4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3" i="7" l="1"/>
  <c r="BK3" i="7"/>
  <c r="BJ3" i="7"/>
  <c r="BI3" i="7"/>
  <c r="BH3" i="7"/>
  <c r="BG3" i="7"/>
  <c r="BF3" i="7"/>
  <c r="BE3" i="7"/>
  <c r="BD3" i="7"/>
  <c r="BC3" i="7"/>
  <c r="BB3" i="7"/>
  <c r="BA3" i="7"/>
  <c r="A2" i="4"/>
  <c r="A2" i="6"/>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AN3" i="7"/>
  <c r="AM3" i="7"/>
  <c r="AL3" i="7"/>
  <c r="AK3" i="7"/>
  <c r="AJ3" i="7"/>
  <c r="AI3" i="7"/>
  <c r="AH3" i="7"/>
  <c r="AG3" i="7"/>
  <c r="AF3" i="7"/>
  <c r="AE3" i="7"/>
  <c r="AD3" i="7"/>
  <c r="AC3" i="7"/>
  <c r="D6" i="7" l="1"/>
  <c r="D112" i="7"/>
  <c r="D114" i="7"/>
  <c r="D116" i="7"/>
  <c r="D118" i="7"/>
  <c r="D120" i="7"/>
  <c r="D122" i="7"/>
  <c r="D124" i="7"/>
  <c r="D126" i="7"/>
  <c r="D128" i="7"/>
  <c r="D95" i="7"/>
  <c r="D5" i="7"/>
  <c r="D7" i="7"/>
  <c r="D94" i="7"/>
  <c r="D96" i="7"/>
  <c r="D111" i="7"/>
  <c r="D113" i="7"/>
  <c r="D115" i="7"/>
  <c r="D117" i="7"/>
  <c r="D119" i="7"/>
  <c r="D121" i="7"/>
  <c r="D123" i="7"/>
  <c r="D125" i="7"/>
  <c r="D127" i="7"/>
  <c r="D129" i="7"/>
  <c r="D9" i="7"/>
  <c r="D11" i="7"/>
  <c r="D13" i="7"/>
  <c r="D15" i="7"/>
  <c r="D17" i="7"/>
  <c r="D19" i="7"/>
  <c r="D21" i="7"/>
  <c r="D23" i="7"/>
  <c r="D25" i="7"/>
  <c r="D27" i="7"/>
  <c r="D8" i="7"/>
  <c r="D10" i="7"/>
  <c r="D12" i="7"/>
  <c r="D14" i="7"/>
  <c r="D16" i="7"/>
  <c r="D18" i="7"/>
  <c r="D20" i="7"/>
  <c r="D22" i="7"/>
  <c r="D24" i="7"/>
  <c r="D26" i="7"/>
  <c r="D28" i="7"/>
  <c r="D29" i="7"/>
  <c r="D30" i="7"/>
  <c r="D31" i="7"/>
  <c r="D32" i="7"/>
  <c r="D33" i="7"/>
  <c r="D34" i="7"/>
  <c r="D35" i="7"/>
  <c r="D36" i="7"/>
  <c r="D37" i="7"/>
  <c r="D38" i="7"/>
  <c r="D39" i="7"/>
  <c r="D40" i="7"/>
  <c r="D41" i="7"/>
  <c r="D42" i="7"/>
  <c r="D43" i="7"/>
  <c r="D44" i="7"/>
  <c r="D45" i="7"/>
  <c r="D46" i="7"/>
  <c r="D47" i="7"/>
  <c r="D48" i="7"/>
  <c r="D49" i="7"/>
  <c r="D50" i="7"/>
  <c r="D51" i="7"/>
  <c r="D52" i="7"/>
  <c r="D53" i="7"/>
  <c r="D55" i="7"/>
  <c r="D57" i="7"/>
  <c r="D59" i="7"/>
  <c r="D61" i="7"/>
  <c r="D63" i="7"/>
  <c r="D65" i="7"/>
  <c r="D67" i="7"/>
  <c r="D54" i="7"/>
  <c r="D56" i="7"/>
  <c r="D58" i="7"/>
  <c r="D60" i="7"/>
  <c r="D62" i="7"/>
  <c r="D64" i="7"/>
  <c r="D66" i="7"/>
  <c r="D68" i="7"/>
  <c r="D69" i="7"/>
  <c r="D70" i="7"/>
  <c r="D71" i="7"/>
  <c r="D72" i="7"/>
  <c r="D73" i="7"/>
  <c r="D74" i="7"/>
  <c r="D75" i="7"/>
  <c r="D76" i="7"/>
  <c r="D77" i="7"/>
  <c r="D78" i="7"/>
  <c r="D79" i="7"/>
  <c r="D81" i="7"/>
  <c r="D83" i="7"/>
  <c r="D85" i="7"/>
  <c r="D87" i="7"/>
  <c r="D80" i="7"/>
  <c r="D82" i="7"/>
  <c r="D84" i="7"/>
  <c r="D86" i="7"/>
  <c r="D88" i="7"/>
  <c r="D89" i="7"/>
  <c r="D90" i="7"/>
  <c r="D91" i="7"/>
  <c r="D92" i="7"/>
  <c r="D93" i="7"/>
  <c r="D97" i="7"/>
  <c r="D99" i="7"/>
  <c r="D101" i="7"/>
  <c r="D103" i="7"/>
  <c r="D105" i="7"/>
  <c r="D107" i="7"/>
  <c r="D98" i="7"/>
  <c r="D100" i="7"/>
  <c r="D102" i="7"/>
  <c r="D104" i="7"/>
  <c r="D106" i="7"/>
  <c r="D108" i="7"/>
  <c r="D109" i="7"/>
  <c r="D110" i="7"/>
  <c r="D130" i="7"/>
  <c r="DH7" i="1" l="1"/>
  <c r="DG7" i="1"/>
  <c r="DF7" i="1"/>
  <c r="DE7" i="1"/>
  <c r="DD7" i="1"/>
  <c r="DC7" i="1"/>
  <c r="DB7" i="1"/>
  <c r="DA7" i="1"/>
  <c r="CZ7" i="1"/>
  <c r="CY7" i="1"/>
  <c r="CX7" i="1"/>
  <c r="CW7" i="1"/>
  <c r="DH6" i="1"/>
  <c r="DG6" i="1"/>
  <c r="DF6" i="1"/>
  <c r="DE6" i="1"/>
  <c r="DD6" i="1"/>
  <c r="DC6" i="1"/>
  <c r="DB6" i="1"/>
  <c r="DA6" i="1"/>
  <c r="CZ6" i="1"/>
  <c r="CY6" i="1"/>
  <c r="CX6" i="1"/>
  <c r="CW6" i="1"/>
  <c r="DH5" i="1"/>
  <c r="DG5" i="1"/>
  <c r="DF5" i="1"/>
  <c r="DE5" i="1"/>
  <c r="DD5" i="1"/>
  <c r="DC5" i="1"/>
  <c r="DB5" i="1"/>
  <c r="DA5" i="1"/>
  <c r="CZ5" i="1"/>
  <c r="CY5" i="1"/>
  <c r="CX5" i="1"/>
  <c r="CW5" i="1"/>
  <c r="BL130" i="6"/>
  <c r="BK130" i="6"/>
  <c r="BJ130" i="6"/>
  <c r="BI130" i="6"/>
  <c r="BH130" i="6"/>
  <c r="BG130" i="6"/>
  <c r="BF130" i="6"/>
  <c r="BE130" i="6"/>
  <c r="BD130" i="6"/>
  <c r="BC130" i="6"/>
  <c r="BB130" i="6"/>
  <c r="BA130" i="6"/>
  <c r="C130" i="6"/>
  <c r="BQ130" i="6" s="1"/>
  <c r="BL129" i="6"/>
  <c r="BK129" i="6"/>
  <c r="BJ129" i="6"/>
  <c r="BI129" i="6"/>
  <c r="BH129" i="6"/>
  <c r="BG129" i="6"/>
  <c r="BF129" i="6"/>
  <c r="BE129" i="6"/>
  <c r="BD129" i="6"/>
  <c r="BC129" i="6"/>
  <c r="BB129" i="6"/>
  <c r="BA129" i="6"/>
  <c r="C129" i="6"/>
  <c r="BS129" i="6" s="1"/>
  <c r="BL128" i="6"/>
  <c r="BK128" i="6"/>
  <c r="BJ128" i="6"/>
  <c r="BI128" i="6"/>
  <c r="BH128" i="6"/>
  <c r="BG128" i="6"/>
  <c r="BF128" i="6"/>
  <c r="BE128" i="6"/>
  <c r="BD128" i="6"/>
  <c r="BC128" i="6"/>
  <c r="BB128" i="6"/>
  <c r="BA128" i="6"/>
  <c r="C128" i="6"/>
  <c r="BM128" i="6" s="1"/>
  <c r="BL127" i="6"/>
  <c r="BK127" i="6"/>
  <c r="BJ127" i="6"/>
  <c r="BI127" i="6"/>
  <c r="BH127" i="6"/>
  <c r="BG127" i="6"/>
  <c r="BF127" i="6"/>
  <c r="BE127" i="6"/>
  <c r="BD127" i="6"/>
  <c r="BC127" i="6"/>
  <c r="BB127" i="6"/>
  <c r="BA127" i="6"/>
  <c r="C127" i="6"/>
  <c r="BU127" i="6" s="1"/>
  <c r="BL126" i="6"/>
  <c r="BK126" i="6"/>
  <c r="BJ126" i="6"/>
  <c r="BI126" i="6"/>
  <c r="BH126" i="6"/>
  <c r="BG126" i="6"/>
  <c r="BF126" i="6"/>
  <c r="BE126" i="6"/>
  <c r="BD126" i="6"/>
  <c r="BC126" i="6"/>
  <c r="BB126" i="6"/>
  <c r="BA126" i="6"/>
  <c r="C126" i="6"/>
  <c r="BL125" i="6"/>
  <c r="BK125" i="6"/>
  <c r="BJ125" i="6"/>
  <c r="BI125" i="6"/>
  <c r="BH125" i="6"/>
  <c r="BG125" i="6"/>
  <c r="BF125" i="6"/>
  <c r="BE125" i="6"/>
  <c r="BD125" i="6"/>
  <c r="BC125" i="6"/>
  <c r="BB125" i="6"/>
  <c r="BA125" i="6"/>
  <c r="C125" i="6"/>
  <c r="BW125" i="6" s="1"/>
  <c r="BL124" i="6"/>
  <c r="BK124" i="6"/>
  <c r="BJ124" i="6"/>
  <c r="BI124" i="6"/>
  <c r="BH124" i="6"/>
  <c r="BG124" i="6"/>
  <c r="BF124" i="6"/>
  <c r="BE124" i="6"/>
  <c r="BD124" i="6"/>
  <c r="BC124" i="6"/>
  <c r="BB124" i="6"/>
  <c r="BA124" i="6"/>
  <c r="C124" i="6"/>
  <c r="BW124" i="6" s="1"/>
  <c r="BL123" i="6"/>
  <c r="BK123" i="6"/>
  <c r="BJ123" i="6"/>
  <c r="BI123" i="6"/>
  <c r="BH123" i="6"/>
  <c r="BG123" i="6"/>
  <c r="BF123" i="6"/>
  <c r="BE123" i="6"/>
  <c r="BD123" i="6"/>
  <c r="BC123" i="6"/>
  <c r="BB123" i="6"/>
  <c r="BA123" i="6"/>
  <c r="C123" i="6"/>
  <c r="BW123" i="6" s="1"/>
  <c r="BL122" i="6"/>
  <c r="BK122" i="6"/>
  <c r="BJ122" i="6"/>
  <c r="BI122" i="6"/>
  <c r="BH122" i="6"/>
  <c r="BG122" i="6"/>
  <c r="BF122" i="6"/>
  <c r="BE122" i="6"/>
  <c r="BD122" i="6"/>
  <c r="BC122" i="6"/>
  <c r="BB122" i="6"/>
  <c r="BA122" i="6"/>
  <c r="C122" i="6"/>
  <c r="BS122" i="6" s="1"/>
  <c r="BL121" i="6"/>
  <c r="BK121" i="6"/>
  <c r="BJ121" i="6"/>
  <c r="BI121" i="6"/>
  <c r="BH121" i="6"/>
  <c r="BG121" i="6"/>
  <c r="BF121" i="6"/>
  <c r="BE121" i="6"/>
  <c r="BD121" i="6"/>
  <c r="BC121" i="6"/>
  <c r="BB121" i="6"/>
  <c r="BA121" i="6"/>
  <c r="C121" i="6"/>
  <c r="BX121" i="6" s="1"/>
  <c r="BL120" i="6"/>
  <c r="BK120" i="6"/>
  <c r="BJ120" i="6"/>
  <c r="BI120" i="6"/>
  <c r="BH120" i="6"/>
  <c r="BG120" i="6"/>
  <c r="BF120" i="6"/>
  <c r="BE120" i="6"/>
  <c r="BD120" i="6"/>
  <c r="BC120" i="6"/>
  <c r="BB120" i="6"/>
  <c r="BA120" i="6"/>
  <c r="C120" i="6"/>
  <c r="BS120" i="6" s="1"/>
  <c r="BL119" i="6"/>
  <c r="BK119" i="6"/>
  <c r="BJ119" i="6"/>
  <c r="BI119" i="6"/>
  <c r="BH119" i="6"/>
  <c r="BG119" i="6"/>
  <c r="BF119" i="6"/>
  <c r="BE119" i="6"/>
  <c r="BD119" i="6"/>
  <c r="BC119" i="6"/>
  <c r="BB119" i="6"/>
  <c r="BA119" i="6"/>
  <c r="C119" i="6"/>
  <c r="BT119" i="6" s="1"/>
  <c r="BL118" i="6"/>
  <c r="BK118" i="6"/>
  <c r="BJ118" i="6"/>
  <c r="BI118" i="6"/>
  <c r="BH118" i="6"/>
  <c r="BG118" i="6"/>
  <c r="BF118" i="6"/>
  <c r="BE118" i="6"/>
  <c r="BD118" i="6"/>
  <c r="BC118" i="6"/>
  <c r="BB118" i="6"/>
  <c r="BA118" i="6"/>
  <c r="C118" i="6"/>
  <c r="BV118" i="6" s="1"/>
  <c r="BL117" i="6"/>
  <c r="BK117" i="6"/>
  <c r="BJ117" i="6"/>
  <c r="BI117" i="6"/>
  <c r="BH117" i="6"/>
  <c r="BG117" i="6"/>
  <c r="BF117" i="6"/>
  <c r="BE117" i="6"/>
  <c r="BD117" i="6"/>
  <c r="BC117" i="6"/>
  <c r="BB117" i="6"/>
  <c r="BA117" i="6"/>
  <c r="C117" i="6"/>
  <c r="BL116" i="6"/>
  <c r="BK116" i="6"/>
  <c r="BJ116" i="6"/>
  <c r="BI116" i="6"/>
  <c r="BH116" i="6"/>
  <c r="BG116" i="6"/>
  <c r="BF116" i="6"/>
  <c r="BE116" i="6"/>
  <c r="BD116" i="6"/>
  <c r="BC116" i="6"/>
  <c r="BB116" i="6"/>
  <c r="BA116" i="6"/>
  <c r="C116" i="6"/>
  <c r="BR116" i="6" s="1"/>
  <c r="BL115" i="6"/>
  <c r="BK115" i="6"/>
  <c r="BJ115" i="6"/>
  <c r="BI115" i="6"/>
  <c r="BH115" i="6"/>
  <c r="BG115" i="6"/>
  <c r="BF115" i="6"/>
  <c r="BE115" i="6"/>
  <c r="BD115" i="6"/>
  <c r="BC115" i="6"/>
  <c r="BB115" i="6"/>
  <c r="BA115" i="6"/>
  <c r="C115" i="6"/>
  <c r="BS115" i="6" s="1"/>
  <c r="BL114" i="6"/>
  <c r="BK114" i="6"/>
  <c r="BJ114" i="6"/>
  <c r="BI114" i="6"/>
  <c r="BH114" i="6"/>
  <c r="BG114" i="6"/>
  <c r="BF114" i="6"/>
  <c r="BE114" i="6"/>
  <c r="BD114" i="6"/>
  <c r="BC114" i="6"/>
  <c r="BB114" i="6"/>
  <c r="BA114" i="6"/>
  <c r="C114" i="6"/>
  <c r="BP114" i="6" s="1"/>
  <c r="BL113" i="6"/>
  <c r="BK113" i="6"/>
  <c r="BJ113" i="6"/>
  <c r="BI113" i="6"/>
  <c r="BH113" i="6"/>
  <c r="BG113" i="6"/>
  <c r="BF113" i="6"/>
  <c r="BE113" i="6"/>
  <c r="BD113" i="6"/>
  <c r="BC113" i="6"/>
  <c r="BB113" i="6"/>
  <c r="BA113" i="6"/>
  <c r="C113" i="6"/>
  <c r="BS113" i="6" s="1"/>
  <c r="BL112" i="6"/>
  <c r="BK112" i="6"/>
  <c r="BJ112" i="6"/>
  <c r="BI112" i="6"/>
  <c r="BH112" i="6"/>
  <c r="BG112" i="6"/>
  <c r="BF112" i="6"/>
  <c r="BE112" i="6"/>
  <c r="BD112" i="6"/>
  <c r="BC112" i="6"/>
  <c r="BB112" i="6"/>
  <c r="BA112" i="6"/>
  <c r="C112" i="6"/>
  <c r="BO112" i="6" s="1"/>
  <c r="BL111" i="6"/>
  <c r="BK111" i="6"/>
  <c r="BJ111" i="6"/>
  <c r="BI111" i="6"/>
  <c r="BH111" i="6"/>
  <c r="BG111" i="6"/>
  <c r="BF111" i="6"/>
  <c r="BE111" i="6"/>
  <c r="BD111" i="6"/>
  <c r="BC111" i="6"/>
  <c r="BB111" i="6"/>
  <c r="BA111" i="6"/>
  <c r="C111" i="6"/>
  <c r="BX111" i="6" s="1"/>
  <c r="BL110" i="6"/>
  <c r="BK110" i="6"/>
  <c r="BJ110" i="6"/>
  <c r="BI110" i="6"/>
  <c r="BH110" i="6"/>
  <c r="BG110" i="6"/>
  <c r="BF110" i="6"/>
  <c r="BE110" i="6"/>
  <c r="BD110" i="6"/>
  <c r="BC110" i="6"/>
  <c r="BB110" i="6"/>
  <c r="BA110" i="6"/>
  <c r="C110" i="6"/>
  <c r="BP110" i="6" s="1"/>
  <c r="BL109" i="6"/>
  <c r="BK109" i="6"/>
  <c r="BJ109" i="6"/>
  <c r="BI109" i="6"/>
  <c r="BH109" i="6"/>
  <c r="BG109" i="6"/>
  <c r="BF109" i="6"/>
  <c r="BE109" i="6"/>
  <c r="BD109" i="6"/>
  <c r="BC109" i="6"/>
  <c r="BB109" i="6"/>
  <c r="BA109" i="6"/>
  <c r="C109" i="6"/>
  <c r="BU109" i="6" s="1"/>
  <c r="BL108" i="6"/>
  <c r="BK108" i="6"/>
  <c r="BJ108" i="6"/>
  <c r="BI108" i="6"/>
  <c r="BH108" i="6"/>
  <c r="BG108" i="6"/>
  <c r="BF108" i="6"/>
  <c r="BE108" i="6"/>
  <c r="BD108" i="6"/>
  <c r="BC108" i="6"/>
  <c r="BB108" i="6"/>
  <c r="BA108" i="6"/>
  <c r="C108" i="6"/>
  <c r="BX108" i="6" s="1"/>
  <c r="BL107" i="6"/>
  <c r="BK107" i="6"/>
  <c r="BJ107" i="6"/>
  <c r="BI107" i="6"/>
  <c r="BH107" i="6"/>
  <c r="BG107" i="6"/>
  <c r="BF107" i="6"/>
  <c r="BE107" i="6"/>
  <c r="BD107" i="6"/>
  <c r="BC107" i="6"/>
  <c r="BB107" i="6"/>
  <c r="BA107" i="6"/>
  <c r="C107" i="6"/>
  <c r="BP107" i="6" s="1"/>
  <c r="BL106" i="6"/>
  <c r="BK106" i="6"/>
  <c r="BJ106" i="6"/>
  <c r="BI106" i="6"/>
  <c r="BH106" i="6"/>
  <c r="BG106" i="6"/>
  <c r="BF106" i="6"/>
  <c r="BE106" i="6"/>
  <c r="BD106" i="6"/>
  <c r="BC106" i="6"/>
  <c r="BB106" i="6"/>
  <c r="BA106" i="6"/>
  <c r="C106" i="6"/>
  <c r="BQ106" i="6" s="1"/>
  <c r="BL105" i="6"/>
  <c r="BK105" i="6"/>
  <c r="BJ105" i="6"/>
  <c r="BI105" i="6"/>
  <c r="BH105" i="6"/>
  <c r="BG105" i="6"/>
  <c r="BF105" i="6"/>
  <c r="BE105" i="6"/>
  <c r="BD105" i="6"/>
  <c r="BC105" i="6"/>
  <c r="BB105" i="6"/>
  <c r="BA105" i="6"/>
  <c r="C105" i="6"/>
  <c r="BX105" i="6" s="1"/>
  <c r="BL104" i="6"/>
  <c r="BK104" i="6"/>
  <c r="BJ104" i="6"/>
  <c r="BI104" i="6"/>
  <c r="BH104" i="6"/>
  <c r="BG104" i="6"/>
  <c r="BF104" i="6"/>
  <c r="BE104" i="6"/>
  <c r="BD104" i="6"/>
  <c r="BC104" i="6"/>
  <c r="BB104" i="6"/>
  <c r="BA104" i="6"/>
  <c r="C104" i="6"/>
  <c r="BU104" i="6" s="1"/>
  <c r="BL103" i="6"/>
  <c r="BK103" i="6"/>
  <c r="BJ103" i="6"/>
  <c r="BI103" i="6"/>
  <c r="BH103" i="6"/>
  <c r="BG103" i="6"/>
  <c r="BF103" i="6"/>
  <c r="BE103" i="6"/>
  <c r="BD103" i="6"/>
  <c r="BC103" i="6"/>
  <c r="BB103" i="6"/>
  <c r="BA103" i="6"/>
  <c r="C103" i="6"/>
  <c r="BO103" i="6" s="1"/>
  <c r="BL102" i="6"/>
  <c r="BK102" i="6"/>
  <c r="BJ102" i="6"/>
  <c r="BI102" i="6"/>
  <c r="BH102" i="6"/>
  <c r="BG102" i="6"/>
  <c r="BF102" i="6"/>
  <c r="BE102" i="6"/>
  <c r="BD102" i="6"/>
  <c r="BC102" i="6"/>
  <c r="BB102" i="6"/>
  <c r="BA102" i="6"/>
  <c r="C102" i="6"/>
  <c r="BU102" i="6" s="1"/>
  <c r="BL101" i="6"/>
  <c r="BK101" i="6"/>
  <c r="BJ101" i="6"/>
  <c r="BI101" i="6"/>
  <c r="BH101" i="6"/>
  <c r="BG101" i="6"/>
  <c r="BF101" i="6"/>
  <c r="BE101" i="6"/>
  <c r="BD101" i="6"/>
  <c r="BC101" i="6"/>
  <c r="BB101" i="6"/>
  <c r="BA101" i="6"/>
  <c r="C101" i="6"/>
  <c r="BV101" i="6" s="1"/>
  <c r="BL100" i="6"/>
  <c r="BK100" i="6"/>
  <c r="BJ100" i="6"/>
  <c r="BI100" i="6"/>
  <c r="BH100" i="6"/>
  <c r="BG100" i="6"/>
  <c r="BF100" i="6"/>
  <c r="BE100" i="6"/>
  <c r="BD100" i="6"/>
  <c r="BC100" i="6"/>
  <c r="BB100" i="6"/>
  <c r="BA100" i="6"/>
  <c r="C100" i="6"/>
  <c r="BT100" i="6" s="1"/>
  <c r="BL99" i="6"/>
  <c r="BK99" i="6"/>
  <c r="BJ99" i="6"/>
  <c r="BI99" i="6"/>
  <c r="BH99" i="6"/>
  <c r="BG99" i="6"/>
  <c r="BF99" i="6"/>
  <c r="BE99" i="6"/>
  <c r="BD99" i="6"/>
  <c r="BC99" i="6"/>
  <c r="BB99" i="6"/>
  <c r="BA99" i="6"/>
  <c r="C99" i="6"/>
  <c r="BS99" i="6" s="1"/>
  <c r="BL98" i="6"/>
  <c r="BK98" i="6"/>
  <c r="BJ98" i="6"/>
  <c r="BI98" i="6"/>
  <c r="BH98" i="6"/>
  <c r="BG98" i="6"/>
  <c r="BF98" i="6"/>
  <c r="BE98" i="6"/>
  <c r="BD98" i="6"/>
  <c r="BC98" i="6"/>
  <c r="BB98" i="6"/>
  <c r="BA98" i="6"/>
  <c r="C98" i="6"/>
  <c r="BP98" i="6" s="1"/>
  <c r="BL97" i="6"/>
  <c r="BK97" i="6"/>
  <c r="BJ97" i="6"/>
  <c r="BI97" i="6"/>
  <c r="BH97" i="6"/>
  <c r="BG97" i="6"/>
  <c r="BF97" i="6"/>
  <c r="BE97" i="6"/>
  <c r="BD97" i="6"/>
  <c r="BC97" i="6"/>
  <c r="BB97" i="6"/>
  <c r="BA97" i="6"/>
  <c r="C97" i="6"/>
  <c r="BP97" i="6" s="1"/>
  <c r="BL96" i="6"/>
  <c r="BK96" i="6"/>
  <c r="BJ96" i="6"/>
  <c r="BI96" i="6"/>
  <c r="BH96" i="6"/>
  <c r="BG96" i="6"/>
  <c r="BF96" i="6"/>
  <c r="BE96" i="6"/>
  <c r="BD96" i="6"/>
  <c r="BC96" i="6"/>
  <c r="BB96" i="6"/>
  <c r="BA96" i="6"/>
  <c r="C96" i="6"/>
  <c r="BP96" i="6" s="1"/>
  <c r="BL95" i="6"/>
  <c r="BK95" i="6"/>
  <c r="BJ95" i="6"/>
  <c r="BI95" i="6"/>
  <c r="BH95" i="6"/>
  <c r="BG95" i="6"/>
  <c r="BF95" i="6"/>
  <c r="BE95" i="6"/>
  <c r="BD95" i="6"/>
  <c r="BC95" i="6"/>
  <c r="BB95" i="6"/>
  <c r="BA95" i="6"/>
  <c r="C95" i="6"/>
  <c r="BP95" i="6" s="1"/>
  <c r="BL94" i="6"/>
  <c r="BK94" i="6"/>
  <c r="BJ94" i="6"/>
  <c r="BI94" i="6"/>
  <c r="BH94" i="6"/>
  <c r="BG94" i="6"/>
  <c r="BF94" i="6"/>
  <c r="BE94" i="6"/>
  <c r="BD94" i="6"/>
  <c r="BC94" i="6"/>
  <c r="BB94" i="6"/>
  <c r="BA94" i="6"/>
  <c r="C94" i="6"/>
  <c r="BR94" i="6" s="1"/>
  <c r="BL93" i="6"/>
  <c r="BK93" i="6"/>
  <c r="BJ93" i="6"/>
  <c r="BI93" i="6"/>
  <c r="BH93" i="6"/>
  <c r="BG93" i="6"/>
  <c r="BF93" i="6"/>
  <c r="BE93" i="6"/>
  <c r="BD93" i="6"/>
  <c r="BC93" i="6"/>
  <c r="BB93" i="6"/>
  <c r="BA93" i="6"/>
  <c r="C93" i="6"/>
  <c r="BN93" i="6" s="1"/>
  <c r="BL92" i="6"/>
  <c r="BK92" i="6"/>
  <c r="BJ92" i="6"/>
  <c r="BI92" i="6"/>
  <c r="BH92" i="6"/>
  <c r="BG92" i="6"/>
  <c r="BF92" i="6"/>
  <c r="BE92" i="6"/>
  <c r="BD92" i="6"/>
  <c r="BC92" i="6"/>
  <c r="BB92" i="6"/>
  <c r="BA92" i="6"/>
  <c r="C92" i="6"/>
  <c r="BS92" i="6" s="1"/>
  <c r="BL91" i="6"/>
  <c r="BK91" i="6"/>
  <c r="BJ91" i="6"/>
  <c r="BI91" i="6"/>
  <c r="BH91" i="6"/>
  <c r="BG91" i="6"/>
  <c r="BF91" i="6"/>
  <c r="BE91" i="6"/>
  <c r="BD91" i="6"/>
  <c r="BC91" i="6"/>
  <c r="BB91" i="6"/>
  <c r="BA91" i="6"/>
  <c r="C91" i="6"/>
  <c r="BP91" i="6" s="1"/>
  <c r="BL90" i="6"/>
  <c r="BK90" i="6"/>
  <c r="BJ90" i="6"/>
  <c r="BI90" i="6"/>
  <c r="BH90" i="6"/>
  <c r="BG90" i="6"/>
  <c r="BF90" i="6"/>
  <c r="BE90" i="6"/>
  <c r="BD90" i="6"/>
  <c r="BC90" i="6"/>
  <c r="BB90" i="6"/>
  <c r="BA90" i="6"/>
  <c r="C90" i="6"/>
  <c r="BW90" i="6" s="1"/>
  <c r="BL89" i="6"/>
  <c r="BK89" i="6"/>
  <c r="BJ89" i="6"/>
  <c r="BI89" i="6"/>
  <c r="BH89" i="6"/>
  <c r="BG89" i="6"/>
  <c r="BF89" i="6"/>
  <c r="BE89" i="6"/>
  <c r="BD89" i="6"/>
  <c r="BC89" i="6"/>
  <c r="BB89" i="6"/>
  <c r="BA89" i="6"/>
  <c r="C89" i="6"/>
  <c r="BP89" i="6" s="1"/>
  <c r="BL88" i="6"/>
  <c r="BK88" i="6"/>
  <c r="BJ88" i="6"/>
  <c r="BI88" i="6"/>
  <c r="BH88" i="6"/>
  <c r="BG88" i="6"/>
  <c r="BF88" i="6"/>
  <c r="BE88" i="6"/>
  <c r="BD88" i="6"/>
  <c r="BC88" i="6"/>
  <c r="BB88" i="6"/>
  <c r="BA88" i="6"/>
  <c r="C88" i="6"/>
  <c r="BW88" i="6" s="1"/>
  <c r="BL87" i="6"/>
  <c r="BK87" i="6"/>
  <c r="BJ87" i="6"/>
  <c r="BI87" i="6"/>
  <c r="BH87" i="6"/>
  <c r="BG87" i="6"/>
  <c r="BF87" i="6"/>
  <c r="BE87" i="6"/>
  <c r="BD87" i="6"/>
  <c r="BC87" i="6"/>
  <c r="BB87" i="6"/>
  <c r="BA87" i="6"/>
  <c r="C87" i="6"/>
  <c r="BR87" i="6" s="1"/>
  <c r="BL86" i="6"/>
  <c r="BK86" i="6"/>
  <c r="BJ86" i="6"/>
  <c r="BI86" i="6"/>
  <c r="BH86" i="6"/>
  <c r="BG86" i="6"/>
  <c r="BF86" i="6"/>
  <c r="BE86" i="6"/>
  <c r="BD86" i="6"/>
  <c r="BC86" i="6"/>
  <c r="BB86" i="6"/>
  <c r="BA86" i="6"/>
  <c r="C86" i="6"/>
  <c r="BQ86" i="6" s="1"/>
  <c r="BL85" i="6"/>
  <c r="BK85" i="6"/>
  <c r="BJ85" i="6"/>
  <c r="BI85" i="6"/>
  <c r="BH85" i="6"/>
  <c r="BG85" i="6"/>
  <c r="BF85" i="6"/>
  <c r="BE85" i="6"/>
  <c r="BD85" i="6"/>
  <c r="BC85" i="6"/>
  <c r="BB85" i="6"/>
  <c r="BA85" i="6"/>
  <c r="C85" i="6"/>
  <c r="BT85" i="6" s="1"/>
  <c r="BL84" i="6"/>
  <c r="BK84" i="6"/>
  <c r="BJ84" i="6"/>
  <c r="BI84" i="6"/>
  <c r="BH84" i="6"/>
  <c r="BG84" i="6"/>
  <c r="BF84" i="6"/>
  <c r="BE84" i="6"/>
  <c r="BD84" i="6"/>
  <c r="BC84" i="6"/>
  <c r="BB84" i="6"/>
  <c r="BA84" i="6"/>
  <c r="C84" i="6"/>
  <c r="BQ84" i="6" s="1"/>
  <c r="BL83" i="6"/>
  <c r="BK83" i="6"/>
  <c r="BJ83" i="6"/>
  <c r="BI83" i="6"/>
  <c r="BH83" i="6"/>
  <c r="BG83" i="6"/>
  <c r="BF83" i="6"/>
  <c r="BE83" i="6"/>
  <c r="BD83" i="6"/>
  <c r="BC83" i="6"/>
  <c r="BB83" i="6"/>
  <c r="BA83" i="6"/>
  <c r="C83" i="6"/>
  <c r="BN83" i="6" s="1"/>
  <c r="BL82" i="6"/>
  <c r="BK82" i="6"/>
  <c r="BJ82" i="6"/>
  <c r="BI82" i="6"/>
  <c r="BH82" i="6"/>
  <c r="BG82" i="6"/>
  <c r="BF82" i="6"/>
  <c r="BE82" i="6"/>
  <c r="BD82" i="6"/>
  <c r="BC82" i="6"/>
  <c r="BB82" i="6"/>
  <c r="BA82" i="6"/>
  <c r="C82" i="6"/>
  <c r="BP82" i="6" s="1"/>
  <c r="BL81" i="6"/>
  <c r="BK81" i="6"/>
  <c r="BJ81" i="6"/>
  <c r="BI81" i="6"/>
  <c r="BH81" i="6"/>
  <c r="BG81" i="6"/>
  <c r="BF81" i="6"/>
  <c r="BE81" i="6"/>
  <c r="BD81" i="6"/>
  <c r="BC81" i="6"/>
  <c r="BB81" i="6"/>
  <c r="BA81" i="6"/>
  <c r="C81" i="6"/>
  <c r="BQ81" i="6" s="1"/>
  <c r="BL80" i="6"/>
  <c r="BK80" i="6"/>
  <c r="BJ80" i="6"/>
  <c r="BI80" i="6"/>
  <c r="BH80" i="6"/>
  <c r="BG80" i="6"/>
  <c r="BF80" i="6"/>
  <c r="BE80" i="6"/>
  <c r="BD80" i="6"/>
  <c r="BC80" i="6"/>
  <c r="BB80" i="6"/>
  <c r="BA80" i="6"/>
  <c r="C80" i="6"/>
  <c r="BT80" i="6" s="1"/>
  <c r="BL79" i="6"/>
  <c r="BK79" i="6"/>
  <c r="BJ79" i="6"/>
  <c r="BI79" i="6"/>
  <c r="BH79" i="6"/>
  <c r="BG79" i="6"/>
  <c r="BF79" i="6"/>
  <c r="BE79" i="6"/>
  <c r="BD79" i="6"/>
  <c r="BC79" i="6"/>
  <c r="BB79" i="6"/>
  <c r="BA79" i="6"/>
  <c r="C79" i="6"/>
  <c r="BW79" i="6" s="1"/>
  <c r="BL78" i="6"/>
  <c r="BK78" i="6"/>
  <c r="BJ78" i="6"/>
  <c r="BI78" i="6"/>
  <c r="BH78" i="6"/>
  <c r="BG78" i="6"/>
  <c r="BF78" i="6"/>
  <c r="BE78" i="6"/>
  <c r="BD78" i="6"/>
  <c r="BC78" i="6"/>
  <c r="BB78" i="6"/>
  <c r="BA78" i="6"/>
  <c r="C78" i="6"/>
  <c r="BV78" i="6" s="1"/>
  <c r="BL77" i="6"/>
  <c r="BK77" i="6"/>
  <c r="BJ77" i="6"/>
  <c r="BI77" i="6"/>
  <c r="BH77" i="6"/>
  <c r="BG77" i="6"/>
  <c r="BF77" i="6"/>
  <c r="BE77" i="6"/>
  <c r="BD77" i="6"/>
  <c r="BC77" i="6"/>
  <c r="BB77" i="6"/>
  <c r="BA77" i="6"/>
  <c r="C77" i="6"/>
  <c r="BQ77" i="6" s="1"/>
  <c r="BL76" i="6"/>
  <c r="BK76" i="6"/>
  <c r="BJ76" i="6"/>
  <c r="BI76" i="6"/>
  <c r="BH76" i="6"/>
  <c r="BG76" i="6"/>
  <c r="BF76" i="6"/>
  <c r="BE76" i="6"/>
  <c r="BD76" i="6"/>
  <c r="BC76" i="6"/>
  <c r="BB76" i="6"/>
  <c r="BA76" i="6"/>
  <c r="C76" i="6"/>
  <c r="BQ76" i="6" s="1"/>
  <c r="BL75" i="6"/>
  <c r="BK75" i="6"/>
  <c r="BJ75" i="6"/>
  <c r="BI75" i="6"/>
  <c r="BH75" i="6"/>
  <c r="BG75" i="6"/>
  <c r="BF75" i="6"/>
  <c r="BE75" i="6"/>
  <c r="BD75" i="6"/>
  <c r="BC75" i="6"/>
  <c r="BB75" i="6"/>
  <c r="BA75" i="6"/>
  <c r="C75" i="6"/>
  <c r="BT75" i="6" s="1"/>
  <c r="BL74" i="6"/>
  <c r="BK74" i="6"/>
  <c r="BJ74" i="6"/>
  <c r="BI74" i="6"/>
  <c r="BH74" i="6"/>
  <c r="BG74" i="6"/>
  <c r="BF74" i="6"/>
  <c r="BE74" i="6"/>
  <c r="BD74" i="6"/>
  <c r="BC74" i="6"/>
  <c r="BB74" i="6"/>
  <c r="BA74" i="6"/>
  <c r="C74" i="6"/>
  <c r="BQ74" i="6" s="1"/>
  <c r="BL73" i="6"/>
  <c r="BK73" i="6"/>
  <c r="BJ73" i="6"/>
  <c r="BI73" i="6"/>
  <c r="BH73" i="6"/>
  <c r="BG73" i="6"/>
  <c r="BF73" i="6"/>
  <c r="BE73" i="6"/>
  <c r="BD73" i="6"/>
  <c r="BC73" i="6"/>
  <c r="BB73" i="6"/>
  <c r="BA73" i="6"/>
  <c r="C73" i="6"/>
  <c r="BW73" i="6" s="1"/>
  <c r="BL72" i="6"/>
  <c r="BK72" i="6"/>
  <c r="BJ72" i="6"/>
  <c r="BI72" i="6"/>
  <c r="BH72" i="6"/>
  <c r="BG72" i="6"/>
  <c r="BF72" i="6"/>
  <c r="BE72" i="6"/>
  <c r="BD72" i="6"/>
  <c r="BC72" i="6"/>
  <c r="BB72" i="6"/>
  <c r="BA72" i="6"/>
  <c r="C72" i="6"/>
  <c r="BQ72" i="6" s="1"/>
  <c r="BL71" i="6"/>
  <c r="BK71" i="6"/>
  <c r="BJ71" i="6"/>
  <c r="BI71" i="6"/>
  <c r="BH71" i="6"/>
  <c r="BG71" i="6"/>
  <c r="BF71" i="6"/>
  <c r="BE71" i="6"/>
  <c r="BD71" i="6"/>
  <c r="BC71" i="6"/>
  <c r="BB71" i="6"/>
  <c r="BA71" i="6"/>
  <c r="C71" i="6"/>
  <c r="BT71" i="6" s="1"/>
  <c r="BL70" i="6"/>
  <c r="BK70" i="6"/>
  <c r="BJ70" i="6"/>
  <c r="BI70" i="6"/>
  <c r="BH70" i="6"/>
  <c r="BG70" i="6"/>
  <c r="BF70" i="6"/>
  <c r="BE70" i="6"/>
  <c r="BD70" i="6"/>
  <c r="BC70" i="6"/>
  <c r="BB70" i="6"/>
  <c r="BA70" i="6"/>
  <c r="C70" i="6"/>
  <c r="BV70" i="6" s="1"/>
  <c r="BL69" i="6"/>
  <c r="BK69" i="6"/>
  <c r="BJ69" i="6"/>
  <c r="BI69" i="6"/>
  <c r="BH69" i="6"/>
  <c r="BG69" i="6"/>
  <c r="BF69" i="6"/>
  <c r="BE69" i="6"/>
  <c r="BD69" i="6"/>
  <c r="BC69" i="6"/>
  <c r="BB69" i="6"/>
  <c r="BA69" i="6"/>
  <c r="C69" i="6"/>
  <c r="BN69" i="6" s="1"/>
  <c r="BL68" i="6"/>
  <c r="BK68" i="6"/>
  <c r="BJ68" i="6"/>
  <c r="BI68" i="6"/>
  <c r="BH68" i="6"/>
  <c r="BG68" i="6"/>
  <c r="BF68" i="6"/>
  <c r="BE68" i="6"/>
  <c r="BD68" i="6"/>
  <c r="BC68" i="6"/>
  <c r="BB68" i="6"/>
  <c r="BA68" i="6"/>
  <c r="C68" i="6"/>
  <c r="BU68" i="6" s="1"/>
  <c r="BL67" i="6"/>
  <c r="BK67" i="6"/>
  <c r="BJ67" i="6"/>
  <c r="BI67" i="6"/>
  <c r="BH67" i="6"/>
  <c r="BG67" i="6"/>
  <c r="BF67" i="6"/>
  <c r="BE67" i="6"/>
  <c r="BD67" i="6"/>
  <c r="BC67" i="6"/>
  <c r="BB67" i="6"/>
  <c r="BA67" i="6"/>
  <c r="C67" i="6"/>
  <c r="BN67" i="6" s="1"/>
  <c r="BL66" i="6"/>
  <c r="BK66" i="6"/>
  <c r="BJ66" i="6"/>
  <c r="BI66" i="6"/>
  <c r="BH66" i="6"/>
  <c r="BG66" i="6"/>
  <c r="BF66" i="6"/>
  <c r="BE66" i="6"/>
  <c r="BD66" i="6"/>
  <c r="BC66" i="6"/>
  <c r="BB66" i="6"/>
  <c r="BA66" i="6"/>
  <c r="C66" i="6"/>
  <c r="BP66" i="6" s="1"/>
  <c r="BL65" i="6"/>
  <c r="BK65" i="6"/>
  <c r="BJ65" i="6"/>
  <c r="BI65" i="6"/>
  <c r="BH65" i="6"/>
  <c r="BG65" i="6"/>
  <c r="BF65" i="6"/>
  <c r="BE65" i="6"/>
  <c r="BD65" i="6"/>
  <c r="BC65" i="6"/>
  <c r="BB65" i="6"/>
  <c r="BA65" i="6"/>
  <c r="C65" i="6"/>
  <c r="BL64" i="6"/>
  <c r="BK64" i="6"/>
  <c r="BJ64" i="6"/>
  <c r="BI64" i="6"/>
  <c r="BH64" i="6"/>
  <c r="BG64" i="6"/>
  <c r="BF64" i="6"/>
  <c r="BE64" i="6"/>
  <c r="BD64" i="6"/>
  <c r="BC64" i="6"/>
  <c r="BB64" i="6"/>
  <c r="BA64" i="6"/>
  <c r="C64" i="6"/>
  <c r="BW64" i="6" s="1"/>
  <c r="BL63" i="6"/>
  <c r="BK63" i="6"/>
  <c r="BJ63" i="6"/>
  <c r="BI63" i="6"/>
  <c r="BH63" i="6"/>
  <c r="BG63" i="6"/>
  <c r="BF63" i="6"/>
  <c r="BE63" i="6"/>
  <c r="BD63" i="6"/>
  <c r="BC63" i="6"/>
  <c r="BB63" i="6"/>
  <c r="BA63" i="6"/>
  <c r="C63" i="6"/>
  <c r="BR63" i="6" s="1"/>
  <c r="BL62" i="6"/>
  <c r="BK62" i="6"/>
  <c r="BJ62" i="6"/>
  <c r="BI62" i="6"/>
  <c r="BH62" i="6"/>
  <c r="BG62" i="6"/>
  <c r="BF62" i="6"/>
  <c r="BE62" i="6"/>
  <c r="BD62" i="6"/>
  <c r="BC62" i="6"/>
  <c r="BB62" i="6"/>
  <c r="BA62" i="6"/>
  <c r="C62" i="6"/>
  <c r="BS62" i="6" s="1"/>
  <c r="BL61" i="6"/>
  <c r="BK61" i="6"/>
  <c r="BJ61" i="6"/>
  <c r="BI61" i="6"/>
  <c r="BH61" i="6"/>
  <c r="BG61" i="6"/>
  <c r="BF61" i="6"/>
  <c r="BE61" i="6"/>
  <c r="BD61" i="6"/>
  <c r="BC61" i="6"/>
  <c r="BB61" i="6"/>
  <c r="BA61" i="6"/>
  <c r="C61" i="6"/>
  <c r="BL60" i="6"/>
  <c r="BK60" i="6"/>
  <c r="BJ60" i="6"/>
  <c r="BI60" i="6"/>
  <c r="BH60" i="6"/>
  <c r="BG60" i="6"/>
  <c r="BF60" i="6"/>
  <c r="BE60" i="6"/>
  <c r="BD60" i="6"/>
  <c r="BC60" i="6"/>
  <c r="BB60" i="6"/>
  <c r="BA60" i="6"/>
  <c r="C60" i="6"/>
  <c r="BQ60" i="6" s="1"/>
  <c r="BL59" i="6"/>
  <c r="BK59" i="6"/>
  <c r="BJ59" i="6"/>
  <c r="BI59" i="6"/>
  <c r="BH59" i="6"/>
  <c r="BG59" i="6"/>
  <c r="BF59" i="6"/>
  <c r="BE59" i="6"/>
  <c r="BD59" i="6"/>
  <c r="BC59" i="6"/>
  <c r="BB59" i="6"/>
  <c r="BA59" i="6"/>
  <c r="C59" i="6"/>
  <c r="BS59" i="6" s="1"/>
  <c r="BL58" i="6"/>
  <c r="BK58" i="6"/>
  <c r="BJ58" i="6"/>
  <c r="BI58" i="6"/>
  <c r="BH58" i="6"/>
  <c r="BG58" i="6"/>
  <c r="BF58" i="6"/>
  <c r="BE58" i="6"/>
  <c r="BD58" i="6"/>
  <c r="BC58" i="6"/>
  <c r="BB58" i="6"/>
  <c r="BA58" i="6"/>
  <c r="C58" i="6"/>
  <c r="BR58" i="6" s="1"/>
  <c r="BL57" i="6"/>
  <c r="BK57" i="6"/>
  <c r="BJ57" i="6"/>
  <c r="BI57" i="6"/>
  <c r="BH57" i="6"/>
  <c r="BG57" i="6"/>
  <c r="BF57" i="6"/>
  <c r="BE57" i="6"/>
  <c r="BD57" i="6"/>
  <c r="BC57" i="6"/>
  <c r="BB57" i="6"/>
  <c r="BA57" i="6"/>
  <c r="C57" i="6"/>
  <c r="BM57" i="6" s="1"/>
  <c r="BL56" i="6"/>
  <c r="BK56" i="6"/>
  <c r="BJ56" i="6"/>
  <c r="BI56" i="6"/>
  <c r="BH56" i="6"/>
  <c r="BG56" i="6"/>
  <c r="BF56" i="6"/>
  <c r="BE56" i="6"/>
  <c r="BD56" i="6"/>
  <c r="BC56" i="6"/>
  <c r="BB56" i="6"/>
  <c r="BA56" i="6"/>
  <c r="C56" i="6"/>
  <c r="BQ56" i="6" s="1"/>
  <c r="BL55" i="6"/>
  <c r="BK55" i="6"/>
  <c r="BJ55" i="6"/>
  <c r="BI55" i="6"/>
  <c r="BH55" i="6"/>
  <c r="BG55" i="6"/>
  <c r="BF55" i="6"/>
  <c r="BE55" i="6"/>
  <c r="BD55" i="6"/>
  <c r="BC55" i="6"/>
  <c r="BB55" i="6"/>
  <c r="BA55" i="6"/>
  <c r="C55" i="6"/>
  <c r="BT55" i="6" s="1"/>
  <c r="BL54" i="6"/>
  <c r="BK54" i="6"/>
  <c r="BJ54" i="6"/>
  <c r="BI54" i="6"/>
  <c r="BH54" i="6"/>
  <c r="BG54" i="6"/>
  <c r="BF54" i="6"/>
  <c r="BE54" i="6"/>
  <c r="BD54" i="6"/>
  <c r="BC54" i="6"/>
  <c r="BB54" i="6"/>
  <c r="BA54" i="6"/>
  <c r="C54" i="6"/>
  <c r="BM54" i="6" s="1"/>
  <c r="BL53" i="6"/>
  <c r="BK53" i="6"/>
  <c r="BJ53" i="6"/>
  <c r="BI53" i="6"/>
  <c r="BH53" i="6"/>
  <c r="BG53" i="6"/>
  <c r="BF53" i="6"/>
  <c r="BE53" i="6"/>
  <c r="BD53" i="6"/>
  <c r="BC53" i="6"/>
  <c r="BB53" i="6"/>
  <c r="BA53" i="6"/>
  <c r="C53" i="6"/>
  <c r="BP53" i="6" s="1"/>
  <c r="BL52" i="6"/>
  <c r="BK52" i="6"/>
  <c r="BJ52" i="6"/>
  <c r="BI52" i="6"/>
  <c r="BH52" i="6"/>
  <c r="BG52" i="6"/>
  <c r="BF52" i="6"/>
  <c r="BE52" i="6"/>
  <c r="BD52" i="6"/>
  <c r="BC52" i="6"/>
  <c r="BB52" i="6"/>
  <c r="BA52" i="6"/>
  <c r="C52" i="6"/>
  <c r="BQ52" i="6" s="1"/>
  <c r="BL51" i="6"/>
  <c r="BK51" i="6"/>
  <c r="BJ51" i="6"/>
  <c r="BI51" i="6"/>
  <c r="BH51" i="6"/>
  <c r="BG51" i="6"/>
  <c r="BF51" i="6"/>
  <c r="BE51" i="6"/>
  <c r="BD51" i="6"/>
  <c r="BC51" i="6"/>
  <c r="BB51" i="6"/>
  <c r="BA51" i="6"/>
  <c r="C51" i="6"/>
  <c r="BP51" i="6" s="1"/>
  <c r="BL50" i="6"/>
  <c r="BK50" i="6"/>
  <c r="BJ50" i="6"/>
  <c r="BI50" i="6"/>
  <c r="BH50" i="6"/>
  <c r="BG50" i="6"/>
  <c r="BF50" i="6"/>
  <c r="BE50" i="6"/>
  <c r="BD50" i="6"/>
  <c r="BC50" i="6"/>
  <c r="BB50" i="6"/>
  <c r="BA50" i="6"/>
  <c r="C50" i="6"/>
  <c r="BR50" i="6" s="1"/>
  <c r="BL49" i="6"/>
  <c r="BK49" i="6"/>
  <c r="BJ49" i="6"/>
  <c r="BI49" i="6"/>
  <c r="BH49" i="6"/>
  <c r="BG49" i="6"/>
  <c r="BF49" i="6"/>
  <c r="BE49" i="6"/>
  <c r="BD49" i="6"/>
  <c r="BC49" i="6"/>
  <c r="BB49" i="6"/>
  <c r="BA49" i="6"/>
  <c r="C49" i="6"/>
  <c r="BL48" i="6"/>
  <c r="BK48" i="6"/>
  <c r="BJ48" i="6"/>
  <c r="BI48" i="6"/>
  <c r="BH48" i="6"/>
  <c r="BG48" i="6"/>
  <c r="BF48" i="6"/>
  <c r="BE48" i="6"/>
  <c r="BD48" i="6"/>
  <c r="BC48" i="6"/>
  <c r="BB48" i="6"/>
  <c r="BA48" i="6"/>
  <c r="C48" i="6"/>
  <c r="BL47" i="6"/>
  <c r="BK47" i="6"/>
  <c r="BJ47" i="6"/>
  <c r="BI47" i="6"/>
  <c r="BH47" i="6"/>
  <c r="BG47" i="6"/>
  <c r="BF47" i="6"/>
  <c r="BE47" i="6"/>
  <c r="BD47" i="6"/>
  <c r="BC47" i="6"/>
  <c r="BB47" i="6"/>
  <c r="BA47" i="6"/>
  <c r="C47" i="6"/>
  <c r="BQ47" i="6" s="1"/>
  <c r="BL46" i="6"/>
  <c r="BK46" i="6"/>
  <c r="BJ46" i="6"/>
  <c r="BI46" i="6"/>
  <c r="BH46" i="6"/>
  <c r="BG46" i="6"/>
  <c r="BF46" i="6"/>
  <c r="BE46" i="6"/>
  <c r="BD46" i="6"/>
  <c r="BC46" i="6"/>
  <c r="BB46" i="6"/>
  <c r="BA46" i="6"/>
  <c r="C46" i="6"/>
  <c r="BW46" i="6" s="1"/>
  <c r="BL45" i="6"/>
  <c r="BK45" i="6"/>
  <c r="BJ45" i="6"/>
  <c r="BI45" i="6"/>
  <c r="BH45" i="6"/>
  <c r="BG45" i="6"/>
  <c r="BF45" i="6"/>
  <c r="BE45" i="6"/>
  <c r="BD45" i="6"/>
  <c r="BC45" i="6"/>
  <c r="BB45" i="6"/>
  <c r="BA45" i="6"/>
  <c r="C45" i="6"/>
  <c r="BM45" i="6" s="1"/>
  <c r="BL44" i="6"/>
  <c r="BK44" i="6"/>
  <c r="BJ44" i="6"/>
  <c r="BI44" i="6"/>
  <c r="BH44" i="6"/>
  <c r="BG44" i="6"/>
  <c r="BF44" i="6"/>
  <c r="BE44" i="6"/>
  <c r="BD44" i="6"/>
  <c r="BC44" i="6"/>
  <c r="BB44" i="6"/>
  <c r="BA44" i="6"/>
  <c r="C44" i="6"/>
  <c r="BN44" i="6" s="1"/>
  <c r="BL43" i="6"/>
  <c r="BK43" i="6"/>
  <c r="BJ43" i="6"/>
  <c r="BI43" i="6"/>
  <c r="BH43" i="6"/>
  <c r="BG43" i="6"/>
  <c r="BF43" i="6"/>
  <c r="BE43" i="6"/>
  <c r="BD43" i="6"/>
  <c r="BC43" i="6"/>
  <c r="BB43" i="6"/>
  <c r="BA43" i="6"/>
  <c r="C43" i="6"/>
  <c r="BT43" i="6" s="1"/>
  <c r="BL42" i="6"/>
  <c r="BK42" i="6"/>
  <c r="BJ42" i="6"/>
  <c r="BI42" i="6"/>
  <c r="BH42" i="6"/>
  <c r="BG42" i="6"/>
  <c r="BF42" i="6"/>
  <c r="BE42" i="6"/>
  <c r="BD42" i="6"/>
  <c r="BC42" i="6"/>
  <c r="BB42" i="6"/>
  <c r="BA42" i="6"/>
  <c r="C42" i="6"/>
  <c r="BS42" i="6" s="1"/>
  <c r="BL41" i="6"/>
  <c r="BK41" i="6"/>
  <c r="BJ41" i="6"/>
  <c r="BI41" i="6"/>
  <c r="BH41" i="6"/>
  <c r="BG41" i="6"/>
  <c r="BF41" i="6"/>
  <c r="BE41" i="6"/>
  <c r="BD41" i="6"/>
  <c r="BC41" i="6"/>
  <c r="BB41" i="6"/>
  <c r="BA41" i="6"/>
  <c r="C41" i="6"/>
  <c r="BL40" i="6"/>
  <c r="BK40" i="6"/>
  <c r="BJ40" i="6"/>
  <c r="BI40" i="6"/>
  <c r="BH40" i="6"/>
  <c r="BG40" i="6"/>
  <c r="BF40" i="6"/>
  <c r="BE40" i="6"/>
  <c r="BD40" i="6"/>
  <c r="BC40" i="6"/>
  <c r="BB40" i="6"/>
  <c r="BA40" i="6"/>
  <c r="C40" i="6"/>
  <c r="BL39" i="6"/>
  <c r="BK39" i="6"/>
  <c r="BJ39" i="6"/>
  <c r="BI39" i="6"/>
  <c r="BH39" i="6"/>
  <c r="BG39" i="6"/>
  <c r="BF39" i="6"/>
  <c r="BE39" i="6"/>
  <c r="BD39" i="6"/>
  <c r="BC39" i="6"/>
  <c r="BB39" i="6"/>
  <c r="BA39" i="6"/>
  <c r="C39" i="6"/>
  <c r="BS39" i="6" s="1"/>
  <c r="BL38" i="6"/>
  <c r="BK38" i="6"/>
  <c r="BJ38" i="6"/>
  <c r="BI38" i="6"/>
  <c r="BH38" i="6"/>
  <c r="BG38" i="6"/>
  <c r="BF38" i="6"/>
  <c r="BE38" i="6"/>
  <c r="BD38" i="6"/>
  <c r="BC38" i="6"/>
  <c r="BB38" i="6"/>
  <c r="BA38" i="6"/>
  <c r="C38" i="6"/>
  <c r="BT38" i="6" s="1"/>
  <c r="BL37" i="6"/>
  <c r="BK37" i="6"/>
  <c r="BJ37" i="6"/>
  <c r="BI37" i="6"/>
  <c r="BH37" i="6"/>
  <c r="BG37" i="6"/>
  <c r="BF37" i="6"/>
  <c r="BE37" i="6"/>
  <c r="BD37" i="6"/>
  <c r="BC37" i="6"/>
  <c r="BB37" i="6"/>
  <c r="BA37" i="6"/>
  <c r="C37" i="6"/>
  <c r="BR37" i="6" s="1"/>
  <c r="BL36" i="6"/>
  <c r="BK36" i="6"/>
  <c r="BJ36" i="6"/>
  <c r="BI36" i="6"/>
  <c r="BH36" i="6"/>
  <c r="BG36" i="6"/>
  <c r="BF36" i="6"/>
  <c r="BE36" i="6"/>
  <c r="BD36" i="6"/>
  <c r="BC36" i="6"/>
  <c r="BB36" i="6"/>
  <c r="BA36" i="6"/>
  <c r="C36" i="6"/>
  <c r="BP36" i="6" s="1"/>
  <c r="BL35" i="6"/>
  <c r="BK35" i="6"/>
  <c r="BJ35" i="6"/>
  <c r="BI35" i="6"/>
  <c r="BH35" i="6"/>
  <c r="BG35" i="6"/>
  <c r="BF35" i="6"/>
  <c r="BE35" i="6"/>
  <c r="BD35" i="6"/>
  <c r="BC35" i="6"/>
  <c r="BB35" i="6"/>
  <c r="BA35" i="6"/>
  <c r="C35" i="6"/>
  <c r="BO35" i="6" s="1"/>
  <c r="BL34" i="6"/>
  <c r="BK34" i="6"/>
  <c r="BJ34" i="6"/>
  <c r="BI34" i="6"/>
  <c r="BH34" i="6"/>
  <c r="BG34" i="6"/>
  <c r="BF34" i="6"/>
  <c r="BE34" i="6"/>
  <c r="BD34" i="6"/>
  <c r="BC34" i="6"/>
  <c r="BB34" i="6"/>
  <c r="BA34" i="6"/>
  <c r="C34" i="6"/>
  <c r="BU34" i="6" s="1"/>
  <c r="BL33" i="6"/>
  <c r="BK33" i="6"/>
  <c r="BJ33" i="6"/>
  <c r="BI33" i="6"/>
  <c r="BH33" i="6"/>
  <c r="BG33" i="6"/>
  <c r="BF33" i="6"/>
  <c r="BE33" i="6"/>
  <c r="BD33" i="6"/>
  <c r="BC33" i="6"/>
  <c r="BB33" i="6"/>
  <c r="BA33" i="6"/>
  <c r="C33" i="6"/>
  <c r="BS33" i="6" s="1"/>
  <c r="BL32" i="6"/>
  <c r="BK32" i="6"/>
  <c r="BJ32" i="6"/>
  <c r="BI32" i="6"/>
  <c r="BH32" i="6"/>
  <c r="BG32" i="6"/>
  <c r="BF32" i="6"/>
  <c r="BE32" i="6"/>
  <c r="BD32" i="6"/>
  <c r="BC32" i="6"/>
  <c r="BB32" i="6"/>
  <c r="BA32" i="6"/>
  <c r="C32" i="6"/>
  <c r="BQ32" i="6" s="1"/>
  <c r="BL31" i="6"/>
  <c r="BK31" i="6"/>
  <c r="BJ31" i="6"/>
  <c r="BI31" i="6"/>
  <c r="BH31" i="6"/>
  <c r="BG31" i="6"/>
  <c r="BF31" i="6"/>
  <c r="BE31" i="6"/>
  <c r="BD31" i="6"/>
  <c r="BC31" i="6"/>
  <c r="BB31" i="6"/>
  <c r="BA31" i="6"/>
  <c r="C31" i="6"/>
  <c r="BV31" i="6" s="1"/>
  <c r="BL30" i="6"/>
  <c r="BK30" i="6"/>
  <c r="BJ30" i="6"/>
  <c r="BI30" i="6"/>
  <c r="BH30" i="6"/>
  <c r="BG30" i="6"/>
  <c r="BF30" i="6"/>
  <c r="BE30" i="6"/>
  <c r="BD30" i="6"/>
  <c r="BC30" i="6"/>
  <c r="BB30" i="6"/>
  <c r="BA30" i="6"/>
  <c r="C30" i="6"/>
  <c r="BQ30" i="6" s="1"/>
  <c r="BL29" i="6"/>
  <c r="BK29" i="6"/>
  <c r="BJ29" i="6"/>
  <c r="BI29" i="6"/>
  <c r="BH29" i="6"/>
  <c r="BG29" i="6"/>
  <c r="BF29" i="6"/>
  <c r="BE29" i="6"/>
  <c r="BD29" i="6"/>
  <c r="BC29" i="6"/>
  <c r="BB29" i="6"/>
  <c r="BA29" i="6"/>
  <c r="C29" i="6"/>
  <c r="BR29" i="6" s="1"/>
  <c r="BL28" i="6"/>
  <c r="BK28" i="6"/>
  <c r="BJ28" i="6"/>
  <c r="BI28" i="6"/>
  <c r="BH28" i="6"/>
  <c r="BG28" i="6"/>
  <c r="BF28" i="6"/>
  <c r="BE28" i="6"/>
  <c r="BD28" i="6"/>
  <c r="BC28" i="6"/>
  <c r="BB28" i="6"/>
  <c r="BA28" i="6"/>
  <c r="C28" i="6"/>
  <c r="BW28" i="6" s="1"/>
  <c r="BL27" i="6"/>
  <c r="BK27" i="6"/>
  <c r="BJ27" i="6"/>
  <c r="BI27" i="6"/>
  <c r="BH27" i="6"/>
  <c r="BG27" i="6"/>
  <c r="BF27" i="6"/>
  <c r="BE27" i="6"/>
  <c r="BD27" i="6"/>
  <c r="BC27" i="6"/>
  <c r="BB27" i="6"/>
  <c r="BA27" i="6"/>
  <c r="C27" i="6"/>
  <c r="BW27" i="6" s="1"/>
  <c r="BL26" i="6"/>
  <c r="BK26" i="6"/>
  <c r="BJ26" i="6"/>
  <c r="BI26" i="6"/>
  <c r="BH26" i="6"/>
  <c r="BG26" i="6"/>
  <c r="BF26" i="6"/>
  <c r="BE26" i="6"/>
  <c r="BD26" i="6"/>
  <c r="BC26" i="6"/>
  <c r="BB26" i="6"/>
  <c r="BA26" i="6"/>
  <c r="C26" i="6"/>
  <c r="BP26" i="6" s="1"/>
  <c r="BL25" i="6"/>
  <c r="BK25" i="6"/>
  <c r="BJ25" i="6"/>
  <c r="BI25" i="6"/>
  <c r="BH25" i="6"/>
  <c r="BG25" i="6"/>
  <c r="BF25" i="6"/>
  <c r="BE25" i="6"/>
  <c r="BD25" i="6"/>
  <c r="BC25" i="6"/>
  <c r="BB25" i="6"/>
  <c r="BA25" i="6"/>
  <c r="C25" i="6"/>
  <c r="BW25" i="6" s="1"/>
  <c r="BL24" i="6"/>
  <c r="BK24" i="6"/>
  <c r="BJ24" i="6"/>
  <c r="BI24" i="6"/>
  <c r="BH24" i="6"/>
  <c r="BG24" i="6"/>
  <c r="BF24" i="6"/>
  <c r="BE24" i="6"/>
  <c r="BD24" i="6"/>
  <c r="BC24" i="6"/>
  <c r="BB24" i="6"/>
  <c r="BA24" i="6"/>
  <c r="C24" i="6"/>
  <c r="BO24" i="6" s="1"/>
  <c r="BL23" i="6"/>
  <c r="BK23" i="6"/>
  <c r="BJ23" i="6"/>
  <c r="BI23" i="6"/>
  <c r="BH23" i="6"/>
  <c r="BG23" i="6"/>
  <c r="BF23" i="6"/>
  <c r="BE23" i="6"/>
  <c r="BD23" i="6"/>
  <c r="BC23" i="6"/>
  <c r="BB23" i="6"/>
  <c r="BA23" i="6"/>
  <c r="C23" i="6"/>
  <c r="BX23" i="6" s="1"/>
  <c r="BL22" i="6"/>
  <c r="BK22" i="6"/>
  <c r="BJ22" i="6"/>
  <c r="BI22" i="6"/>
  <c r="BH22" i="6"/>
  <c r="BG22" i="6"/>
  <c r="BF22" i="6"/>
  <c r="BE22" i="6"/>
  <c r="BD22" i="6"/>
  <c r="BC22" i="6"/>
  <c r="BB22" i="6"/>
  <c r="BA22" i="6"/>
  <c r="C22" i="6"/>
  <c r="BQ22" i="6" s="1"/>
  <c r="BL21" i="6"/>
  <c r="BK21" i="6"/>
  <c r="BJ21" i="6"/>
  <c r="BI21" i="6"/>
  <c r="BH21" i="6"/>
  <c r="BG21" i="6"/>
  <c r="BF21" i="6"/>
  <c r="BE21" i="6"/>
  <c r="BD21" i="6"/>
  <c r="BC21" i="6"/>
  <c r="BB21" i="6"/>
  <c r="BA21" i="6"/>
  <c r="C21" i="6"/>
  <c r="BV21" i="6" s="1"/>
  <c r="BL20" i="6"/>
  <c r="BK20" i="6"/>
  <c r="BJ20" i="6"/>
  <c r="BI20" i="6"/>
  <c r="BH20" i="6"/>
  <c r="BG20" i="6"/>
  <c r="BF20" i="6"/>
  <c r="BE20" i="6"/>
  <c r="BD20" i="6"/>
  <c r="BC20" i="6"/>
  <c r="BB20" i="6"/>
  <c r="BA20" i="6"/>
  <c r="C20" i="6"/>
  <c r="BO20" i="6" s="1"/>
  <c r="BL19" i="6"/>
  <c r="BK19" i="6"/>
  <c r="BJ19" i="6"/>
  <c r="BI19" i="6"/>
  <c r="BH19" i="6"/>
  <c r="BG19" i="6"/>
  <c r="BF19" i="6"/>
  <c r="BE19" i="6"/>
  <c r="BD19" i="6"/>
  <c r="BC19" i="6"/>
  <c r="BB19" i="6"/>
  <c r="BA19" i="6"/>
  <c r="C19" i="6"/>
  <c r="BP19" i="6" s="1"/>
  <c r="BL18" i="6"/>
  <c r="BK18" i="6"/>
  <c r="BJ18" i="6"/>
  <c r="BI18" i="6"/>
  <c r="BH18" i="6"/>
  <c r="BG18" i="6"/>
  <c r="BF18" i="6"/>
  <c r="BE18" i="6"/>
  <c r="BD18" i="6"/>
  <c r="BC18" i="6"/>
  <c r="BB18" i="6"/>
  <c r="BA18" i="6"/>
  <c r="C18" i="6"/>
  <c r="BX18" i="6" s="1"/>
  <c r="BL17" i="6"/>
  <c r="BK17" i="6"/>
  <c r="BJ17" i="6"/>
  <c r="BI17" i="6"/>
  <c r="BH17" i="6"/>
  <c r="BG17" i="6"/>
  <c r="BF17" i="6"/>
  <c r="BE17" i="6"/>
  <c r="BD17" i="6"/>
  <c r="BC17" i="6"/>
  <c r="BB17" i="6"/>
  <c r="BA17" i="6"/>
  <c r="C17" i="6"/>
  <c r="BT17" i="6" s="1"/>
  <c r="BL16" i="6"/>
  <c r="BK16" i="6"/>
  <c r="BJ16" i="6"/>
  <c r="BI16" i="6"/>
  <c r="BH16" i="6"/>
  <c r="BG16" i="6"/>
  <c r="BF16" i="6"/>
  <c r="BE16" i="6"/>
  <c r="BD16" i="6"/>
  <c r="BC16" i="6"/>
  <c r="BB16" i="6"/>
  <c r="BA16" i="6"/>
  <c r="C16" i="6"/>
  <c r="BW16" i="6" s="1"/>
  <c r="BL15" i="6"/>
  <c r="BK15" i="6"/>
  <c r="BJ15" i="6"/>
  <c r="BI15" i="6"/>
  <c r="BH15" i="6"/>
  <c r="BG15" i="6"/>
  <c r="BF15" i="6"/>
  <c r="BE15" i="6"/>
  <c r="BD15" i="6"/>
  <c r="BC15" i="6"/>
  <c r="BB15" i="6"/>
  <c r="BA15" i="6"/>
  <c r="C15" i="6"/>
  <c r="BQ15" i="6" s="1"/>
  <c r="BL14" i="6"/>
  <c r="BK14" i="6"/>
  <c r="BJ14" i="6"/>
  <c r="BI14" i="6"/>
  <c r="BH14" i="6"/>
  <c r="BG14" i="6"/>
  <c r="BF14" i="6"/>
  <c r="BE14" i="6"/>
  <c r="BD14" i="6"/>
  <c r="BC14" i="6"/>
  <c r="BB14" i="6"/>
  <c r="BA14" i="6"/>
  <c r="C14" i="6"/>
  <c r="BR14" i="6" s="1"/>
  <c r="BL13" i="6"/>
  <c r="BK13" i="6"/>
  <c r="BJ13" i="6"/>
  <c r="BI13" i="6"/>
  <c r="BH13" i="6"/>
  <c r="BG13" i="6"/>
  <c r="BF13" i="6"/>
  <c r="BE13" i="6"/>
  <c r="BD13" i="6"/>
  <c r="BC13" i="6"/>
  <c r="BB13" i="6"/>
  <c r="BA13" i="6"/>
  <c r="C13" i="6"/>
  <c r="BV13" i="6" s="1"/>
  <c r="BL12" i="6"/>
  <c r="BK12" i="6"/>
  <c r="BJ12" i="6"/>
  <c r="BI12" i="6"/>
  <c r="BH12" i="6"/>
  <c r="BG12" i="6"/>
  <c r="BF12" i="6"/>
  <c r="BE12" i="6"/>
  <c r="BD12" i="6"/>
  <c r="BC12" i="6"/>
  <c r="BB12" i="6"/>
  <c r="BA12" i="6"/>
  <c r="C12" i="6"/>
  <c r="BX12" i="6" s="1"/>
  <c r="BL11" i="6"/>
  <c r="BK11" i="6"/>
  <c r="BJ11" i="6"/>
  <c r="BI11" i="6"/>
  <c r="BH11" i="6"/>
  <c r="BG11" i="6"/>
  <c r="BF11" i="6"/>
  <c r="BE11" i="6"/>
  <c r="BD11" i="6"/>
  <c r="BC11" i="6"/>
  <c r="BB11" i="6"/>
  <c r="BA11" i="6"/>
  <c r="C11" i="6"/>
  <c r="BR11" i="6" s="1"/>
  <c r="BL10" i="6"/>
  <c r="BK10" i="6"/>
  <c r="BJ10" i="6"/>
  <c r="BI10" i="6"/>
  <c r="BH10" i="6"/>
  <c r="BG10" i="6"/>
  <c r="BF10" i="6"/>
  <c r="BE10" i="6"/>
  <c r="BD10" i="6"/>
  <c r="BC10" i="6"/>
  <c r="BB10" i="6"/>
  <c r="BA10" i="6"/>
  <c r="C10" i="6"/>
  <c r="BP10" i="6" s="1"/>
  <c r="BL9" i="6"/>
  <c r="BK9" i="6"/>
  <c r="BJ9" i="6"/>
  <c r="BI9" i="6"/>
  <c r="BH9" i="6"/>
  <c r="BG9" i="6"/>
  <c r="BF9" i="6"/>
  <c r="BE9" i="6"/>
  <c r="BD9" i="6"/>
  <c r="BC9" i="6"/>
  <c r="BB9" i="6"/>
  <c r="BA9" i="6"/>
  <c r="C9" i="6"/>
  <c r="BW9" i="6" s="1"/>
  <c r="BL8" i="6"/>
  <c r="BK8" i="6"/>
  <c r="BJ8" i="6"/>
  <c r="BI8" i="6"/>
  <c r="BH8" i="6"/>
  <c r="BG8" i="6"/>
  <c r="BF8" i="6"/>
  <c r="BE8" i="6"/>
  <c r="BD8" i="6"/>
  <c r="BC8" i="6"/>
  <c r="BB8" i="6"/>
  <c r="BA8" i="6"/>
  <c r="C8" i="6"/>
  <c r="BW8" i="6" s="1"/>
  <c r="BL7" i="6"/>
  <c r="BK7" i="6"/>
  <c r="BJ7" i="6"/>
  <c r="BI7" i="6"/>
  <c r="BH7" i="6"/>
  <c r="BG7" i="6"/>
  <c r="BF7" i="6"/>
  <c r="BE7" i="6"/>
  <c r="BD7" i="6"/>
  <c r="BC7" i="6"/>
  <c r="BB7" i="6"/>
  <c r="BA7" i="6"/>
  <c r="C7" i="6"/>
  <c r="BL6" i="6"/>
  <c r="BK6" i="6"/>
  <c r="BJ6" i="6"/>
  <c r="BI6" i="6"/>
  <c r="BH6" i="6"/>
  <c r="BG6" i="6"/>
  <c r="BF6" i="6"/>
  <c r="BE6" i="6"/>
  <c r="BD6" i="6"/>
  <c r="BC6" i="6"/>
  <c r="BB6" i="6"/>
  <c r="BA6" i="6"/>
  <c r="C6" i="6"/>
  <c r="BL5" i="6"/>
  <c r="BK5" i="6"/>
  <c r="BJ5" i="6"/>
  <c r="BI5" i="6"/>
  <c r="BH5" i="6"/>
  <c r="BG5" i="6"/>
  <c r="BF5" i="6"/>
  <c r="BE5" i="6"/>
  <c r="BD5" i="6"/>
  <c r="BC5" i="6"/>
  <c r="BK2" i="6" s="1"/>
  <c r="BB5" i="6"/>
  <c r="BA5" i="6"/>
  <c r="C5" i="6"/>
  <c r="EF3" i="6"/>
  <c r="EE3" i="6"/>
  <c r="ED3" i="6"/>
  <c r="EC3" i="6"/>
  <c r="EB3" i="6"/>
  <c r="EA3" i="6"/>
  <c r="DZ3" i="6"/>
  <c r="DY3" i="6"/>
  <c r="DX3" i="6"/>
  <c r="DW3" i="6"/>
  <c r="DV3" i="6"/>
  <c r="DU3" i="6"/>
  <c r="AY3" i="6"/>
  <c r="AA3" i="6"/>
  <c r="O3" i="6"/>
  <c r="E13" i="5"/>
  <c r="E12" i="5"/>
  <c r="E11" i="5"/>
  <c r="E10" i="5"/>
  <c r="B10" i="5"/>
  <c r="B11" i="5" s="1"/>
  <c r="E9" i="5"/>
  <c r="C9" i="5"/>
  <c r="D9" i="5" s="1"/>
  <c r="F9" i="5" s="1"/>
  <c r="E8" i="5"/>
  <c r="F8" i="5" s="1"/>
  <c r="D8" i="5"/>
  <c r="C8" i="5"/>
  <c r="E7" i="5"/>
  <c r="C7" i="5"/>
  <c r="D7" i="5" s="1"/>
  <c r="F7" i="5" s="1"/>
  <c r="F6" i="5"/>
  <c r="E6" i="5"/>
  <c r="D6" i="5"/>
  <c r="C6" i="5"/>
  <c r="E5" i="5"/>
  <c r="D5" i="5"/>
  <c r="F5" i="5" s="1"/>
  <c r="C5" i="5"/>
  <c r="E4" i="5"/>
  <c r="C4" i="5"/>
  <c r="D4" i="5" s="1"/>
  <c r="F4" i="5" s="1"/>
  <c r="E3" i="5"/>
  <c r="C3" i="5"/>
  <c r="D3" i="5" s="1"/>
  <c r="F3" i="5" s="1"/>
  <c r="CJ11" i="4"/>
  <c r="CI11" i="4"/>
  <c r="CH11" i="4"/>
  <c r="CG11" i="4"/>
  <c r="CF11" i="4"/>
  <c r="CE11" i="4"/>
  <c r="CD11" i="4"/>
  <c r="CC11" i="4"/>
  <c r="CB11" i="4"/>
  <c r="CA11" i="4"/>
  <c r="BZ11" i="4"/>
  <c r="BY11" i="4"/>
  <c r="CJ10" i="4"/>
  <c r="CI10" i="4"/>
  <c r="CH10" i="4"/>
  <c r="CG10" i="4"/>
  <c r="CF10" i="4"/>
  <c r="CE10" i="4"/>
  <c r="CD10" i="4"/>
  <c r="CC10" i="4"/>
  <c r="CB10" i="4"/>
  <c r="CA10" i="4"/>
  <c r="BZ10" i="4"/>
  <c r="BY10" i="4"/>
  <c r="CJ9" i="4"/>
  <c r="CI9" i="4"/>
  <c r="CH9" i="4"/>
  <c r="CG9" i="4"/>
  <c r="CF9" i="4"/>
  <c r="CE9" i="4"/>
  <c r="CD9" i="4"/>
  <c r="CC9" i="4"/>
  <c r="CB9" i="4"/>
  <c r="CA9" i="4"/>
  <c r="BZ9" i="4"/>
  <c r="BY9" i="4"/>
  <c r="CJ8" i="4"/>
  <c r="CI8" i="4"/>
  <c r="CH8" i="4"/>
  <c r="CG8" i="4"/>
  <c r="CF8" i="4"/>
  <c r="CE8" i="4"/>
  <c r="CD8" i="4"/>
  <c r="CC8" i="4"/>
  <c r="CB8" i="4"/>
  <c r="CA8" i="4"/>
  <c r="BZ8" i="4"/>
  <c r="CV12" i="4"/>
  <c r="CU12" i="4"/>
  <c r="CT12" i="4"/>
  <c r="CS12" i="4"/>
  <c r="CR12" i="4"/>
  <c r="CQ12" i="4"/>
  <c r="CP12" i="4"/>
  <c r="CO12" i="4"/>
  <c r="CN12" i="4"/>
  <c r="CM12" i="4"/>
  <c r="CL12" i="4"/>
  <c r="CK12" i="4"/>
  <c r="CV11" i="4"/>
  <c r="DH11" i="4" s="1"/>
  <c r="DT11" i="4" s="1"/>
  <c r="EF11" i="4" s="1"/>
  <c r="ER11" i="4" s="1"/>
  <c r="CU11" i="4"/>
  <c r="DG11" i="4" s="1"/>
  <c r="DS11" i="4" s="1"/>
  <c r="EE11" i="4" s="1"/>
  <c r="EQ11" i="4" s="1"/>
  <c r="CT11" i="4"/>
  <c r="DF11" i="4" s="1"/>
  <c r="DR11" i="4" s="1"/>
  <c r="ED11" i="4" s="1"/>
  <c r="EP11" i="4" s="1"/>
  <c r="CS11" i="4"/>
  <c r="DE11" i="4" s="1"/>
  <c r="DQ11" i="4" s="1"/>
  <c r="EC11" i="4" s="1"/>
  <c r="EO11" i="4" s="1"/>
  <c r="CR11" i="4"/>
  <c r="DD11" i="4" s="1"/>
  <c r="DP11" i="4" s="1"/>
  <c r="EB11" i="4" s="1"/>
  <c r="EN11" i="4" s="1"/>
  <c r="CQ11" i="4"/>
  <c r="DC11" i="4" s="1"/>
  <c r="DO11" i="4" s="1"/>
  <c r="EA11" i="4" s="1"/>
  <c r="EM11" i="4" s="1"/>
  <c r="CP11" i="4"/>
  <c r="DB11" i="4" s="1"/>
  <c r="DN11" i="4" s="1"/>
  <c r="DZ11" i="4" s="1"/>
  <c r="EL11" i="4" s="1"/>
  <c r="CO11" i="4"/>
  <c r="DA11" i="4" s="1"/>
  <c r="DM11" i="4" s="1"/>
  <c r="CN11" i="4"/>
  <c r="CZ11" i="4" s="1"/>
  <c r="DL11" i="4" s="1"/>
  <c r="DX11" i="4" s="1"/>
  <c r="EJ11" i="4" s="1"/>
  <c r="CM11" i="4"/>
  <c r="CY11" i="4" s="1"/>
  <c r="DK11" i="4" s="1"/>
  <c r="DW11" i="4" s="1"/>
  <c r="EI11" i="4" s="1"/>
  <c r="CL11" i="4"/>
  <c r="CX11" i="4" s="1"/>
  <c r="DJ11" i="4" s="1"/>
  <c r="DV11" i="4" s="1"/>
  <c r="EH11" i="4" s="1"/>
  <c r="CK11" i="4"/>
  <c r="CW11" i="4" s="1"/>
  <c r="DI11" i="4" s="1"/>
  <c r="DU11" i="4" s="1"/>
  <c r="EG11" i="4" s="1"/>
  <c r="CV10" i="4"/>
  <c r="DH10" i="4" s="1"/>
  <c r="DT10" i="4" s="1"/>
  <c r="EF10" i="4" s="1"/>
  <c r="ER10" i="4" s="1"/>
  <c r="CU10" i="4"/>
  <c r="DG10" i="4" s="1"/>
  <c r="DS10" i="4" s="1"/>
  <c r="EE10" i="4" s="1"/>
  <c r="EQ10" i="4" s="1"/>
  <c r="CT10" i="4"/>
  <c r="DF10" i="4" s="1"/>
  <c r="DR10" i="4" s="1"/>
  <c r="ED10" i="4" s="1"/>
  <c r="EP10" i="4" s="1"/>
  <c r="CS10" i="4"/>
  <c r="DE10" i="4" s="1"/>
  <c r="DQ10" i="4" s="1"/>
  <c r="CR10" i="4"/>
  <c r="DD10" i="4" s="1"/>
  <c r="DP10" i="4" s="1"/>
  <c r="EB10" i="4" s="1"/>
  <c r="EN10" i="4" s="1"/>
  <c r="CQ10" i="4"/>
  <c r="DC10" i="4" s="1"/>
  <c r="DO10" i="4" s="1"/>
  <c r="EA10" i="4" s="1"/>
  <c r="EM10" i="4" s="1"/>
  <c r="CP10" i="4"/>
  <c r="DB10" i="4" s="1"/>
  <c r="DN10" i="4" s="1"/>
  <c r="DZ10" i="4" s="1"/>
  <c r="EL10" i="4" s="1"/>
  <c r="CO10" i="4"/>
  <c r="DA10" i="4" s="1"/>
  <c r="DM10" i="4" s="1"/>
  <c r="DY10" i="4" s="1"/>
  <c r="EK10" i="4" s="1"/>
  <c r="CN10" i="4"/>
  <c r="CZ10" i="4" s="1"/>
  <c r="DL10" i="4" s="1"/>
  <c r="DX10" i="4" s="1"/>
  <c r="EJ10" i="4" s="1"/>
  <c r="CM10" i="4"/>
  <c r="CY10" i="4" s="1"/>
  <c r="DK10" i="4" s="1"/>
  <c r="DW10" i="4" s="1"/>
  <c r="EI10" i="4" s="1"/>
  <c r="CL10" i="4"/>
  <c r="CX10" i="4" s="1"/>
  <c r="DJ10" i="4" s="1"/>
  <c r="DV10" i="4" s="1"/>
  <c r="EH10" i="4" s="1"/>
  <c r="CK10" i="4"/>
  <c r="CW10" i="4" s="1"/>
  <c r="DI10" i="4" s="1"/>
  <c r="DU10" i="4" s="1"/>
  <c r="EG10" i="4" s="1"/>
  <c r="CV9" i="4"/>
  <c r="DH9" i="4" s="1"/>
  <c r="DT9" i="4" s="1"/>
  <c r="EF9" i="4" s="1"/>
  <c r="ER9" i="4" s="1"/>
  <c r="CU9" i="4"/>
  <c r="DG9" i="4" s="1"/>
  <c r="DS9" i="4" s="1"/>
  <c r="EE9" i="4" s="1"/>
  <c r="EQ9" i="4" s="1"/>
  <c r="CT9" i="4"/>
  <c r="DF9" i="4" s="1"/>
  <c r="DR9" i="4" s="1"/>
  <c r="ED9" i="4" s="1"/>
  <c r="EP9" i="4" s="1"/>
  <c r="CS9" i="4"/>
  <c r="DE9" i="4" s="1"/>
  <c r="DQ9" i="4" s="1"/>
  <c r="EC9" i="4" s="1"/>
  <c r="EO9" i="4" s="1"/>
  <c r="CR9" i="4"/>
  <c r="DD9" i="4" s="1"/>
  <c r="DP9" i="4" s="1"/>
  <c r="EB9" i="4" s="1"/>
  <c r="EN9" i="4" s="1"/>
  <c r="CQ9" i="4"/>
  <c r="DC9" i="4" s="1"/>
  <c r="DO9" i="4" s="1"/>
  <c r="EA9" i="4" s="1"/>
  <c r="EM9" i="4" s="1"/>
  <c r="CP9" i="4"/>
  <c r="DB9" i="4" s="1"/>
  <c r="DN9" i="4" s="1"/>
  <c r="DZ9" i="4" s="1"/>
  <c r="EL9" i="4" s="1"/>
  <c r="CO9" i="4"/>
  <c r="DA9" i="4" s="1"/>
  <c r="DM9" i="4" s="1"/>
  <c r="DY9" i="4" s="1"/>
  <c r="EK9" i="4" s="1"/>
  <c r="CN9" i="4"/>
  <c r="CZ9" i="4" s="1"/>
  <c r="DL9" i="4" s="1"/>
  <c r="DX9" i="4" s="1"/>
  <c r="EJ9" i="4" s="1"/>
  <c r="CM9" i="4"/>
  <c r="CY9" i="4" s="1"/>
  <c r="DK9" i="4" s="1"/>
  <c r="DW9" i="4" s="1"/>
  <c r="EI9" i="4" s="1"/>
  <c r="CL9" i="4"/>
  <c r="CX9" i="4" s="1"/>
  <c r="DJ9" i="4" s="1"/>
  <c r="DV9" i="4" s="1"/>
  <c r="EH9" i="4" s="1"/>
  <c r="CK9" i="4"/>
  <c r="CV8" i="4"/>
  <c r="CU8" i="4"/>
  <c r="CT8" i="4"/>
  <c r="CS8" i="4"/>
  <c r="CR8" i="4"/>
  <c r="CQ8" i="4"/>
  <c r="CP8" i="4"/>
  <c r="CO8" i="4"/>
  <c r="CN8" i="4"/>
  <c r="CM8" i="4"/>
  <c r="CL8" i="4"/>
  <c r="AZ12" i="4"/>
  <c r="AY12" i="4"/>
  <c r="AX12" i="4"/>
  <c r="AW12" i="4"/>
  <c r="AV12" i="4"/>
  <c r="AU12" i="4"/>
  <c r="AT12" i="4"/>
  <c r="AS12" i="4"/>
  <c r="AR12" i="4"/>
  <c r="AQ12" i="4"/>
  <c r="AP12" i="4"/>
  <c r="AO12" i="4"/>
  <c r="BR6" i="6" l="1"/>
  <c r="BQ7" i="6"/>
  <c r="BS6" i="6"/>
  <c r="BU30" i="6"/>
  <c r="BS7" i="6"/>
  <c r="BQ31" i="6"/>
  <c r="BO45" i="6"/>
  <c r="BP86" i="6"/>
  <c r="D7" i="6"/>
  <c r="BW45" i="6"/>
  <c r="BN38" i="6"/>
  <c r="BM60" i="6"/>
  <c r="BU98" i="6"/>
  <c r="D78" i="6"/>
  <c r="BT21" i="6"/>
  <c r="BR30" i="6"/>
  <c r="BW31" i="6"/>
  <c r="BT34" i="6"/>
  <c r="BQ38" i="6"/>
  <c r="D92" i="6"/>
  <c r="BM107" i="6"/>
  <c r="BX38" i="6"/>
  <c r="BT47" i="6"/>
  <c r="BU107" i="6"/>
  <c r="D16" i="6"/>
  <c r="D38" i="6"/>
  <c r="BW47" i="6"/>
  <c r="BV96" i="6"/>
  <c r="BV107" i="6"/>
  <c r="BS11" i="6"/>
  <c r="BS14" i="6"/>
  <c r="BR36" i="6"/>
  <c r="BM66" i="6"/>
  <c r="BU72" i="6"/>
  <c r="BS75" i="6"/>
  <c r="D94" i="6"/>
  <c r="BT99" i="6"/>
  <c r="BV102" i="6"/>
  <c r="D107" i="6"/>
  <c r="BX107" i="6"/>
  <c r="BX28" i="6"/>
  <c r="BT66" i="6"/>
  <c r="BT78" i="6"/>
  <c r="BS105" i="6"/>
  <c r="BQ104" i="6"/>
  <c r="BR76" i="6"/>
  <c r="BO99" i="6"/>
  <c r="BV100" i="6"/>
  <c r="BM104" i="6"/>
  <c r="BR107" i="6"/>
  <c r="BX7" i="6"/>
  <c r="BU36" i="6"/>
  <c r="BU76" i="6"/>
  <c r="D36" i="6"/>
  <c r="D76" i="6"/>
  <c r="BX99" i="6"/>
  <c r="BV104" i="6"/>
  <c r="BM22" i="6"/>
  <c r="BX34" i="6"/>
  <c r="BR46" i="6"/>
  <c r="BT62" i="6"/>
  <c r="BV85" i="6"/>
  <c r="BT86" i="6"/>
  <c r="BN89" i="6"/>
  <c r="D104" i="6"/>
  <c r="BN118" i="6"/>
  <c r="BX15" i="6"/>
  <c r="BM21" i="6"/>
  <c r="BR22" i="6"/>
  <c r="D30" i="6"/>
  <c r="D31" i="6"/>
  <c r="BW55" i="6"/>
  <c r="D66" i="6"/>
  <c r="BM72" i="6"/>
  <c r="BQ89" i="6"/>
  <c r="D105" i="6"/>
  <c r="BX22" i="6"/>
  <c r="D47" i="6"/>
  <c r="BV58" i="6"/>
  <c r="BO71" i="6"/>
  <c r="BP72" i="6"/>
  <c r="BN73" i="6"/>
  <c r="BM78" i="6"/>
  <c r="BS84" i="6"/>
  <c r="D86" i="6"/>
  <c r="BM96" i="6"/>
  <c r="BW71" i="6"/>
  <c r="BR92" i="6"/>
  <c r="BS101" i="6"/>
  <c r="BP7" i="6"/>
  <c r="BN36" i="6"/>
  <c r="BW38" i="6"/>
  <c r="BM70" i="6"/>
  <c r="BX72" i="6"/>
  <c r="BP76" i="6"/>
  <c r="BX91" i="6"/>
  <c r="BW92" i="6"/>
  <c r="BN99" i="6"/>
  <c r="BR106" i="6"/>
  <c r="BN107" i="6"/>
  <c r="BN7" i="6"/>
  <c r="BV15" i="6"/>
  <c r="BO16" i="6"/>
  <c r="D22" i="6"/>
  <c r="BT22" i="6"/>
  <c r="BV23" i="6"/>
  <c r="BP30" i="6"/>
  <c r="BW42" i="6"/>
  <c r="BM46" i="6"/>
  <c r="BM47" i="6"/>
  <c r="BM53" i="6"/>
  <c r="BS58" i="6"/>
  <c r="BQ62" i="6"/>
  <c r="BX66" i="6"/>
  <c r="D72" i="6"/>
  <c r="BT72" i="6"/>
  <c r="BO75" i="6"/>
  <c r="BX78" i="6"/>
  <c r="BX79" i="6"/>
  <c r="BN80" i="6"/>
  <c r="BM86" i="6"/>
  <c r="D89" i="6"/>
  <c r="BU89" i="6"/>
  <c r="BV91" i="6"/>
  <c r="BN92" i="6"/>
  <c r="BV94" i="6"/>
  <c r="BR95" i="6"/>
  <c r="D97" i="6"/>
  <c r="BT98" i="6"/>
  <c r="BU100" i="6"/>
  <c r="BN101" i="6"/>
  <c r="BT104" i="6"/>
  <c r="BN105" i="6"/>
  <c r="BQ107" i="6"/>
  <c r="BM113" i="6"/>
  <c r="BS116" i="6"/>
  <c r="BX118" i="6"/>
  <c r="BR7" i="6"/>
  <c r="BQ12" i="6"/>
  <c r="BV28" i="6"/>
  <c r="BT30" i="6"/>
  <c r="BU47" i="6"/>
  <c r="BU52" i="6"/>
  <c r="BW62" i="6"/>
  <c r="BV69" i="6"/>
  <c r="BQ70" i="6"/>
  <c r="BN71" i="6"/>
  <c r="BO73" i="6"/>
  <c r="BU75" i="6"/>
  <c r="D79" i="6"/>
  <c r="D80" i="6"/>
  <c r="BS80" i="6"/>
  <c r="BR86" i="6"/>
  <c r="BT92" i="6"/>
  <c r="D95" i="6"/>
  <c r="BV95" i="6"/>
  <c r="BQ96" i="6"/>
  <c r="BV98" i="6"/>
  <c r="BX100" i="6"/>
  <c r="BT101" i="6"/>
  <c r="BS107" i="6"/>
  <c r="BQ129" i="6"/>
  <c r="BM18" i="6"/>
  <c r="BS37" i="6"/>
  <c r="BM42" i="6"/>
  <c r="BR44" i="6"/>
  <c r="BU56" i="6"/>
  <c r="BU70" i="6"/>
  <c r="BR73" i="6"/>
  <c r="BV75" i="6"/>
  <c r="BU80" i="6"/>
  <c r="BR96" i="6"/>
  <c r="BX98" i="6"/>
  <c r="BX101" i="6"/>
  <c r="BO108" i="6"/>
  <c r="BO8" i="6"/>
  <c r="BN50" i="6"/>
  <c r="BV7" i="6"/>
  <c r="BN15" i="6"/>
  <c r="BU18" i="6"/>
  <c r="BT36" i="6"/>
  <c r="BV38" i="6"/>
  <c r="BO42" i="6"/>
  <c r="BQ50" i="6"/>
  <c r="BQ66" i="6"/>
  <c r="BR68" i="6"/>
  <c r="D70" i="6"/>
  <c r="BX70" i="6"/>
  <c r="BR71" i="6"/>
  <c r="D73" i="6"/>
  <c r="BV73" i="6"/>
  <c r="BT76" i="6"/>
  <c r="BN77" i="6"/>
  <c r="BV80" i="6"/>
  <c r="BU86" i="6"/>
  <c r="BN87" i="6"/>
  <c r="BN88" i="6"/>
  <c r="BM91" i="6"/>
  <c r="BX92" i="6"/>
  <c r="D96" i="6"/>
  <c r="BS96" i="6"/>
  <c r="BM98" i="6"/>
  <c r="BW99" i="6"/>
  <c r="BM100" i="6"/>
  <c r="BP108" i="6"/>
  <c r="BM118" i="6"/>
  <c r="BQ128" i="6"/>
  <c r="BQ80" i="6"/>
  <c r="BP15" i="6"/>
  <c r="BR42" i="6"/>
  <c r="BS50" i="6"/>
  <c r="BS66" i="6"/>
  <c r="BV71" i="6"/>
  <c r="BX73" i="6"/>
  <c r="BR77" i="6"/>
  <c r="BX80" i="6"/>
  <c r="BX86" i="6"/>
  <c r="BO87" i="6"/>
  <c r="BS88" i="6"/>
  <c r="BQ91" i="6"/>
  <c r="BU96" i="6"/>
  <c r="BO97" i="6"/>
  <c r="BN98" i="6"/>
  <c r="BN100" i="6"/>
  <c r="BT108" i="6"/>
  <c r="BR15" i="6"/>
  <c r="BO33" i="6"/>
  <c r="BQ67" i="6"/>
  <c r="BS77" i="6"/>
  <c r="BX88" i="6"/>
  <c r="BR91" i="6"/>
  <c r="BQ98" i="6"/>
  <c r="BQ100" i="6"/>
  <c r="BQ118" i="6"/>
  <c r="BM127" i="6"/>
  <c r="BU95" i="6"/>
  <c r="BU42" i="6"/>
  <c r="BU50" i="6"/>
  <c r="BN54" i="6"/>
  <c r="BO64" i="6"/>
  <c r="D15" i="6"/>
  <c r="BS15" i="6"/>
  <c r="BS22" i="6"/>
  <c r="BP23" i="6"/>
  <c r="BV42" i="6"/>
  <c r="BV50" i="6"/>
  <c r="BS54" i="6"/>
  <c r="BQ58" i="6"/>
  <c r="BO59" i="6"/>
  <c r="BV66" i="6"/>
  <c r="BR72" i="6"/>
  <c r="D77" i="6"/>
  <c r="BV77" i="6"/>
  <c r="BR79" i="6"/>
  <c r="BM80" i="6"/>
  <c r="D87" i="6"/>
  <c r="D88" i="6"/>
  <c r="BT89" i="6"/>
  <c r="D91" i="6"/>
  <c r="BT91" i="6"/>
  <c r="BN95" i="6"/>
  <c r="D98" i="6"/>
  <c r="BR98" i="6"/>
  <c r="D100" i="6"/>
  <c r="BR100" i="6"/>
  <c r="BR103" i="6"/>
  <c r="D118" i="6"/>
  <c r="BT118" i="6"/>
  <c r="BQ10" i="6"/>
  <c r="BT112" i="6"/>
  <c r="BT6" i="6"/>
  <c r="D10" i="6"/>
  <c r="BR10" i="6"/>
  <c r="BV11" i="6"/>
  <c r="BN12" i="6"/>
  <c r="BT14" i="6"/>
  <c r="BV17" i="6"/>
  <c r="BP18" i="6"/>
  <c r="D19" i="6"/>
  <c r="BR19" i="6"/>
  <c r="BN21" i="6"/>
  <c r="BU22" i="6"/>
  <c r="BN23" i="6"/>
  <c r="D26" i="6"/>
  <c r="BR26" i="6"/>
  <c r="BS30" i="6"/>
  <c r="BM34" i="6"/>
  <c r="BS36" i="6"/>
  <c r="BT37" i="6"/>
  <c r="D39" i="6"/>
  <c r="BS44" i="6"/>
  <c r="BS45" i="6"/>
  <c r="BX47" i="6"/>
  <c r="BM50" i="6"/>
  <c r="D51" i="6"/>
  <c r="BT51" i="6"/>
  <c r="BO52" i="6"/>
  <c r="BX53" i="6"/>
  <c r="BQ54" i="6"/>
  <c r="BX55" i="6"/>
  <c r="BU58" i="6"/>
  <c r="BQ59" i="6"/>
  <c r="BV62" i="6"/>
  <c r="BU66" i="6"/>
  <c r="BX69" i="6"/>
  <c r="BN70" i="6"/>
  <c r="BQ73" i="6"/>
  <c r="BN75" i="6"/>
  <c r="BS76" i="6"/>
  <c r="BX77" i="6"/>
  <c r="BN78" i="6"/>
  <c r="BP80" i="6"/>
  <c r="BV81" i="6"/>
  <c r="D83" i="6"/>
  <c r="BS83" i="6"/>
  <c r="BT84" i="6"/>
  <c r="BO88" i="6"/>
  <c r="BR89" i="6"/>
  <c r="BU91" i="6"/>
  <c r="D93" i="6"/>
  <c r="BQ93" i="6"/>
  <c r="BS95" i="6"/>
  <c r="BT96" i="6"/>
  <c r="BP100" i="6"/>
  <c r="BM102" i="6"/>
  <c r="BX102" i="6"/>
  <c r="BW103" i="6"/>
  <c r="BN104" i="6"/>
  <c r="BX104" i="6"/>
  <c r="BP105" i="6"/>
  <c r="BT106" i="6"/>
  <c r="BU112" i="6"/>
  <c r="BT116" i="6"/>
  <c r="BP118" i="6"/>
  <c r="BM121" i="6"/>
  <c r="BS128" i="6"/>
  <c r="BU17" i="6"/>
  <c r="BS51" i="6"/>
  <c r="BT81" i="6"/>
  <c r="BP93" i="6"/>
  <c r="BQ18" i="6"/>
  <c r="BS19" i="6"/>
  <c r="BS26" i="6"/>
  <c r="BP34" i="6"/>
  <c r="BV37" i="6"/>
  <c r="BU45" i="6"/>
  <c r="BW51" i="6"/>
  <c r="BR54" i="6"/>
  <c r="BP70" i="6"/>
  <c r="BP78" i="6"/>
  <c r="BW81" i="6"/>
  <c r="BU83" i="6"/>
  <c r="BU84" i="6"/>
  <c r="BR88" i="6"/>
  <c r="BR93" i="6"/>
  <c r="BN102" i="6"/>
  <c r="BP104" i="6"/>
  <c r="BR105" i="6"/>
  <c r="BU106" i="6"/>
  <c r="BW112" i="6"/>
  <c r="BU116" i="6"/>
  <c r="BP121" i="6"/>
  <c r="BU128" i="6"/>
  <c r="BR83" i="6"/>
  <c r="BS10" i="6"/>
  <c r="BX11" i="6"/>
  <c r="BU14" i="6"/>
  <c r="BT10" i="6"/>
  <c r="BU21" i="6"/>
  <c r="BX37" i="6"/>
  <c r="BX51" i="6"/>
  <c r="BV83" i="6"/>
  <c r="BV84" i="6"/>
  <c r="BP90" i="6"/>
  <c r="BT93" i="6"/>
  <c r="BP102" i="6"/>
  <c r="BV106" i="6"/>
  <c r="BO115" i="6"/>
  <c r="BX116" i="6"/>
  <c r="BQ121" i="6"/>
  <c r="BN122" i="6"/>
  <c r="BM123" i="6"/>
  <c r="BQ19" i="6"/>
  <c r="BU6" i="6"/>
  <c r="BX6" i="6"/>
  <c r="D18" i="6"/>
  <c r="BR18" i="6"/>
  <c r="BV19" i="6"/>
  <c r="BM6" i="6"/>
  <c r="BU10" i="6"/>
  <c r="BN11" i="6"/>
  <c r="D12" i="6"/>
  <c r="BV12" i="6"/>
  <c r="BU13" i="6"/>
  <c r="BM14" i="6"/>
  <c r="BS18" i="6"/>
  <c r="BX19" i="6"/>
  <c r="BP22" i="6"/>
  <c r="D23" i="6"/>
  <c r="BR23" i="6"/>
  <c r="BT25" i="6"/>
  <c r="BU26" i="6"/>
  <c r="BS27" i="6"/>
  <c r="BM28" i="6"/>
  <c r="BX30" i="6"/>
  <c r="BS31" i="6"/>
  <c r="BT32" i="6"/>
  <c r="D34" i="6"/>
  <c r="BR34" i="6"/>
  <c r="BV36" i="6"/>
  <c r="BN37" i="6"/>
  <c r="BX45" i="6"/>
  <c r="BO47" i="6"/>
  <c r="BU54" i="6"/>
  <c r="BO55" i="6"/>
  <c r="BM58" i="6"/>
  <c r="BM62" i="6"/>
  <c r="BN66" i="6"/>
  <c r="BS70" i="6"/>
  <c r="BX76" i="6"/>
  <c r="BO77" i="6"/>
  <c r="BU78" i="6"/>
  <c r="BW83" i="6"/>
  <c r="BM84" i="6"/>
  <c r="BX84" i="6"/>
  <c r="BV88" i="6"/>
  <c r="BV89" i="6"/>
  <c r="BN91" i="6"/>
  <c r="BU93" i="6"/>
  <c r="BW95" i="6"/>
  <c r="BN96" i="6"/>
  <c r="BX96" i="6"/>
  <c r="BT97" i="6"/>
  <c r="BR99" i="6"/>
  <c r="BS100" i="6"/>
  <c r="D102" i="6"/>
  <c r="BQ102" i="6"/>
  <c r="BR104" i="6"/>
  <c r="BV105" i="6"/>
  <c r="BM106" i="6"/>
  <c r="BX106" i="6"/>
  <c r="BR115" i="6"/>
  <c r="BM116" i="6"/>
  <c r="BU118" i="6"/>
  <c r="BM119" i="6"/>
  <c r="D121" i="6"/>
  <c r="BU121" i="6"/>
  <c r="BO122" i="6"/>
  <c r="BQ123" i="6"/>
  <c r="BO124" i="6"/>
  <c r="BQ125" i="6"/>
  <c r="BQ26" i="6"/>
  <c r="BT12" i="6"/>
  <c r="BO13" i="6"/>
  <c r="BX14" i="6"/>
  <c r="BQ23" i="6"/>
  <c r="BM25" i="6"/>
  <c r="BT26" i="6"/>
  <c r="BR27" i="6"/>
  <c r="BQ34" i="6"/>
  <c r="BP6" i="6"/>
  <c r="BM9" i="6"/>
  <c r="BX10" i="6"/>
  <c r="BP11" i="6"/>
  <c r="BP14" i="6"/>
  <c r="BM17" i="6"/>
  <c r="BT18" i="6"/>
  <c r="BS23" i="6"/>
  <c r="BU25" i="6"/>
  <c r="BX26" i="6"/>
  <c r="BV27" i="6"/>
  <c r="BN28" i="6"/>
  <c r="BM30" i="6"/>
  <c r="BS34" i="6"/>
  <c r="BM36" i="6"/>
  <c r="BX36" i="6"/>
  <c r="BP37" i="6"/>
  <c r="BV54" i="6"/>
  <c r="BP55" i="6"/>
  <c r="BN58" i="6"/>
  <c r="BN62" i="6"/>
  <c r="BT70" i="6"/>
  <c r="BM76" i="6"/>
  <c r="BN79" i="6"/>
  <c r="BN81" i="6"/>
  <c r="BX83" i="6"/>
  <c r="BN84" i="6"/>
  <c r="BM89" i="6"/>
  <c r="BX89" i="6"/>
  <c r="BV93" i="6"/>
  <c r="BM95" i="6"/>
  <c r="D99" i="6"/>
  <c r="BR102" i="6"/>
  <c r="BS104" i="6"/>
  <c r="BN106" i="6"/>
  <c r="BP111" i="6"/>
  <c r="BM112" i="6"/>
  <c r="BP116" i="6"/>
  <c r="BS119" i="6"/>
  <c r="BW122" i="6"/>
  <c r="BT123" i="6"/>
  <c r="BU124" i="6"/>
  <c r="BQ11" i="6"/>
  <c r="BQ14" i="6"/>
  <c r="BN19" i="6"/>
  <c r="BV25" i="6"/>
  <c r="BM26" i="6"/>
  <c r="BO51" i="6"/>
  <c r="BS55" i="6"/>
  <c r="BO81" i="6"/>
  <c r="BM83" i="6"/>
  <c r="BP84" i="6"/>
  <c r="BM93" i="6"/>
  <c r="BX93" i="6"/>
  <c r="BT102" i="6"/>
  <c r="BP106" i="6"/>
  <c r="BQ111" i="6"/>
  <c r="BN112" i="6"/>
  <c r="BQ116" i="6"/>
  <c r="BU123" i="6"/>
  <c r="BQ6" i="6"/>
  <c r="BT9" i="6"/>
  <c r="BM10" i="6"/>
  <c r="BN17" i="6"/>
  <c r="BQ37" i="6"/>
  <c r="D6" i="6"/>
  <c r="D11" i="6"/>
  <c r="D14" i="6"/>
  <c r="D37" i="6"/>
  <c r="D55" i="6"/>
  <c r="D84" i="6"/>
  <c r="D106" i="6"/>
  <c r="D116" i="6"/>
  <c r="BS5" i="6"/>
  <c r="BX8" i="6"/>
  <c r="BU9" i="6"/>
  <c r="BS13" i="6"/>
  <c r="BQ13" i="6"/>
  <c r="BX13" i="6"/>
  <c r="BP13" i="6"/>
  <c r="D13" i="6"/>
  <c r="BR13" i="6"/>
  <c r="BT5" i="6"/>
  <c r="BN8" i="6"/>
  <c r="BV9" i="6"/>
  <c r="BW12" i="6"/>
  <c r="BT13" i="6"/>
  <c r="BQ29" i="6"/>
  <c r="BX29" i="6"/>
  <c r="BP29" i="6"/>
  <c r="D29" i="6"/>
  <c r="BT29" i="6"/>
  <c r="BS29" i="6"/>
  <c r="BO29" i="6"/>
  <c r="BN29" i="6"/>
  <c r="BW29" i="6"/>
  <c r="BM29" i="6"/>
  <c r="BV29" i="6"/>
  <c r="BU29" i="6"/>
  <c r="BV5" i="6"/>
  <c r="BU8" i="6"/>
  <c r="BM8" i="6"/>
  <c r="BS8" i="6"/>
  <c r="BR8" i="6"/>
  <c r="BP8" i="6"/>
  <c r="BQ5" i="6"/>
  <c r="BX5" i="6"/>
  <c r="BP5" i="6"/>
  <c r="D5" i="6"/>
  <c r="BM5" i="6"/>
  <c r="BW5" i="6"/>
  <c r="D8" i="6"/>
  <c r="BQ8" i="6"/>
  <c r="BN9" i="6"/>
  <c r="BO12" i="6"/>
  <c r="BW13" i="6"/>
  <c r="BW20" i="6"/>
  <c r="BW24" i="6"/>
  <c r="BR5" i="6"/>
  <c r="BU5" i="6"/>
  <c r="BN5" i="6"/>
  <c r="BT8" i="6"/>
  <c r="BO9" i="6"/>
  <c r="BU12" i="6"/>
  <c r="BM12" i="6"/>
  <c r="BS12" i="6"/>
  <c r="BR12" i="6"/>
  <c r="BP12" i="6"/>
  <c r="BM13" i="6"/>
  <c r="BQ16" i="6"/>
  <c r="BX16" i="6"/>
  <c r="BP16" i="6"/>
  <c r="BV16" i="6"/>
  <c r="BN16" i="6"/>
  <c r="BU16" i="6"/>
  <c r="BM16" i="6"/>
  <c r="BT16" i="6"/>
  <c r="BS16" i="6"/>
  <c r="BR16" i="6"/>
  <c r="BO5" i="6"/>
  <c r="BV8" i="6"/>
  <c r="BS9" i="6"/>
  <c r="BQ9" i="6"/>
  <c r="BX9" i="6"/>
  <c r="BP9" i="6"/>
  <c r="D9" i="6"/>
  <c r="BR9" i="6"/>
  <c r="BN13" i="6"/>
  <c r="BQ20" i="6"/>
  <c r="BX20" i="6"/>
  <c r="BP20" i="6"/>
  <c r="D20" i="6"/>
  <c r="BV20" i="6"/>
  <c r="BN20" i="6"/>
  <c r="BU20" i="6"/>
  <c r="BM20" i="6"/>
  <c r="BT20" i="6"/>
  <c r="BS20" i="6"/>
  <c r="BR20" i="6"/>
  <c r="BQ24" i="6"/>
  <c r="BX24" i="6"/>
  <c r="BP24" i="6"/>
  <c r="D24" i="6"/>
  <c r="BV24" i="6"/>
  <c r="BN24" i="6"/>
  <c r="BU24" i="6"/>
  <c r="BM24" i="6"/>
  <c r="BT24" i="6"/>
  <c r="BS24" i="6"/>
  <c r="BR24" i="6"/>
  <c r="BN6" i="6"/>
  <c r="BV6" i="6"/>
  <c r="BT7" i="6"/>
  <c r="BN10" i="6"/>
  <c r="BV10" i="6"/>
  <c r="BT11" i="6"/>
  <c r="BN14" i="6"/>
  <c r="BV14" i="6"/>
  <c r="BT15" i="6"/>
  <c r="D17" i="6"/>
  <c r="BP17" i="6"/>
  <c r="BX17" i="6"/>
  <c r="BN18" i="6"/>
  <c r="BV18" i="6"/>
  <c r="BT19" i="6"/>
  <c r="D21" i="6"/>
  <c r="BP21" i="6"/>
  <c r="BX21" i="6"/>
  <c r="BN22" i="6"/>
  <c r="BV22" i="6"/>
  <c r="BT23" i="6"/>
  <c r="BN25" i="6"/>
  <c r="BN27" i="6"/>
  <c r="BX27" i="6"/>
  <c r="D28" i="6"/>
  <c r="BP28" i="6"/>
  <c r="BX31" i="6"/>
  <c r="BR33" i="6"/>
  <c r="BU35" i="6"/>
  <c r="BO6" i="6"/>
  <c r="BW6" i="6"/>
  <c r="BM7" i="6"/>
  <c r="BU7" i="6"/>
  <c r="BO10" i="6"/>
  <c r="BW10" i="6"/>
  <c r="BM11" i="6"/>
  <c r="BU11" i="6"/>
  <c r="BO14" i="6"/>
  <c r="BW14" i="6"/>
  <c r="BM15" i="6"/>
  <c r="BU15" i="6"/>
  <c r="BQ17" i="6"/>
  <c r="BO18" i="6"/>
  <c r="BW18" i="6"/>
  <c r="BM19" i="6"/>
  <c r="BU19" i="6"/>
  <c r="BQ21" i="6"/>
  <c r="BO22" i="6"/>
  <c r="BW22" i="6"/>
  <c r="BM23" i="6"/>
  <c r="BU23" i="6"/>
  <c r="BO25" i="6"/>
  <c r="BO27" i="6"/>
  <c r="BQ28" i="6"/>
  <c r="BN31" i="6"/>
  <c r="BR17" i="6"/>
  <c r="BR21" i="6"/>
  <c r="BQ25" i="6"/>
  <c r="BX25" i="6"/>
  <c r="BP25" i="6"/>
  <c r="D25" i="6"/>
  <c r="BR25" i="6"/>
  <c r="BU27" i="6"/>
  <c r="BM27" i="6"/>
  <c r="BT27" i="6"/>
  <c r="BP27" i="6"/>
  <c r="BT28" i="6"/>
  <c r="BO31" i="6"/>
  <c r="BV33" i="6"/>
  <c r="BN33" i="6"/>
  <c r="BU33" i="6"/>
  <c r="BM33" i="6"/>
  <c r="BT33" i="6"/>
  <c r="BQ33" i="6"/>
  <c r="BX33" i="6"/>
  <c r="BP33" i="6"/>
  <c r="D33" i="6"/>
  <c r="BW33" i="6"/>
  <c r="BS35" i="6"/>
  <c r="BQ35" i="6"/>
  <c r="BT35" i="6"/>
  <c r="BR35" i="6"/>
  <c r="BP35" i="6"/>
  <c r="D35" i="6"/>
  <c r="BX35" i="6"/>
  <c r="BN35" i="6"/>
  <c r="BW35" i="6"/>
  <c r="BM35" i="6"/>
  <c r="BV35" i="6"/>
  <c r="BO7" i="6"/>
  <c r="BW7" i="6"/>
  <c r="BO11" i="6"/>
  <c r="BW11" i="6"/>
  <c r="BO15" i="6"/>
  <c r="BW15" i="6"/>
  <c r="BS17" i="6"/>
  <c r="BO19" i="6"/>
  <c r="BW19" i="6"/>
  <c r="BS21" i="6"/>
  <c r="BO23" i="6"/>
  <c r="BW23" i="6"/>
  <c r="BS25" i="6"/>
  <c r="D27" i="6"/>
  <c r="BQ27" i="6"/>
  <c r="BU28" i="6"/>
  <c r="BR31" i="6"/>
  <c r="BU31" i="6"/>
  <c r="BM31" i="6"/>
  <c r="BT31" i="6"/>
  <c r="BP31" i="6"/>
  <c r="BM32" i="6"/>
  <c r="BX32" i="6"/>
  <c r="BP32" i="6"/>
  <c r="D32" i="6"/>
  <c r="BW32" i="6"/>
  <c r="BO32" i="6"/>
  <c r="BV32" i="6"/>
  <c r="BN32" i="6"/>
  <c r="BS32" i="6"/>
  <c r="BR32" i="6"/>
  <c r="BU32" i="6"/>
  <c r="BO17" i="6"/>
  <c r="BW17" i="6"/>
  <c r="BO21" i="6"/>
  <c r="BW21" i="6"/>
  <c r="BS28" i="6"/>
  <c r="BR28" i="6"/>
  <c r="BO28" i="6"/>
  <c r="BN26" i="6"/>
  <c r="BV26" i="6"/>
  <c r="BN30" i="6"/>
  <c r="BV30" i="6"/>
  <c r="BN34" i="6"/>
  <c r="BV34" i="6"/>
  <c r="BO38" i="6"/>
  <c r="BO39" i="6"/>
  <c r="BV40" i="6"/>
  <c r="BX43" i="6"/>
  <c r="BO26" i="6"/>
  <c r="BW26" i="6"/>
  <c r="BO30" i="6"/>
  <c r="BW30" i="6"/>
  <c r="BO34" i="6"/>
  <c r="BW34" i="6"/>
  <c r="BU38" i="6"/>
  <c r="BM38" i="6"/>
  <c r="BS38" i="6"/>
  <c r="BR38" i="6"/>
  <c r="BP38" i="6"/>
  <c r="BP39" i="6"/>
  <c r="BW40" i="6"/>
  <c r="BM41" i="6"/>
  <c r="BV39" i="6"/>
  <c r="BN39" i="6"/>
  <c r="BR39" i="6"/>
  <c r="BX39" i="6"/>
  <c r="BM39" i="6"/>
  <c r="BU39" i="6"/>
  <c r="BT39" i="6"/>
  <c r="BQ39" i="6"/>
  <c r="BO41" i="6"/>
  <c r="BR41" i="6"/>
  <c r="BV41" i="6"/>
  <c r="BN41" i="6"/>
  <c r="BW41" i="6"/>
  <c r="BT41" i="6"/>
  <c r="BS41" i="6"/>
  <c r="BP41" i="6"/>
  <c r="BW39" i="6"/>
  <c r="BM40" i="6"/>
  <c r="D41" i="6"/>
  <c r="BQ41" i="6"/>
  <c r="BM43" i="6"/>
  <c r="BQ40" i="6"/>
  <c r="BU41" i="6"/>
  <c r="BO43" i="6"/>
  <c r="BS40" i="6"/>
  <c r="BX41" i="6"/>
  <c r="BT40" i="6"/>
  <c r="BX40" i="6"/>
  <c r="BP40" i="6"/>
  <c r="D40" i="6"/>
  <c r="BR40" i="6"/>
  <c r="BO40" i="6"/>
  <c r="BN40" i="6"/>
  <c r="BU40" i="6"/>
  <c r="BV43" i="6"/>
  <c r="BN43" i="6"/>
  <c r="BR43" i="6"/>
  <c r="BP43" i="6"/>
  <c r="BU43" i="6"/>
  <c r="BS43" i="6"/>
  <c r="BQ43" i="6"/>
  <c r="D43" i="6"/>
  <c r="BW43" i="6"/>
  <c r="BV44" i="6"/>
  <c r="BR45" i="6"/>
  <c r="BV45" i="6"/>
  <c r="BN45" i="6"/>
  <c r="BP45" i="6"/>
  <c r="BU46" i="6"/>
  <c r="BS48" i="6"/>
  <c r="BM49" i="6"/>
  <c r="BX49" i="6"/>
  <c r="BW52" i="6"/>
  <c r="BT56" i="6"/>
  <c r="BS56" i="6"/>
  <c r="BX56" i="6"/>
  <c r="BP56" i="6"/>
  <c r="D56" i="6"/>
  <c r="BO56" i="6"/>
  <c r="BN56" i="6"/>
  <c r="BM56" i="6"/>
  <c r="BW56" i="6"/>
  <c r="BR56" i="6"/>
  <c r="BR57" i="6"/>
  <c r="BQ57" i="6"/>
  <c r="BV57" i="6"/>
  <c r="BN57" i="6"/>
  <c r="BX57" i="6"/>
  <c r="BW57" i="6"/>
  <c r="BU57" i="6"/>
  <c r="BT57" i="6"/>
  <c r="BO57" i="6"/>
  <c r="BS57" i="6"/>
  <c r="BO36" i="6"/>
  <c r="BW36" i="6"/>
  <c r="BM37" i="6"/>
  <c r="BU37" i="6"/>
  <c r="BN42" i="6"/>
  <c r="BM44" i="6"/>
  <c r="BW44" i="6"/>
  <c r="D45" i="6"/>
  <c r="BQ45" i="6"/>
  <c r="BV46" i="6"/>
  <c r="BV47" i="6"/>
  <c r="BN47" i="6"/>
  <c r="BR47" i="6"/>
  <c r="BP47" i="6"/>
  <c r="BU48" i="6"/>
  <c r="BO49" i="6"/>
  <c r="D57" i="6"/>
  <c r="BV48" i="6"/>
  <c r="BR49" i="6"/>
  <c r="BV49" i="6"/>
  <c r="BN49" i="6"/>
  <c r="BP49" i="6"/>
  <c r="BT61" i="6"/>
  <c r="BR61" i="6"/>
  <c r="BQ61" i="6"/>
  <c r="BV61" i="6"/>
  <c r="BN61" i="6"/>
  <c r="BM61" i="6"/>
  <c r="BX61" i="6"/>
  <c r="BW61" i="6"/>
  <c r="BU61" i="6"/>
  <c r="BS61" i="6"/>
  <c r="D61" i="6"/>
  <c r="BP61" i="6"/>
  <c r="BO61" i="6"/>
  <c r="BQ36" i="6"/>
  <c r="BO37" i="6"/>
  <c r="BW37" i="6"/>
  <c r="BX42" i="6"/>
  <c r="BP42" i="6"/>
  <c r="D42" i="6"/>
  <c r="BT42" i="6"/>
  <c r="BQ42" i="6"/>
  <c r="BO44" i="6"/>
  <c r="BT45" i="6"/>
  <c r="BN46" i="6"/>
  <c r="BS47" i="6"/>
  <c r="BM48" i="6"/>
  <c r="BW48" i="6"/>
  <c r="D49" i="6"/>
  <c r="BQ49" i="6"/>
  <c r="BT44" i="6"/>
  <c r="BX44" i="6"/>
  <c r="BP44" i="6"/>
  <c r="D44" i="6"/>
  <c r="BQ44" i="6"/>
  <c r="BO46" i="6"/>
  <c r="BN48" i="6"/>
  <c r="BS49" i="6"/>
  <c r="BR53" i="6"/>
  <c r="BQ53" i="6"/>
  <c r="BV53" i="6"/>
  <c r="BN53" i="6"/>
  <c r="BW53" i="6"/>
  <c r="BU53" i="6"/>
  <c r="BO53" i="6"/>
  <c r="BS53" i="6"/>
  <c r="BX46" i="6"/>
  <c r="BP46" i="6"/>
  <c r="D46" i="6"/>
  <c r="BT46" i="6"/>
  <c r="BQ46" i="6"/>
  <c r="BO48" i="6"/>
  <c r="BT49" i="6"/>
  <c r="D53" i="6"/>
  <c r="BT53" i="6"/>
  <c r="BT48" i="6"/>
  <c r="BX48" i="6"/>
  <c r="BP48" i="6"/>
  <c r="D48" i="6"/>
  <c r="BQ48" i="6"/>
  <c r="BU49" i="6"/>
  <c r="BU44" i="6"/>
  <c r="BS46" i="6"/>
  <c r="BR48" i="6"/>
  <c r="BW49" i="6"/>
  <c r="BT52" i="6"/>
  <c r="BS52" i="6"/>
  <c r="BX52" i="6"/>
  <c r="BP52" i="6"/>
  <c r="D52" i="6"/>
  <c r="BN52" i="6"/>
  <c r="BM52" i="6"/>
  <c r="BR52" i="6"/>
  <c r="BV52" i="6"/>
  <c r="BV56" i="6"/>
  <c r="BP57" i="6"/>
  <c r="BO60" i="6"/>
  <c r="BV60" i="6"/>
  <c r="BN60" i="6"/>
  <c r="BT60" i="6"/>
  <c r="BS60" i="6"/>
  <c r="BX60" i="6"/>
  <c r="BP60" i="6"/>
  <c r="D60" i="6"/>
  <c r="BR60" i="6"/>
  <c r="BU60" i="6"/>
  <c r="BX59" i="6"/>
  <c r="BP59" i="6"/>
  <c r="D59" i="6"/>
  <c r="BV59" i="6"/>
  <c r="BN59" i="6"/>
  <c r="BU59" i="6"/>
  <c r="BM59" i="6"/>
  <c r="BR59" i="6"/>
  <c r="BT59" i="6"/>
  <c r="BW60" i="6"/>
  <c r="BT63" i="6"/>
  <c r="BO65" i="6"/>
  <c r="BV51" i="6"/>
  <c r="BN51" i="6"/>
  <c r="BU51" i="6"/>
  <c r="BM51" i="6"/>
  <c r="BR51" i="6"/>
  <c r="BQ51" i="6"/>
  <c r="BV55" i="6"/>
  <c r="BN55" i="6"/>
  <c r="BU55" i="6"/>
  <c r="BM55" i="6"/>
  <c r="BR55" i="6"/>
  <c r="BQ55" i="6"/>
  <c r="BW59" i="6"/>
  <c r="BR65" i="6"/>
  <c r="BX63" i="6"/>
  <c r="BP63" i="6"/>
  <c r="D63" i="6"/>
  <c r="BU63" i="6"/>
  <c r="BM63" i="6"/>
  <c r="BQ63" i="6"/>
  <c r="BO63" i="6"/>
  <c r="BN63" i="6"/>
  <c r="BW63" i="6"/>
  <c r="BV63" i="6"/>
  <c r="BS63" i="6"/>
  <c r="BT65" i="6"/>
  <c r="BQ65" i="6"/>
  <c r="BX65" i="6"/>
  <c r="BN65" i="6"/>
  <c r="BW65" i="6"/>
  <c r="BM65" i="6"/>
  <c r="BV65" i="6"/>
  <c r="BU65" i="6"/>
  <c r="BS65" i="6"/>
  <c r="BP65" i="6"/>
  <c r="D65" i="6"/>
  <c r="BT50" i="6"/>
  <c r="BT54" i="6"/>
  <c r="BT58" i="6"/>
  <c r="BU62" i="6"/>
  <c r="BM64" i="6"/>
  <c r="BX64" i="6"/>
  <c r="BO67" i="6"/>
  <c r="BT68" i="6"/>
  <c r="BM69" i="6"/>
  <c r="BW69" i="6"/>
  <c r="BV64" i="6"/>
  <c r="BN64" i="6"/>
  <c r="BS64" i="6"/>
  <c r="BP64" i="6"/>
  <c r="BX67" i="6"/>
  <c r="BP67" i="6"/>
  <c r="D67" i="6"/>
  <c r="BU67" i="6"/>
  <c r="BM67" i="6"/>
  <c r="BR67" i="6"/>
  <c r="BW68" i="6"/>
  <c r="BT69" i="6"/>
  <c r="BQ69" i="6"/>
  <c r="BO69" i="6"/>
  <c r="BO50" i="6"/>
  <c r="BW50" i="6"/>
  <c r="BO54" i="6"/>
  <c r="BW54" i="6"/>
  <c r="BO58" i="6"/>
  <c r="BW58" i="6"/>
  <c r="BR62" i="6"/>
  <c r="BO62" i="6"/>
  <c r="BX62" i="6"/>
  <c r="D64" i="6"/>
  <c r="BQ64" i="6"/>
  <c r="BS67" i="6"/>
  <c r="BM68" i="6"/>
  <c r="BX68" i="6"/>
  <c r="D69" i="6"/>
  <c r="BP69" i="6"/>
  <c r="D50" i="6"/>
  <c r="BP50" i="6"/>
  <c r="BX50" i="6"/>
  <c r="D54" i="6"/>
  <c r="BP54" i="6"/>
  <c r="BX54" i="6"/>
  <c r="D58" i="6"/>
  <c r="BP58" i="6"/>
  <c r="BX58" i="6"/>
  <c r="D62" i="6"/>
  <c r="BP62" i="6"/>
  <c r="BR64" i="6"/>
  <c r="BT67" i="6"/>
  <c r="BO68" i="6"/>
  <c r="BR69" i="6"/>
  <c r="BQ71" i="6"/>
  <c r="BX71" i="6"/>
  <c r="BP71" i="6"/>
  <c r="D71" i="6"/>
  <c r="BU71" i="6"/>
  <c r="BM71" i="6"/>
  <c r="BS71" i="6"/>
  <c r="BT64" i="6"/>
  <c r="BV67" i="6"/>
  <c r="BV68" i="6"/>
  <c r="BN68" i="6"/>
  <c r="BS68" i="6"/>
  <c r="BP68" i="6"/>
  <c r="BS69" i="6"/>
  <c r="BU64" i="6"/>
  <c r="BW67" i="6"/>
  <c r="D68" i="6"/>
  <c r="BQ68" i="6"/>
  <c r="BU69" i="6"/>
  <c r="BO66" i="6"/>
  <c r="BW66" i="6"/>
  <c r="BO70" i="6"/>
  <c r="BW70" i="6"/>
  <c r="BS72" i="6"/>
  <c r="BU73" i="6"/>
  <c r="BM73" i="6"/>
  <c r="BT73" i="6"/>
  <c r="BP73" i="6"/>
  <c r="BT74" i="6"/>
  <c r="BM75" i="6"/>
  <c r="BW75" i="6"/>
  <c r="BW77" i="6"/>
  <c r="BU74" i="6"/>
  <c r="BV74" i="6"/>
  <c r="BR66" i="6"/>
  <c r="BR70" i="6"/>
  <c r="BN72" i="6"/>
  <c r="BV72" i="6"/>
  <c r="BS73" i="6"/>
  <c r="BM74" i="6"/>
  <c r="BW74" i="6"/>
  <c r="BQ75" i="6"/>
  <c r="BX75" i="6"/>
  <c r="BP75" i="6"/>
  <c r="D75" i="6"/>
  <c r="BR75" i="6"/>
  <c r="BU77" i="6"/>
  <c r="BM77" i="6"/>
  <c r="BT77" i="6"/>
  <c r="BP77" i="6"/>
  <c r="BO79" i="6"/>
  <c r="BO82" i="6"/>
  <c r="BO72" i="6"/>
  <c r="BW72" i="6"/>
  <c r="BN74" i="6"/>
  <c r="BX74" i="6"/>
  <c r="BT79" i="6"/>
  <c r="BV79" i="6"/>
  <c r="BM79" i="6"/>
  <c r="BU79" i="6"/>
  <c r="BS79" i="6"/>
  <c r="BQ79" i="6"/>
  <c r="BP79" i="6"/>
  <c r="BS74" i="6"/>
  <c r="BR74" i="6"/>
  <c r="BO74" i="6"/>
  <c r="BV82" i="6"/>
  <c r="BN82" i="6"/>
  <c r="BS82" i="6"/>
  <c r="BX82" i="6"/>
  <c r="BM82" i="6"/>
  <c r="BW82" i="6"/>
  <c r="BU82" i="6"/>
  <c r="BT82" i="6"/>
  <c r="BR82" i="6"/>
  <c r="BQ82" i="6"/>
  <c r="D74" i="6"/>
  <c r="BP74" i="6"/>
  <c r="D82" i="6"/>
  <c r="BO78" i="6"/>
  <c r="BW78" i="6"/>
  <c r="BW85" i="6"/>
  <c r="BU87" i="6"/>
  <c r="BM87" i="6"/>
  <c r="BT87" i="6"/>
  <c r="BQ87" i="6"/>
  <c r="BP87" i="6"/>
  <c r="BU90" i="6"/>
  <c r="BM90" i="6"/>
  <c r="BQ90" i="6"/>
  <c r="BV90" i="6"/>
  <c r="BT90" i="6"/>
  <c r="BS90" i="6"/>
  <c r="BR90" i="6"/>
  <c r="D90" i="6"/>
  <c r="BO90" i="6"/>
  <c r="BX90" i="6"/>
  <c r="BN90" i="6"/>
  <c r="BQ78" i="6"/>
  <c r="BN85" i="6"/>
  <c r="BS87" i="6"/>
  <c r="BN76" i="6"/>
  <c r="BV76" i="6"/>
  <c r="BR78" i="6"/>
  <c r="BX81" i="6"/>
  <c r="BP81" i="6"/>
  <c r="D81" i="6"/>
  <c r="BU81" i="6"/>
  <c r="BM81" i="6"/>
  <c r="BR81" i="6"/>
  <c r="BT83" i="6"/>
  <c r="BQ83" i="6"/>
  <c r="BO83" i="6"/>
  <c r="BO85" i="6"/>
  <c r="BV87" i="6"/>
  <c r="BO76" i="6"/>
  <c r="BW76" i="6"/>
  <c r="BS78" i="6"/>
  <c r="BS81" i="6"/>
  <c r="BP83" i="6"/>
  <c r="BR85" i="6"/>
  <c r="BW87" i="6"/>
  <c r="BQ85" i="6"/>
  <c r="BX85" i="6"/>
  <c r="BP85" i="6"/>
  <c r="D85" i="6"/>
  <c r="BU85" i="6"/>
  <c r="BM85" i="6"/>
  <c r="BS85" i="6"/>
  <c r="BX87" i="6"/>
  <c r="BO80" i="6"/>
  <c r="BW80" i="6"/>
  <c r="BO84" i="6"/>
  <c r="BW84" i="6"/>
  <c r="BS86" i="6"/>
  <c r="BQ88" i="6"/>
  <c r="BU88" i="6"/>
  <c r="BM88" i="6"/>
  <c r="BP88" i="6"/>
  <c r="BV92" i="6"/>
  <c r="BS94" i="6"/>
  <c r="BT94" i="6"/>
  <c r="BR80" i="6"/>
  <c r="BR84" i="6"/>
  <c r="BN86" i="6"/>
  <c r="BV86" i="6"/>
  <c r="BT88" i="6"/>
  <c r="BO92" i="6"/>
  <c r="BW94" i="6"/>
  <c r="BO86" i="6"/>
  <c r="BW86" i="6"/>
  <c r="BQ92" i="6"/>
  <c r="BU92" i="6"/>
  <c r="BM92" i="6"/>
  <c r="BP92" i="6"/>
  <c r="BN94" i="6"/>
  <c r="BX94" i="6"/>
  <c r="BU97" i="6"/>
  <c r="BM97" i="6"/>
  <c r="BQ97" i="6"/>
  <c r="BX97" i="6"/>
  <c r="BN97" i="6"/>
  <c r="BW97" i="6"/>
  <c r="BV97" i="6"/>
  <c r="BS97" i="6"/>
  <c r="BR97" i="6"/>
  <c r="BO94" i="6"/>
  <c r="BU94" i="6"/>
  <c r="BM94" i="6"/>
  <c r="BQ94" i="6"/>
  <c r="BP94" i="6"/>
  <c r="BS89" i="6"/>
  <c r="BO91" i="6"/>
  <c r="BW91" i="6"/>
  <c r="BS93" i="6"/>
  <c r="BQ95" i="6"/>
  <c r="BO95" i="6"/>
  <c r="BX95" i="6"/>
  <c r="BQ99" i="6"/>
  <c r="BU99" i="6"/>
  <c r="BM99" i="6"/>
  <c r="BP99" i="6"/>
  <c r="BW101" i="6"/>
  <c r="BN103" i="6"/>
  <c r="BO101" i="6"/>
  <c r="BU101" i="6"/>
  <c r="BM101" i="6"/>
  <c r="BQ101" i="6"/>
  <c r="BP101" i="6"/>
  <c r="BS103" i="6"/>
  <c r="BQ103" i="6"/>
  <c r="BX103" i="6"/>
  <c r="BP103" i="6"/>
  <c r="D103" i="6"/>
  <c r="BU103" i="6"/>
  <c r="BM103" i="6"/>
  <c r="BT103" i="6"/>
  <c r="BR110" i="6"/>
  <c r="BQ110" i="6"/>
  <c r="BV110" i="6"/>
  <c r="BN110" i="6"/>
  <c r="BO110" i="6"/>
  <c r="BM110" i="6"/>
  <c r="BX110" i="6"/>
  <c r="BW110" i="6"/>
  <c r="BU110" i="6"/>
  <c r="BT110" i="6"/>
  <c r="BS110" i="6"/>
  <c r="D110" i="6"/>
  <c r="BO89" i="6"/>
  <c r="BW89" i="6"/>
  <c r="BS91" i="6"/>
  <c r="BO93" i="6"/>
  <c r="BW93" i="6"/>
  <c r="BT95" i="6"/>
  <c r="BV99" i="6"/>
  <c r="D101" i="6"/>
  <c r="BR101" i="6"/>
  <c r="BV103" i="6"/>
  <c r="BO98" i="6"/>
  <c r="BW98" i="6"/>
  <c r="BO102" i="6"/>
  <c r="BW102" i="6"/>
  <c r="BQ105" i="6"/>
  <c r="BO106" i="6"/>
  <c r="BW106" i="6"/>
  <c r="BV109" i="6"/>
  <c r="BR113" i="6"/>
  <c r="BW109" i="6"/>
  <c r="BM109" i="6"/>
  <c r="BQ113" i="6"/>
  <c r="BX113" i="6"/>
  <c r="BP113" i="6"/>
  <c r="D113" i="6"/>
  <c r="BV113" i="6"/>
  <c r="BN113" i="6"/>
  <c r="BU113" i="6"/>
  <c r="BT113" i="6"/>
  <c r="BO113" i="6"/>
  <c r="BW113" i="6"/>
  <c r="BN114" i="6"/>
  <c r="BT105" i="6"/>
  <c r="BV108" i="6"/>
  <c r="BN108" i="6"/>
  <c r="BU108" i="6"/>
  <c r="BM108" i="6"/>
  <c r="BR108" i="6"/>
  <c r="BQ108" i="6"/>
  <c r="BN109" i="6"/>
  <c r="BU111" i="6"/>
  <c r="BM111" i="6"/>
  <c r="BT111" i="6"/>
  <c r="BR111" i="6"/>
  <c r="BO111" i="6"/>
  <c r="BN111" i="6"/>
  <c r="BV111" i="6"/>
  <c r="BS111" i="6"/>
  <c r="BO114" i="6"/>
  <c r="BU117" i="6"/>
  <c r="BM117" i="6"/>
  <c r="BT117" i="6"/>
  <c r="BV117" i="6"/>
  <c r="BS117" i="6"/>
  <c r="BR117" i="6"/>
  <c r="BQ117" i="6"/>
  <c r="D117" i="6"/>
  <c r="BX117" i="6"/>
  <c r="BN117" i="6"/>
  <c r="BW117" i="6"/>
  <c r="BP117" i="6"/>
  <c r="BO117" i="6"/>
  <c r="BO96" i="6"/>
  <c r="BW96" i="6"/>
  <c r="BS98" i="6"/>
  <c r="BO100" i="6"/>
  <c r="BW100" i="6"/>
  <c r="BS102" i="6"/>
  <c r="BO104" i="6"/>
  <c r="BW104" i="6"/>
  <c r="BM105" i="6"/>
  <c r="BU105" i="6"/>
  <c r="BS106" i="6"/>
  <c r="D108" i="6"/>
  <c r="BS108" i="6"/>
  <c r="BO109" i="6"/>
  <c r="D111" i="6"/>
  <c r="BW111" i="6"/>
  <c r="BT109" i="6"/>
  <c r="BS109" i="6"/>
  <c r="BX109" i="6"/>
  <c r="BP109" i="6"/>
  <c r="D109" i="6"/>
  <c r="BQ109" i="6"/>
  <c r="BR114" i="6"/>
  <c r="BV114" i="6"/>
  <c r="BM114" i="6"/>
  <c r="BU114" i="6"/>
  <c r="BS114" i="6"/>
  <c r="BX114" i="6"/>
  <c r="BW114" i="6"/>
  <c r="BQ114" i="6"/>
  <c r="D114" i="6"/>
  <c r="BT114" i="6"/>
  <c r="BO105" i="6"/>
  <c r="BW105" i="6"/>
  <c r="BW108" i="6"/>
  <c r="BR109" i="6"/>
  <c r="BT107" i="6"/>
  <c r="BS112" i="6"/>
  <c r="BR112" i="6"/>
  <c r="BX112" i="6"/>
  <c r="BP112" i="6"/>
  <c r="D112" i="6"/>
  <c r="BQ112" i="6"/>
  <c r="BO107" i="6"/>
  <c r="BW107" i="6"/>
  <c r="BV112" i="6"/>
  <c r="BX115" i="6"/>
  <c r="BP115" i="6"/>
  <c r="D115" i="6"/>
  <c r="BQ115" i="6"/>
  <c r="BT115" i="6"/>
  <c r="BQ120" i="6"/>
  <c r="BU115" i="6"/>
  <c r="BR119" i="6"/>
  <c r="BX119" i="6"/>
  <c r="BP119" i="6"/>
  <c r="D119" i="6"/>
  <c r="BV119" i="6"/>
  <c r="BN119" i="6"/>
  <c r="BQ119" i="6"/>
  <c r="BO119" i="6"/>
  <c r="BW119" i="6"/>
  <c r="BU119" i="6"/>
  <c r="BR120" i="6"/>
  <c r="BM115" i="6"/>
  <c r="BV115" i="6"/>
  <c r="BN115" i="6"/>
  <c r="BW115" i="6"/>
  <c r="BX120" i="6"/>
  <c r="BP120" i="6"/>
  <c r="D120" i="6"/>
  <c r="BV120" i="6"/>
  <c r="BN120" i="6"/>
  <c r="BT120" i="6"/>
  <c r="BO120" i="6"/>
  <c r="BM120" i="6"/>
  <c r="BU120" i="6"/>
  <c r="BW120" i="6"/>
  <c r="BO118" i="6"/>
  <c r="BW118" i="6"/>
  <c r="BN116" i="6"/>
  <c r="BV116" i="6"/>
  <c r="BR118" i="6"/>
  <c r="BO116" i="6"/>
  <c r="BW116" i="6"/>
  <c r="BS118" i="6"/>
  <c r="BT122" i="6"/>
  <c r="BR122" i="6"/>
  <c r="BQ122" i="6"/>
  <c r="BX122" i="6"/>
  <c r="BP122" i="6"/>
  <c r="D122" i="6"/>
  <c r="BU122" i="6"/>
  <c r="BM122" i="6"/>
  <c r="BV122" i="6"/>
  <c r="BO121" i="6"/>
  <c r="BW121" i="6"/>
  <c r="BS123" i="6"/>
  <c r="BT124" i="6"/>
  <c r="BR124" i="6"/>
  <c r="BX124" i="6"/>
  <c r="BP124" i="6"/>
  <c r="D124" i="6"/>
  <c r="BV124" i="6"/>
  <c r="BN124" i="6"/>
  <c r="BS124" i="6"/>
  <c r="BU125" i="6"/>
  <c r="BW126" i="6"/>
  <c r="BR121" i="6"/>
  <c r="BN123" i="6"/>
  <c r="BM126" i="6"/>
  <c r="BO127" i="6"/>
  <c r="BS121" i="6"/>
  <c r="BV123" i="6"/>
  <c r="BX123" i="6"/>
  <c r="BO123" i="6"/>
  <c r="BM125" i="6"/>
  <c r="BO126" i="6"/>
  <c r="BQ127" i="6"/>
  <c r="BT121" i="6"/>
  <c r="D123" i="6"/>
  <c r="BP123" i="6"/>
  <c r="BM124" i="6"/>
  <c r="BO125" i="6"/>
  <c r="BQ126" i="6"/>
  <c r="BV127" i="6"/>
  <c r="BN127" i="6"/>
  <c r="BT127" i="6"/>
  <c r="BR127" i="6"/>
  <c r="BX127" i="6"/>
  <c r="BP127" i="6"/>
  <c r="D127" i="6"/>
  <c r="BS127" i="6"/>
  <c r="BX126" i="6"/>
  <c r="BP126" i="6"/>
  <c r="D126" i="6"/>
  <c r="BV126" i="6"/>
  <c r="BN126" i="6"/>
  <c r="BT126" i="6"/>
  <c r="BR126" i="6"/>
  <c r="BS126" i="6"/>
  <c r="BN121" i="6"/>
  <c r="BV121" i="6"/>
  <c r="BR123" i="6"/>
  <c r="BQ124" i="6"/>
  <c r="BR125" i="6"/>
  <c r="BX125" i="6"/>
  <c r="BP125" i="6"/>
  <c r="D125" i="6"/>
  <c r="BV125" i="6"/>
  <c r="BN125" i="6"/>
  <c r="BT125" i="6"/>
  <c r="BS125" i="6"/>
  <c r="BU126" i="6"/>
  <c r="BW127" i="6"/>
  <c r="BN128" i="6"/>
  <c r="BV128" i="6"/>
  <c r="BT129" i="6"/>
  <c r="BR130" i="6"/>
  <c r="BO128" i="6"/>
  <c r="BW128" i="6"/>
  <c r="BM129" i="6"/>
  <c r="BU129" i="6"/>
  <c r="BS130" i="6"/>
  <c r="D128" i="6"/>
  <c r="BP128" i="6"/>
  <c r="BX128" i="6"/>
  <c r="BN129" i="6"/>
  <c r="BV129" i="6"/>
  <c r="BT130" i="6"/>
  <c r="BO129" i="6"/>
  <c r="BW129" i="6"/>
  <c r="BM130" i="6"/>
  <c r="BU130" i="6"/>
  <c r="BR128" i="6"/>
  <c r="D129" i="6"/>
  <c r="BP129" i="6"/>
  <c r="BX129" i="6"/>
  <c r="BN130" i="6"/>
  <c r="BV130" i="6"/>
  <c r="BO130" i="6"/>
  <c r="BW130" i="6"/>
  <c r="BT128" i="6"/>
  <c r="BR129" i="6"/>
  <c r="D130" i="6"/>
  <c r="BP130" i="6"/>
  <c r="BX130" i="6"/>
  <c r="C11" i="5"/>
  <c r="D11" i="5" s="1"/>
  <c r="F11" i="5" s="1"/>
  <c r="B12" i="5"/>
  <c r="C10" i="5"/>
  <c r="D10" i="5" s="1"/>
  <c r="F10" i="5" s="1"/>
  <c r="EC10" i="4"/>
  <c r="EO10" i="4" s="1"/>
  <c r="DY11" i="4"/>
  <c r="EK11" i="4" s="1"/>
  <c r="CV5" i="4"/>
  <c r="DH5" i="4" s="1"/>
  <c r="DT5" i="4" s="1"/>
  <c r="EF5" i="4" s="1"/>
  <c r="ER5" i="4" s="1"/>
  <c r="CU5" i="4"/>
  <c r="DG5" i="4" s="1"/>
  <c r="DS5" i="4" s="1"/>
  <c r="EE5" i="4" s="1"/>
  <c r="EQ5" i="4" s="1"/>
  <c r="CT5" i="4"/>
  <c r="DF5" i="4" s="1"/>
  <c r="DR5" i="4" s="1"/>
  <c r="CS5" i="4"/>
  <c r="DE5" i="4" s="1"/>
  <c r="DQ5" i="4" s="1"/>
  <c r="EC5" i="4" s="1"/>
  <c r="EO5" i="4" s="1"/>
  <c r="CR5" i="4"/>
  <c r="DD5" i="4" s="1"/>
  <c r="DP5" i="4" s="1"/>
  <c r="CP5" i="4"/>
  <c r="DB5" i="4" s="1"/>
  <c r="DN5" i="4" s="1"/>
  <c r="CO5" i="4"/>
  <c r="DA5" i="4" s="1"/>
  <c r="DM5" i="4" s="1"/>
  <c r="CN5" i="4"/>
  <c r="CZ5" i="4" s="1"/>
  <c r="DL5" i="4" s="1"/>
  <c r="CM5" i="4"/>
  <c r="CY5" i="4" s="1"/>
  <c r="DK5" i="4" s="1"/>
  <c r="CL5" i="4"/>
  <c r="CX5" i="4" s="1"/>
  <c r="DJ5" i="4" s="1"/>
  <c r="CK5" i="4"/>
  <c r="CW5" i="4" s="1"/>
  <c r="DI5" i="4" s="1"/>
  <c r="CQ5" i="4"/>
  <c r="DC5" i="4" s="1"/>
  <c r="DO5" i="4" s="1"/>
  <c r="CJ5" i="4"/>
  <c r="CI5" i="4"/>
  <c r="CH5" i="4"/>
  <c r="CG5" i="4"/>
  <c r="CF5" i="4"/>
  <c r="CE5" i="4"/>
  <c r="CD5" i="4"/>
  <c r="CC5" i="4"/>
  <c r="CB5" i="4"/>
  <c r="CA5" i="4"/>
  <c r="BZ5" i="4"/>
  <c r="BY5" i="4"/>
  <c r="CQ6" i="4"/>
  <c r="D10" i="4"/>
  <c r="C5" i="4"/>
  <c r="D5" i="4" l="1"/>
  <c r="C12" i="5"/>
  <c r="D12" i="5" s="1"/>
  <c r="F12" i="5" s="1"/>
  <c r="B13" i="5"/>
  <c r="C13" i="5" s="1"/>
  <c r="D13" i="5" s="1"/>
  <c r="F13" i="5" s="1"/>
  <c r="DZ5" i="4"/>
  <c r="EL5" i="4" s="1"/>
  <c r="EA5" i="4"/>
  <c r="EM5" i="4" s="1"/>
  <c r="DV5" i="4"/>
  <c r="EH5" i="4" s="1"/>
  <c r="DW5" i="4"/>
  <c r="EI5" i="4" s="1"/>
  <c r="DX5" i="4"/>
  <c r="EJ5" i="4" s="1"/>
  <c r="DY5" i="4"/>
  <c r="EK5" i="4" s="1"/>
  <c r="EB5" i="4"/>
  <c r="EN5" i="4" s="1"/>
  <c r="DU5" i="4"/>
  <c r="EG5" i="4" s="1"/>
  <c r="ED5" i="4"/>
  <c r="EP5" i="4" s="1"/>
  <c r="E184" i="2"/>
  <c r="E183" i="2"/>
  <c r="E182" i="2"/>
  <c r="G13" i="5" l="1"/>
  <c r="G9" i="5"/>
  <c r="G4" i="5"/>
  <c r="G10" i="5"/>
  <c r="G7" i="5"/>
  <c r="G11" i="5"/>
  <c r="G5" i="5"/>
  <c r="G6" i="5"/>
  <c r="G8" i="5"/>
  <c r="G12" i="5"/>
  <c r="G3" i="5"/>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K8" i="4" l="1"/>
  <c r="CV7" i="4"/>
  <c r="CU7" i="4"/>
  <c r="CT7" i="4"/>
  <c r="CS7" i="4"/>
  <c r="CR7" i="4"/>
  <c r="CQ7" i="4"/>
  <c r="CP7" i="4"/>
  <c r="CO7" i="4"/>
  <c r="CN7" i="4"/>
  <c r="CM7" i="4"/>
  <c r="CL7" i="4"/>
  <c r="CK7" i="4"/>
  <c r="CW9" i="4" l="1"/>
  <c r="DI9" i="4" s="1"/>
  <c r="DU9" i="4" s="1"/>
  <c r="DH8" i="4"/>
  <c r="DT8" i="4" s="1"/>
  <c r="EF8" i="4" s="1"/>
  <c r="DG8" i="4"/>
  <c r="DS8" i="4" s="1"/>
  <c r="EE8" i="4" s="1"/>
  <c r="DF8" i="4"/>
  <c r="DR8" i="4" s="1"/>
  <c r="ED8" i="4" s="1"/>
  <c r="DE8" i="4"/>
  <c r="DQ8" i="4" s="1"/>
  <c r="EC8" i="4" s="1"/>
  <c r="DD8" i="4"/>
  <c r="DP8" i="4" s="1"/>
  <c r="EB8" i="4" s="1"/>
  <c r="DC8" i="4"/>
  <c r="DO8" i="4" s="1"/>
  <c r="EA8" i="4" s="1"/>
  <c r="DB8" i="4"/>
  <c r="DN8" i="4" s="1"/>
  <c r="DZ8" i="4" s="1"/>
  <c r="DA8" i="4"/>
  <c r="DM8" i="4" s="1"/>
  <c r="DY8" i="4" s="1"/>
  <c r="CZ8" i="4"/>
  <c r="DL8" i="4" s="1"/>
  <c r="DX8" i="4" s="1"/>
  <c r="CY8" i="4"/>
  <c r="DK8" i="4" s="1"/>
  <c r="DW8" i="4" s="1"/>
  <c r="CX8" i="4"/>
  <c r="DJ8" i="4" s="1"/>
  <c r="DV8" i="4" s="1"/>
  <c r="CW8" i="4"/>
  <c r="DI8" i="4" s="1"/>
  <c r="DH7" i="4"/>
  <c r="DT7" i="4" s="1"/>
  <c r="EF7" i="4" s="1"/>
  <c r="DG7" i="4"/>
  <c r="DS7" i="4" s="1"/>
  <c r="DF7" i="4"/>
  <c r="DR7" i="4" s="1"/>
  <c r="ED7" i="4" s="1"/>
  <c r="DE7" i="4"/>
  <c r="DQ7" i="4" s="1"/>
  <c r="EC7" i="4" s="1"/>
  <c r="DD7" i="4"/>
  <c r="DP7" i="4" s="1"/>
  <c r="DC7" i="4"/>
  <c r="DO7" i="4" s="1"/>
  <c r="DB7" i="4"/>
  <c r="DN7" i="4" s="1"/>
  <c r="DA7" i="4"/>
  <c r="DM7" i="4" s="1"/>
  <c r="CZ7" i="4"/>
  <c r="DL7" i="4" s="1"/>
  <c r="DX7" i="4" s="1"/>
  <c r="CY7" i="4"/>
  <c r="DK7" i="4" s="1"/>
  <c r="CX7" i="4"/>
  <c r="DJ7" i="4" s="1"/>
  <c r="DV7" i="4" s="1"/>
  <c r="CW7" i="4"/>
  <c r="DI7" i="4" s="1"/>
  <c r="DU7" i="4" s="1"/>
  <c r="BY8" i="4"/>
  <c r="CJ7" i="4"/>
  <c r="CI7" i="4"/>
  <c r="CH7" i="4"/>
  <c r="CG7" i="4"/>
  <c r="CF7" i="4"/>
  <c r="CE7" i="4"/>
  <c r="CD7" i="4"/>
  <c r="CC7" i="4"/>
  <c r="CB7" i="4"/>
  <c r="CA7" i="4"/>
  <c r="BZ7" i="4"/>
  <c r="BY7" i="4"/>
  <c r="D7" i="4"/>
  <c r="D8" i="4"/>
  <c r="D9" i="4"/>
  <c r="DW7" i="4" l="1"/>
  <c r="EI7" i="4" s="1"/>
  <c r="EE7" i="4"/>
  <c r="EQ7" i="4" s="1"/>
  <c r="DY7" i="4"/>
  <c r="EK7" i="4" s="1"/>
  <c r="DU8" i="4"/>
  <c r="EG8" i="4" s="1"/>
  <c r="DZ7" i="4"/>
  <c r="EL7" i="4" s="1"/>
  <c r="EA7" i="4"/>
  <c r="EM7" i="4" s="1"/>
  <c r="EB7" i="4"/>
  <c r="EN7" i="4" s="1"/>
  <c r="EO7" i="4"/>
  <c r="EG9" i="4"/>
  <c r="EH7" i="4"/>
  <c r="EP7" i="4"/>
  <c r="EL8" i="4"/>
  <c r="EG7" i="4"/>
  <c r="EM8" i="4"/>
  <c r="EK8" i="4"/>
  <c r="EJ7" i="4"/>
  <c r="ER7" i="4"/>
  <c r="EN8" i="4"/>
  <c r="EO8" i="4"/>
  <c r="EH8" i="4"/>
  <c r="EP8" i="4"/>
  <c r="EI8" i="4"/>
  <c r="EQ8" i="4"/>
  <c r="EJ8" i="4"/>
  <c r="ER8" i="4"/>
  <c r="BA19" i="1"/>
  <c r="BB19" i="1"/>
  <c r="BC19" i="1"/>
  <c r="BD19" i="1"/>
  <c r="BE19" i="1"/>
  <c r="BF19" i="1"/>
  <c r="BG19" i="1"/>
  <c r="BH19" i="1"/>
  <c r="BI19" i="1"/>
  <c r="BJ19" i="1"/>
  <c r="BK19" i="1"/>
  <c r="BL19" i="1"/>
  <c r="C19" i="1"/>
  <c r="C15" i="1"/>
  <c r="BL12" i="4"/>
  <c r="BK12" i="4"/>
  <c r="BJ12" i="4"/>
  <c r="BI12" i="4"/>
  <c r="BH12" i="4"/>
  <c r="BG12" i="4"/>
  <c r="BE12" i="4"/>
  <c r="BD12" i="4"/>
  <c r="BC12" i="4"/>
  <c r="BB12" i="4"/>
  <c r="BA12" i="4"/>
  <c r="BF12" i="4"/>
  <c r="D19" i="1" l="1"/>
  <c r="BA15" i="1"/>
  <c r="BB15" i="1"/>
  <c r="BC15" i="1"/>
  <c r="BD15" i="1"/>
  <c r="BE15" i="1"/>
  <c r="BF15" i="1"/>
  <c r="BG15" i="1"/>
  <c r="BH15" i="1"/>
  <c r="BI15" i="1"/>
  <c r="BJ15" i="1"/>
  <c r="BK15" i="1"/>
  <c r="BL15" i="1"/>
  <c r="AN12" i="4"/>
  <c r="AM12" i="4"/>
  <c r="AL12" i="4"/>
  <c r="AK12" i="4"/>
  <c r="AJ12" i="4"/>
  <c r="AI12" i="4"/>
  <c r="AG12" i="4"/>
  <c r="AF12" i="4"/>
  <c r="AE12" i="4"/>
  <c r="AD12" i="4"/>
  <c r="AC12" i="4"/>
  <c r="AH12" i="4"/>
  <c r="CH6" i="4"/>
  <c r="CG6" i="4"/>
  <c r="CG12" i="4" s="1"/>
  <c r="BY6" i="4"/>
  <c r="BY12" i="4" s="1"/>
  <c r="CD6" i="4"/>
  <c r="P12" i="4"/>
  <c r="O12" i="4"/>
  <c r="N12" i="4"/>
  <c r="M12" i="4"/>
  <c r="L12" i="4"/>
  <c r="K12" i="4"/>
  <c r="J12" i="4"/>
  <c r="I12" i="4"/>
  <c r="H12" i="4"/>
  <c r="G12" i="4"/>
  <c r="F12" i="4"/>
  <c r="E12" i="4"/>
  <c r="CJ6" i="4"/>
  <c r="CJ12" i="4" s="1"/>
  <c r="CI6" i="4"/>
  <c r="CF6" i="4"/>
  <c r="CF12" i="4" s="1"/>
  <c r="CE6" i="4"/>
  <c r="CE12" i="4" s="1"/>
  <c r="CC6" i="4"/>
  <c r="CB6" i="4"/>
  <c r="CA6" i="4"/>
  <c r="CA12" i="4" s="1"/>
  <c r="BZ6" i="4"/>
  <c r="BZ12" i="4" s="1"/>
  <c r="CV6" i="4"/>
  <c r="CU6" i="4"/>
  <c r="CT6" i="4"/>
  <c r="CS6" i="4"/>
  <c r="CR6" i="4"/>
  <c r="CP6" i="4"/>
  <c r="CO6" i="4"/>
  <c r="CN6" i="4"/>
  <c r="CM6" i="4"/>
  <c r="CL6" i="4"/>
  <c r="CK6" i="4"/>
  <c r="D11" i="4"/>
  <c r="D6" i="4"/>
  <c r="C12" i="4"/>
  <c r="CI130" i="6" l="1"/>
  <c r="CH126" i="6"/>
  <c r="CJ20" i="6"/>
  <c r="CG61" i="6"/>
  <c r="CF46" i="6"/>
  <c r="CC63" i="6"/>
  <c r="CE65" i="6"/>
  <c r="CE54" i="6"/>
  <c r="BY62" i="6"/>
  <c r="CD85" i="6"/>
  <c r="CH82" i="6"/>
  <c r="CD86" i="6"/>
  <c r="CA92" i="6"/>
  <c r="CE107" i="6"/>
  <c r="CA98" i="6"/>
  <c r="CJ130" i="6"/>
  <c r="BZ128" i="6"/>
  <c r="CD130" i="6"/>
  <c r="CB129" i="6"/>
  <c r="CG25" i="6"/>
  <c r="CA38" i="6"/>
  <c r="CB63" i="6"/>
  <c r="CA46" i="6"/>
  <c r="CI63" i="6"/>
  <c r="CI65" i="6"/>
  <c r="CB85" i="6"/>
  <c r="BY97" i="6"/>
  <c r="CG99" i="6"/>
  <c r="CE104" i="6"/>
  <c r="CD113" i="6"/>
  <c r="CB114" i="6"/>
  <c r="CE113" i="6"/>
  <c r="CE128" i="6"/>
  <c r="CB24" i="6"/>
  <c r="CC19" i="6"/>
  <c r="CB25" i="6"/>
  <c r="CB35" i="6"/>
  <c r="CA41" i="6"/>
  <c r="CH39" i="6"/>
  <c r="BZ44" i="6"/>
  <c r="CB56" i="6"/>
  <c r="CH53" i="6"/>
  <c r="CB48" i="6"/>
  <c r="CH59" i="6"/>
  <c r="CI72" i="6"/>
  <c r="CG88" i="6"/>
  <c r="CE97" i="6"/>
  <c r="CJ110" i="6"/>
  <c r="CC95" i="6"/>
  <c r="CD112" i="6"/>
  <c r="CB119" i="6"/>
  <c r="BY124" i="6"/>
  <c r="BZ130" i="6"/>
  <c r="CH90" i="6"/>
  <c r="CF97" i="6"/>
  <c r="CB111" i="6"/>
  <c r="CD117" i="6"/>
  <c r="BZ117" i="6"/>
  <c r="CD5" i="6"/>
  <c r="BY29" i="6"/>
  <c r="CC29" i="6"/>
  <c r="CF8" i="6"/>
  <c r="CG16" i="6"/>
  <c r="CA16" i="6"/>
  <c r="CB23" i="6"/>
  <c r="CC15" i="6"/>
  <c r="BY31" i="6"/>
  <c r="CD110" i="6"/>
  <c r="CH112" i="6"/>
  <c r="CC115" i="6"/>
  <c r="CE115" i="6"/>
  <c r="CB120" i="6"/>
  <c r="CI121" i="6"/>
  <c r="CB127" i="6"/>
  <c r="CA25" i="6"/>
  <c r="CH12" i="6"/>
  <c r="CC23" i="6"/>
  <c r="CC33" i="6"/>
  <c r="CH32" i="6"/>
  <c r="CD40" i="6"/>
  <c r="CI43" i="6"/>
  <c r="CE48" i="6"/>
  <c r="BZ51" i="6"/>
  <c r="CH66" i="6"/>
  <c r="CB83" i="6"/>
  <c r="CD81" i="6"/>
  <c r="CC94" i="6"/>
  <c r="BY109" i="6"/>
  <c r="CC130" i="6"/>
  <c r="CF127" i="6"/>
  <c r="CE123" i="6"/>
  <c r="CH128" i="6"/>
  <c r="BZ35" i="6"/>
  <c r="BZ27" i="6"/>
  <c r="CB38" i="6"/>
  <c r="CE39" i="6"/>
  <c r="CA39" i="6"/>
  <c r="CE56" i="6"/>
  <c r="CA61" i="6"/>
  <c r="BY60" i="6"/>
  <c r="CJ68" i="6"/>
  <c r="CF64" i="6"/>
  <c r="BZ73" i="6"/>
  <c r="CI93" i="6"/>
  <c r="CH114" i="6"/>
  <c r="CG122" i="6"/>
  <c r="CG123" i="6"/>
  <c r="CH125" i="6"/>
  <c r="CB29" i="6"/>
  <c r="CI126" i="6"/>
  <c r="BY119" i="6"/>
  <c r="CE108" i="6"/>
  <c r="CH101" i="6"/>
  <c r="CE80" i="6"/>
  <c r="CI79" i="6"/>
  <c r="CG62" i="6"/>
  <c r="CD51" i="6"/>
  <c r="CF49" i="6"/>
  <c r="CG48" i="6"/>
  <c r="CA43" i="6"/>
  <c r="CF41" i="6"/>
  <c r="BY25" i="6"/>
  <c r="CE15" i="6"/>
  <c r="CH5" i="6"/>
  <c r="CG124" i="6"/>
  <c r="CF124" i="6"/>
  <c r="CC113" i="6"/>
  <c r="BY103" i="6"/>
  <c r="CG97" i="6"/>
  <c r="BY90" i="6"/>
  <c r="CA72" i="6"/>
  <c r="BZ67" i="6"/>
  <c r="BY52" i="6"/>
  <c r="CA42" i="6"/>
  <c r="CE46" i="6"/>
  <c r="BZ48" i="6"/>
  <c r="CG39" i="6"/>
  <c r="CA5" i="6"/>
  <c r="CJ12" i="6"/>
  <c r="CI129" i="6"/>
  <c r="CA122" i="6"/>
  <c r="CC123" i="6"/>
  <c r="CJ116" i="6"/>
  <c r="CE124" i="6"/>
  <c r="CF118" i="6"/>
  <c r="CC102" i="6"/>
  <c r="CA107" i="6"/>
  <c r="BZ107" i="6"/>
  <c r="CF106" i="6"/>
  <c r="CA96" i="6"/>
  <c r="CE101" i="6"/>
  <c r="CF104" i="6"/>
  <c r="CD105" i="6"/>
  <c r="CB104" i="6"/>
  <c r="BZ104" i="6"/>
  <c r="CJ95" i="6"/>
  <c r="CB99" i="6"/>
  <c r="CB100" i="6"/>
  <c r="BY102" i="6"/>
  <c r="CE95" i="6"/>
  <c r="CF98" i="6"/>
  <c r="BZ96" i="6"/>
  <c r="CF89" i="6"/>
  <c r="CB94" i="6"/>
  <c r="BZ91" i="6"/>
  <c r="CD84" i="6"/>
  <c r="CE92" i="6"/>
  <c r="CA97" i="6"/>
  <c r="CJ84" i="6"/>
  <c r="CD80" i="6"/>
  <c r="CB80" i="6"/>
  <c r="CJ88" i="6"/>
  <c r="CE83" i="6"/>
  <c r="CD73" i="6"/>
  <c r="CJ75" i="6"/>
  <c r="CI71" i="6"/>
  <c r="CH71" i="6"/>
  <c r="CJ66" i="6"/>
  <c r="CF77" i="6"/>
  <c r="CC70" i="6"/>
  <c r="CI73" i="6"/>
  <c r="CG54" i="6"/>
  <c r="CB51" i="6"/>
  <c r="CG59" i="6"/>
  <c r="CI51" i="6"/>
  <c r="CE59" i="6"/>
  <c r="CG45" i="6"/>
  <c r="BY51" i="6"/>
  <c r="CB47" i="6"/>
  <c r="CJ47" i="6"/>
  <c r="CD37" i="6"/>
  <c r="BZ42" i="6"/>
  <c r="CG38" i="6"/>
  <c r="CI37" i="6"/>
  <c r="CG37" i="6"/>
  <c r="CI31" i="6"/>
  <c r="CC22" i="6"/>
  <c r="CG31" i="6"/>
  <c r="CJ22" i="6"/>
  <c r="BY34" i="6"/>
  <c r="CD25" i="6"/>
  <c r="BZ18" i="6"/>
  <c r="BY22" i="6"/>
  <c r="CF14" i="6"/>
  <c r="CG19" i="6"/>
  <c r="CG11" i="6"/>
  <c r="CG28" i="6"/>
  <c r="BZ26" i="6"/>
  <c r="CI22" i="6"/>
  <c r="CF128" i="6"/>
  <c r="CG126" i="6"/>
  <c r="CD114" i="6"/>
  <c r="CI114" i="6"/>
  <c r="CH97" i="6"/>
  <c r="CF81" i="6"/>
  <c r="CG79" i="6"/>
  <c r="BY69" i="6"/>
  <c r="CD62" i="6"/>
  <c r="BZ61" i="6"/>
  <c r="CH43" i="6"/>
  <c r="CD38" i="6"/>
  <c r="CH35" i="6"/>
  <c r="CB19" i="6"/>
  <c r="CD16" i="6"/>
  <c r="CE5" i="6"/>
  <c r="CH123" i="6"/>
  <c r="BZ119" i="6"/>
  <c r="CB105" i="6"/>
  <c r="BZ84" i="6"/>
  <c r="CD90" i="6"/>
  <c r="CE70" i="6"/>
  <c r="CG69" i="6"/>
  <c r="CD46" i="6"/>
  <c r="CG56" i="6"/>
  <c r="CH28" i="6"/>
  <c r="CC7" i="6"/>
  <c r="CJ5" i="6"/>
  <c r="CB12" i="6"/>
  <c r="CG119" i="6"/>
  <c r="BZ113" i="6"/>
  <c r="CC109" i="6"/>
  <c r="BZ78" i="6"/>
  <c r="CA69" i="6"/>
  <c r="CC51" i="6"/>
  <c r="BY48" i="6"/>
  <c r="CC37" i="6"/>
  <c r="CC38" i="6"/>
  <c r="CH17" i="6"/>
  <c r="CA20" i="6"/>
  <c r="CD128" i="6"/>
  <c r="CJ123" i="6"/>
  <c r="CD119" i="6"/>
  <c r="BZ111" i="6"/>
  <c r="BZ110" i="6"/>
  <c r="CD94" i="6"/>
  <c r="CB87" i="6"/>
  <c r="BY71" i="6"/>
  <c r="CB65" i="6"/>
  <c r="CJ52" i="6"/>
  <c r="BZ49" i="6"/>
  <c r="CF43" i="6"/>
  <c r="CI42" i="6"/>
  <c r="CJ35" i="6"/>
  <c r="BZ25" i="6"/>
  <c r="BZ16" i="6"/>
  <c r="CJ122" i="6"/>
  <c r="CB117" i="6"/>
  <c r="CA101" i="6"/>
  <c r="CE88" i="6"/>
  <c r="CJ125" i="6"/>
  <c r="CC124" i="6"/>
  <c r="BZ112" i="6"/>
  <c r="CG113" i="6"/>
  <c r="BY99" i="6"/>
  <c r="CE85" i="6"/>
  <c r="CG74" i="6"/>
  <c r="BZ69" i="6"/>
  <c r="BZ59" i="6"/>
  <c r="CJ53" i="6"/>
  <c r="CH44" i="6"/>
  <c r="BY39" i="6"/>
  <c r="CJ31" i="6"/>
  <c r="CC32" i="6"/>
  <c r="CF9" i="6"/>
  <c r="CD126" i="6"/>
  <c r="CC122" i="6"/>
  <c r="CA109" i="6"/>
  <c r="BY101" i="6"/>
  <c r="CE94" i="6"/>
  <c r="CC87" i="6"/>
  <c r="CE69" i="6"/>
  <c r="CJ54" i="6"/>
  <c r="CA52" i="6"/>
  <c r="CF42" i="6"/>
  <c r="BZ45" i="6"/>
  <c r="CI38" i="6"/>
  <c r="CH27" i="6"/>
  <c r="CI16" i="6"/>
  <c r="CE10" i="6"/>
  <c r="CC127" i="6"/>
  <c r="BY126" i="6"/>
  <c r="CC121" i="6"/>
  <c r="BZ116" i="6"/>
  <c r="CD118" i="6"/>
  <c r="CC118" i="6"/>
  <c r="BY112" i="6"/>
  <c r="CH106" i="6"/>
  <c r="CI119" i="6"/>
  <c r="CE112" i="6"/>
  <c r="CC114" i="6"/>
  <c r="BZ100" i="6"/>
  <c r="CD101" i="6"/>
  <c r="CC104" i="6"/>
  <c r="CG102" i="6"/>
  <c r="CH103" i="6"/>
  <c r="CA95" i="6"/>
  <c r="CH98" i="6"/>
  <c r="BZ97" i="6"/>
  <c r="CH96" i="6"/>
  <c r="CD93" i="6"/>
  <c r="CF96" i="6"/>
  <c r="BZ95" i="6"/>
  <c r="CB88" i="6"/>
  <c r="CD91" i="6"/>
  <c r="CC89" i="6"/>
  <c r="CG80" i="6"/>
  <c r="CE87" i="6"/>
  <c r="CG86" i="6"/>
  <c r="CJ80" i="6"/>
  <c r="CD78" i="6"/>
  <c r="CC78" i="6"/>
  <c r="BZ87" i="6"/>
  <c r="CE81" i="6"/>
  <c r="CC72" i="6"/>
  <c r="BZ75" i="6"/>
  <c r="CB66" i="6"/>
  <c r="CJ70" i="6"/>
  <c r="BY66" i="6"/>
  <c r="CH75" i="6"/>
  <c r="CI69" i="6"/>
  <c r="CC60" i="6"/>
  <c r="CG50" i="6"/>
  <c r="BY70" i="6"/>
  <c r="CI67" i="6"/>
  <c r="CA58" i="6"/>
  <c r="CG51" i="6"/>
  <c r="CI54" i="6"/>
  <c r="BY50" i="6"/>
  <c r="CG55" i="6"/>
  <c r="BY47" i="6"/>
  <c r="CI36" i="6"/>
  <c r="CJ38" i="6"/>
  <c r="BY37" i="6"/>
  <c r="CC36" i="6"/>
  <c r="CA36" i="6"/>
  <c r="CI30" i="6"/>
  <c r="CI19" i="6"/>
  <c r="CH30" i="6"/>
  <c r="CB22" i="6"/>
  <c r="CA33" i="6"/>
  <c r="CF23" i="6"/>
  <c r="CJ17" i="6"/>
  <c r="CG18" i="6"/>
  <c r="CB30" i="6"/>
  <c r="CA30" i="6"/>
  <c r="CH15" i="6"/>
  <c r="CF6" i="6"/>
  <c r="CJ10" i="6"/>
  <c r="CJ26" i="6"/>
  <c r="CB6" i="6"/>
  <c r="BY15" i="6"/>
  <c r="CG7" i="6"/>
  <c r="CE33" i="6"/>
  <c r="CD7" i="6"/>
  <c r="CC21" i="6"/>
  <c r="CA7" i="6"/>
  <c r="CJ129" i="6"/>
  <c r="BY120" i="6"/>
  <c r="CD109" i="6"/>
  <c r="CE98" i="6"/>
  <c r="CH94" i="6"/>
  <c r="CG90" i="6"/>
  <c r="CA90" i="6"/>
  <c r="BZ64" i="6"/>
  <c r="CF59" i="6"/>
  <c r="CA47" i="6"/>
  <c r="CI40" i="6"/>
  <c r="CC39" i="6"/>
  <c r="CC35" i="6"/>
  <c r="CB11" i="6"/>
  <c r="CD29" i="6"/>
  <c r="CE127" i="6"/>
  <c r="CG120" i="6"/>
  <c r="CH113" i="6"/>
  <c r="CE93" i="6"/>
  <c r="CG87" i="6"/>
  <c r="CB68" i="6"/>
  <c r="CE76" i="6"/>
  <c r="CB46" i="6"/>
  <c r="CJ57" i="6"/>
  <c r="CD34" i="6"/>
  <c r="CJ15" i="6"/>
  <c r="CI5" i="6"/>
  <c r="CB123" i="6"/>
  <c r="CJ112" i="6"/>
  <c r="CC111" i="6"/>
  <c r="BY94" i="6"/>
  <c r="CE78" i="6"/>
  <c r="CB64" i="6"/>
  <c r="CJ59" i="6"/>
  <c r="CF44" i="6"/>
  <c r="BZ57" i="6"/>
  <c r="CH33" i="6"/>
  <c r="CB32" i="6"/>
  <c r="BY20" i="6"/>
  <c r="CE19" i="6"/>
  <c r="CB125" i="6"/>
  <c r="CC126" i="6"/>
  <c r="CD115" i="6"/>
  <c r="BZ109" i="6"/>
  <c r="CI103" i="6"/>
  <c r="CC88" i="6"/>
  <c r="CG82" i="6"/>
  <c r="CC64" i="6"/>
  <c r="CH63" i="6"/>
  <c r="CE44" i="6"/>
  <c r="CC52" i="6"/>
  <c r="CD43" i="6"/>
  <c r="BZ38" i="6"/>
  <c r="CJ33" i="6"/>
  <c r="CF21" i="6"/>
  <c r="CF16" i="6"/>
  <c r="CC9" i="6"/>
  <c r="CD116" i="6"/>
  <c r="CH111" i="6"/>
  <c r="CI98" i="6"/>
  <c r="CA83" i="6"/>
  <c r="CB128" i="6"/>
  <c r="CJ128" i="6"/>
  <c r="CA114" i="6"/>
  <c r="CH109" i="6"/>
  <c r="CG95" i="6"/>
  <c r="CF85" i="6"/>
  <c r="BZ70" i="6"/>
  <c r="CG68" i="6"/>
  <c r="CH60" i="6"/>
  <c r="BZ53" i="6"/>
  <c r="CE36" i="6"/>
  <c r="CE41" i="6"/>
  <c r="CA27" i="6"/>
  <c r="CJ23" i="6"/>
  <c r="CC16" i="6"/>
  <c r="CJ127" i="6"/>
  <c r="CF130" i="6"/>
  <c r="BY111" i="6"/>
  <c r="BZ101" i="6"/>
  <c r="CA88" i="6"/>
  <c r="CI78" i="6"/>
  <c r="CA68" i="6"/>
  <c r="CC65" i="6"/>
  <c r="CC48" i="6"/>
  <c r="CF61" i="6"/>
  <c r="CB43" i="6"/>
  <c r="CI34" i="6"/>
  <c r="CJ19" i="6"/>
  <c r="CE14" i="6"/>
  <c r="CG130" i="6"/>
  <c r="CI128" i="6"/>
  <c r="CI122" i="6"/>
  <c r="CI116" i="6"/>
  <c r="CC116" i="6"/>
  <c r="CB112" i="6"/>
  <c r="CG108" i="6"/>
  <c r="BZ106" i="6"/>
  <c r="CG117" i="6"/>
  <c r="CH107" i="6"/>
  <c r="CJ113" i="6"/>
  <c r="CI99" i="6"/>
  <c r="CJ100" i="6"/>
  <c r="CJ102" i="6"/>
  <c r="CG100" i="6"/>
  <c r="CF102" i="6"/>
  <c r="CC110" i="6"/>
  <c r="CG106" i="6"/>
  <c r="CI95" i="6"/>
  <c r="CF95" i="6"/>
  <c r="CG91" i="6"/>
  <c r="CD95" i="6"/>
  <c r="CF94" i="6"/>
  <c r="CJ99" i="6"/>
  <c r="CG89" i="6"/>
  <c r="CD88" i="6"/>
  <c r="CI105" i="6"/>
  <c r="CH86" i="6"/>
  <c r="BY84" i="6"/>
  <c r="CF78" i="6"/>
  <c r="CD77" i="6"/>
  <c r="CA77" i="6"/>
  <c r="CG81" i="6"/>
  <c r="BY80" i="6"/>
  <c r="CD83" i="6"/>
  <c r="CA73" i="6"/>
  <c r="CB62" i="6"/>
  <c r="CA66" i="6"/>
  <c r="CF86" i="6"/>
  <c r="BY72" i="6"/>
  <c r="CF68" i="6"/>
  <c r="CH72" i="6"/>
  <c r="CJ71" i="6"/>
  <c r="CC66" i="6"/>
  <c r="CE62" i="6"/>
  <c r="CJ51" i="6"/>
  <c r="CC50" i="6"/>
  <c r="CH52" i="6"/>
  <c r="CC57" i="6"/>
  <c r="CA54" i="6"/>
  <c r="CH42" i="6"/>
  <c r="CI44" i="6"/>
  <c r="BZ37" i="6"/>
  <c r="CD36" i="6"/>
  <c r="CE38" i="6"/>
  <c r="CC46" i="6"/>
  <c r="BY30" i="6"/>
  <c r="CA19" i="6"/>
  <c r="CJ28" i="6"/>
  <c r="CD21" i="6"/>
  <c r="CE31" i="6"/>
  <c r="CH22" i="6"/>
  <c r="CB17" i="6"/>
  <c r="BY18" i="6"/>
  <c r="CG26" i="6"/>
  <c r="CF26" i="6"/>
  <c r="CH14" i="6"/>
  <c r="CF31" i="6"/>
  <c r="BZ15" i="6"/>
  <c r="CJ6" i="6"/>
  <c r="BZ14" i="6"/>
  <c r="CI18" i="6"/>
  <c r="CI125" i="6"/>
  <c r="CC120" i="6"/>
  <c r="CI109" i="6"/>
  <c r="CE110" i="6"/>
  <c r="CA86" i="6"/>
  <c r="BY87" i="6"/>
  <c r="CJ77" i="6"/>
  <c r="CH79" i="6"/>
  <c r="CJ60" i="6"/>
  <c r="CG46" i="6"/>
  <c r="CF40" i="6"/>
  <c r="CD26" i="6"/>
  <c r="CI35" i="6"/>
  <c r="CB7" i="6"/>
  <c r="CA12" i="6"/>
  <c r="CE28" i="6"/>
  <c r="BZ121" i="6"/>
  <c r="CF115" i="6"/>
  <c r="CB101" i="6"/>
  <c r="CJ92" i="6"/>
  <c r="CF82" i="6"/>
  <c r="CE72" i="6"/>
  <c r="CG65" i="6"/>
  <c r="CB53" i="6"/>
  <c r="BY56" i="6"/>
  <c r="CI32" i="6"/>
  <c r="CH24" i="6"/>
  <c r="CH124" i="6"/>
  <c r="CJ107" i="6"/>
  <c r="CF113" i="6"/>
  <c r="CC97" i="6"/>
  <c r="CC79" i="6"/>
  <c r="CH62" i="6"/>
  <c r="CF54" i="6"/>
  <c r="BY46" i="6"/>
  <c r="CI49" i="6"/>
  <c r="BZ31" i="6"/>
  <c r="CJ25" i="6"/>
  <c r="CA9" i="6"/>
  <c r="CF125" i="6"/>
  <c r="CH129" i="6"/>
  <c r="CI115" i="6"/>
  <c r="CG127" i="6"/>
  <c r="CC101" i="6"/>
  <c r="CE89" i="6"/>
  <c r="CA74" i="6"/>
  <c r="CE58" i="6"/>
  <c r="CA63" i="6"/>
  <c r="CF129" i="6"/>
  <c r="CD123" i="6"/>
  <c r="BZ114" i="6"/>
  <c r="CE102" i="6"/>
  <c r="CA89" i="6"/>
  <c r="CF90" i="6"/>
  <c r="CC73" i="6"/>
  <c r="CE68" i="6"/>
  <c r="CI60" i="6"/>
  <c r="CA44" i="6"/>
  <c r="CF57" i="6"/>
  <c r="CH41" i="6"/>
  <c r="CA21" i="6"/>
  <c r="CF17" i="6"/>
  <c r="BY16" i="6"/>
  <c r="CA123" i="6"/>
  <c r="CI120" i="6"/>
  <c r="CJ111" i="6"/>
  <c r="CA99" i="6"/>
  <c r="CI86" i="6"/>
  <c r="CE82" i="6"/>
  <c r="CE64" i="6"/>
  <c r="CD63" i="6"/>
  <c r="CA48" i="6"/>
  <c r="CA57" i="6"/>
  <c r="BZ43" i="6"/>
  <c r="CE32" i="6"/>
  <c r="CJ11" i="6"/>
  <c r="CA31" i="6"/>
  <c r="BY130" i="6"/>
  <c r="CA129" i="6"/>
  <c r="CG125" i="6"/>
  <c r="CE120" i="6"/>
  <c r="BY116" i="6"/>
  <c r="CA115" i="6"/>
  <c r="CD111" i="6"/>
  <c r="CD107" i="6"/>
  <c r="CD104" i="6"/>
  <c r="CG112" i="6"/>
  <c r="CI104" i="6"/>
  <c r="CG109" i="6"/>
  <c r="CD98" i="6"/>
  <c r="BY100" i="6"/>
  <c r="CH100" i="6"/>
  <c r="CE99" i="6"/>
  <c r="CF100" i="6"/>
  <c r="CJ106" i="6"/>
  <c r="CB102" i="6"/>
  <c r="CG93" i="6"/>
  <c r="CF93" i="6"/>
  <c r="CJ89" i="6"/>
  <c r="CC93" i="6"/>
  <c r="CB93" i="6"/>
  <c r="CJ93" i="6"/>
  <c r="CH88" i="6"/>
  <c r="BZ86" i="6"/>
  <c r="CJ86" i="6"/>
  <c r="BZ85" i="6"/>
  <c r="CF83" i="6"/>
  <c r="CE77" i="6"/>
  <c r="CI76" i="6"/>
  <c r="CH76" i="6"/>
  <c r="CA80" i="6"/>
  <c r="CF79" i="6"/>
  <c r="CJ82" i="6"/>
  <c r="CI85" i="6"/>
  <c r="CH58" i="6"/>
  <c r="CJ62" i="6"/>
  <c r="BZ72" i="6"/>
  <c r="CB71" i="6"/>
  <c r="CA67" i="6"/>
  <c r="CC68" i="6"/>
  <c r="CF66" i="6"/>
  <c r="CG64" i="6"/>
  <c r="BY67" i="6"/>
  <c r="CD50" i="6"/>
  <c r="CG47" i="6"/>
  <c r="CA51" i="6"/>
  <c r="CH56" i="6"/>
  <c r="CI50" i="6"/>
  <c r="CJ37" i="6"/>
  <c r="CC42" i="6"/>
  <c r="CF36" i="6"/>
  <c r="CH34" i="6"/>
  <c r="CH37" i="6"/>
  <c r="CE42" i="6"/>
  <c r="CG27" i="6"/>
  <c r="CC18" i="6"/>
  <c r="CF27" i="6"/>
  <c r="CH19" i="6"/>
  <c r="CF30" i="6"/>
  <c r="BZ22" i="6"/>
  <c r="CF15" i="6"/>
  <c r="CG14" i="6"/>
  <c r="CD23" i="6"/>
  <c r="CJ30" i="6"/>
  <c r="CE12" i="6"/>
  <c r="CG30" i="6"/>
  <c r="CI7" i="6"/>
  <c r="CA14" i="6"/>
  <c r="CI11" i="6"/>
  <c r="CA6" i="6"/>
  <c r="CA11" i="6"/>
  <c r="CI6" i="6"/>
  <c r="CC17" i="6"/>
  <c r="CH6" i="6"/>
  <c r="BZ126" i="6"/>
  <c r="CA119" i="6"/>
  <c r="CF108" i="6"/>
  <c r="BY110" i="6"/>
  <c r="CJ94" i="6"/>
  <c r="CJ85" i="6"/>
  <c r="CE73" i="6"/>
  <c r="CB54" i="6"/>
  <c r="CI52" i="6"/>
  <c r="BY42" i="6"/>
  <c r="CJ43" i="6"/>
  <c r="BZ28" i="6"/>
  <c r="CG33" i="6"/>
  <c r="BZ24" i="6"/>
  <c r="BZ124" i="6"/>
  <c r="CI112" i="6"/>
  <c r="CA110" i="6"/>
  <c r="CC85" i="6"/>
  <c r="CI82" i="6"/>
  <c r="CE71" i="6"/>
  <c r="CG63" i="6"/>
  <c r="CI48" i="6"/>
  <c r="CF56" i="6"/>
  <c r="CD31" i="6"/>
  <c r="CF24" i="6"/>
  <c r="CD8" i="6"/>
  <c r="BZ118" i="6"/>
  <c r="CJ114" i="6"/>
  <c r="CI118" i="6"/>
  <c r="CC92" i="6"/>
  <c r="CB79" i="6"/>
  <c r="CH70" i="6"/>
  <c r="CF60" i="6"/>
  <c r="CB42" i="6"/>
  <c r="BZ40" i="6"/>
  <c r="CA17" i="6"/>
  <c r="CD18" i="6"/>
  <c r="CJ16" i="6"/>
  <c r="CE24" i="6"/>
  <c r="CB126" i="6"/>
  <c r="CD124" i="6"/>
  <c r="CF112" i="6"/>
  <c r="CI113" i="6"/>
  <c r="CC99" i="6"/>
  <c r="BY83" i="6"/>
  <c r="CJ79" i="6"/>
  <c r="CB69" i="6"/>
  <c r="BZ60" i="6"/>
  <c r="CD129" i="6"/>
  <c r="CA125" i="6"/>
  <c r="CF109" i="6"/>
  <c r="CF111" i="6"/>
  <c r="CG92" i="6"/>
  <c r="CD87" i="6"/>
  <c r="CC71" i="6"/>
  <c r="CB58" i="6"/>
  <c r="CJ67" i="6"/>
  <c r="CJ44" i="6"/>
  <c r="CD57" i="6"/>
  <c r="BZ39" i="6"/>
  <c r="CF35" i="6"/>
  <c r="BZ12" i="6"/>
  <c r="CE130" i="6"/>
  <c r="CE126" i="6"/>
  <c r="CJ120" i="6"/>
  <c r="CD108" i="6"/>
  <c r="CE96" i="6"/>
  <c r="BY85" i="6"/>
  <c r="CE79" i="6"/>
  <c r="BY68" i="6"/>
  <c r="CC55" i="6"/>
  <c r="CJ48" i="6"/>
  <c r="CD47" i="6"/>
  <c r="BY40" i="6"/>
  <c r="CJ32" i="6"/>
  <c r="CJ7" i="6"/>
  <c r="CA8" i="6"/>
  <c r="BY129" i="6"/>
  <c r="CG128" i="6"/>
  <c r="CG121" i="6"/>
  <c r="CE119" i="6"/>
  <c r="BY121" i="6"/>
  <c r="CG116" i="6"/>
  <c r="CF107" i="6"/>
  <c r="CB116" i="6"/>
  <c r="CH102" i="6"/>
  <c r="CI111" i="6"/>
  <c r="CA104" i="6"/>
  <c r="CB106" i="6"/>
  <c r="CG118" i="6"/>
  <c r="CH99" i="6"/>
  <c r="CB98" i="6"/>
  <c r="BZ98" i="6"/>
  <c r="CD99" i="6"/>
  <c r="CE103" i="6"/>
  <c r="CC100" i="6"/>
  <c r="CD92" i="6"/>
  <c r="CB92" i="6"/>
  <c r="BY89" i="6"/>
  <c r="CF91" i="6"/>
  <c r="CI92" i="6"/>
  <c r="BY93" i="6"/>
  <c r="CB86" i="6"/>
  <c r="CF84" i="6"/>
  <c r="CC84" i="6"/>
  <c r="CB84" i="6"/>
  <c r="CI81" i="6"/>
  <c r="CJ76" i="6"/>
  <c r="BY76" i="6"/>
  <c r="CC75" i="6"/>
  <c r="CB78" i="6"/>
  <c r="CI77" i="6"/>
  <c r="BZ81" i="6"/>
  <c r="CB76" i="6"/>
  <c r="BZ58" i="6"/>
  <c r="CA62" i="6"/>
  <c r="CD71" i="6"/>
  <c r="CD70" i="6"/>
  <c r="CC74" i="6"/>
  <c r="BY59" i="6"/>
  <c r="CJ64" i="6"/>
  <c r="CI59" i="6"/>
  <c r="CC62" i="6"/>
  <c r="CI47" i="6"/>
  <c r="CA59" i="6"/>
  <c r="BZ50" i="6"/>
  <c r="CJ55" i="6"/>
  <c r="CC58" i="6"/>
  <c r="CB37" i="6"/>
  <c r="CA37" i="6"/>
  <c r="CJ34" i="6"/>
  <c r="BZ34" i="6"/>
  <c r="CB36" i="6"/>
  <c r="CF37" i="6"/>
  <c r="CB26" i="6"/>
  <c r="CI15" i="6"/>
  <c r="CA26" i="6"/>
  <c r="BZ19" i="6"/>
  <c r="CF28" i="6"/>
  <c r="CJ21" i="6"/>
  <c r="BZ33" i="6"/>
  <c r="BY14" i="6"/>
  <c r="CF22" i="6"/>
  <c r="BZ30" i="6"/>
  <c r="CH11" i="6"/>
  <c r="BY23" i="6"/>
  <c r="CF11" i="6"/>
  <c r="CJ8" i="6"/>
  <c r="BY12" i="6"/>
  <c r="CB8" i="6"/>
  <c r="CF10" i="6"/>
  <c r="BY6" i="6"/>
  <c r="CJ14" i="6"/>
  <c r="CA22" i="6"/>
  <c r="BZ123" i="6"/>
  <c r="CC119" i="6"/>
  <c r="CE117" i="6"/>
  <c r="CG103" i="6"/>
  <c r="CG85" i="6"/>
  <c r="CB74" i="6"/>
  <c r="BY79" i="6"/>
  <c r="CF65" i="6"/>
  <c r="CB59" i="6"/>
  <c r="BZ65" i="6"/>
  <c r="CJ41" i="6"/>
  <c r="CA32" i="6"/>
  <c r="BZ21" i="6"/>
  <c r="CH20" i="6"/>
  <c r="CH122" i="6"/>
  <c r="CI108" i="6"/>
  <c r="CG110" i="6"/>
  <c r="CI87" i="6"/>
  <c r="CH74" i="6"/>
  <c r="CF71" i="6"/>
  <c r="CJ63" i="6"/>
  <c r="CB49" i="6"/>
  <c r="CA45" i="6"/>
  <c r="CI17" i="6"/>
  <c r="CC20" i="6"/>
  <c r="BZ29" i="6"/>
  <c r="CE118" i="6"/>
  <c r="CB109" i="6"/>
  <c r="CG105" i="6"/>
  <c r="BZ92" i="6"/>
  <c r="CH80" i="6"/>
  <c r="CJ50" i="6"/>
  <c r="CA53" i="6"/>
  <c r="BY36" i="6"/>
  <c r="CB40" i="6"/>
  <c r="CD35" i="6"/>
  <c r="CB15" i="6"/>
  <c r="CD12" i="6"/>
  <c r="CD127" i="6"/>
  <c r="CF126" i="6"/>
  <c r="CE125" i="6"/>
  <c r="CB107" i="6"/>
  <c r="CF114" i="6"/>
  <c r="CG94" i="6"/>
  <c r="CG78" i="6"/>
  <c r="CC77" i="6"/>
  <c r="CC67" i="6"/>
  <c r="BZ55" i="6"/>
  <c r="CA130" i="6"/>
  <c r="CJ124" i="6"/>
  <c r="CC105" i="6"/>
  <c r="CJ103" i="6"/>
  <c r="CD103" i="6"/>
  <c r="BY82" i="6"/>
  <c r="CC69" i="6"/>
  <c r="CI75" i="6"/>
  <c r="CE52" i="6"/>
  <c r="CE61" i="6"/>
  <c r="CC56" i="6"/>
  <c r="CD30" i="6"/>
  <c r="CG35" i="6"/>
  <c r="CD24" i="6"/>
  <c r="CE8" i="6"/>
  <c r="CE129" i="6"/>
  <c r="CF123" i="6"/>
  <c r="CF120" i="6"/>
  <c r="CB113" i="6"/>
  <c r="CA93" i="6"/>
  <c r="CJ83" i="6"/>
  <c r="CB77" i="6"/>
  <c r="CB67" i="6"/>
  <c r="CH51" i="6"/>
  <c r="CC49" i="6"/>
  <c r="CI57" i="6"/>
  <c r="CE37" i="6"/>
  <c r="CA35" i="6"/>
  <c r="CJ24" i="6"/>
  <c r="CC128" i="6"/>
  <c r="CG129" i="6"/>
  <c r="BY125" i="6"/>
  <c r="CB118" i="6"/>
  <c r="CJ118" i="6"/>
  <c r="BY115" i="6"/>
  <c r="CC106" i="6"/>
  <c r="CJ115" i="6"/>
  <c r="BZ102" i="6"/>
  <c r="CA108" i="6"/>
  <c r="CI100" i="6"/>
  <c r="CH105" i="6"/>
  <c r="CE111" i="6"/>
  <c r="CC98" i="6"/>
  <c r="CD96" i="6"/>
  <c r="CC96" i="6"/>
  <c r="CJ98" i="6"/>
  <c r="CD102" i="6"/>
  <c r="CG98" i="6"/>
  <c r="CJ91" i="6"/>
  <c r="CH91" i="6"/>
  <c r="CF88" i="6"/>
  <c r="CH89" i="6"/>
  <c r="BZ93" i="6"/>
  <c r="CB91" i="6"/>
  <c r="CG84" i="6"/>
  <c r="CI80" i="6"/>
  <c r="CI83" i="6"/>
  <c r="CH83" i="6"/>
  <c r="BY81" i="6"/>
  <c r="BZ76" i="6"/>
  <c r="CD75" i="6"/>
  <c r="CF73" i="6"/>
  <c r="CG76" i="6"/>
  <c r="BY77" i="6"/>
  <c r="CA79" i="6"/>
  <c r="CA76" i="6"/>
  <c r="CJ78" i="6"/>
  <c r="CH85" i="6"/>
  <c r="CF70" i="6"/>
  <c r="CG66" i="6"/>
  <c r="CJ72" i="6"/>
  <c r="CF55" i="6"/>
  <c r="CG58" i="6"/>
  <c r="CD58" i="6"/>
  <c r="BY58" i="6"/>
  <c r="CJ45" i="6"/>
  <c r="CF51" i="6"/>
  <c r="CE47" i="6"/>
  <c r="CC54" i="6"/>
  <c r="BY55" i="6"/>
  <c r="CD42" i="6"/>
  <c r="CH36" i="6"/>
  <c r="CA34" i="6"/>
  <c r="CC45" i="6"/>
  <c r="CF34" i="6"/>
  <c r="CJ36" i="6"/>
  <c r="CI25" i="6"/>
  <c r="CA15" i="6"/>
  <c r="CH25" i="6"/>
  <c r="CJ18" i="6"/>
  <c r="CD27" i="6"/>
  <c r="CB21" i="6"/>
  <c r="CC30" i="6"/>
  <c r="CG10" i="6"/>
  <c r="CD19" i="6"/>
  <c r="CC26" i="6"/>
  <c r="BZ10" i="6"/>
  <c r="BY19" i="6"/>
  <c r="CC6" i="6"/>
  <c r="CI10" i="6"/>
  <c r="CD11" i="6"/>
  <c r="CF7" i="6"/>
  <c r="CG12" i="6"/>
  <c r="CA18" i="6"/>
  <c r="CH121" i="6"/>
  <c r="CD121" i="6"/>
  <c r="CC117" i="6"/>
  <c r="CG101" i="6"/>
  <c r="CA78" i="6"/>
  <c r="CA82" i="6"/>
  <c r="CG77" i="6"/>
  <c r="BY65" i="6"/>
  <c r="CD53" i="6"/>
  <c r="CG57" i="6"/>
  <c r="CI41" i="6"/>
  <c r="CC31" i="6"/>
  <c r="CE30" i="6"/>
  <c r="CF20" i="6"/>
  <c r="CF5" i="6"/>
  <c r="CH9" i="6"/>
  <c r="CH118" i="6"/>
  <c r="CH117" i="6"/>
  <c r="CC103" i="6"/>
  <c r="CH78" i="6"/>
  <c r="CF75" i="6"/>
  <c r="CE67" i="6"/>
  <c r="CC59" i="6"/>
  <c r="CI46" i="6"/>
  <c r="CG44" i="6"/>
  <c r="CD33" i="6"/>
  <c r="CE16" i="6"/>
  <c r="CI27" i="6"/>
  <c r="BZ120" i="6"/>
  <c r="CA102" i="6"/>
  <c r="CA91" i="6"/>
  <c r="CB97" i="6"/>
  <c r="CD72" i="6"/>
  <c r="CA65" i="6"/>
  <c r="CB52" i="6"/>
  <c r="CI61" i="6"/>
  <c r="CD41" i="6"/>
  <c r="CB33" i="6"/>
  <c r="CD10" i="6"/>
  <c r="BZ5" i="6"/>
  <c r="CJ121" i="6"/>
  <c r="BZ127" i="6"/>
  <c r="CF122" i="6"/>
  <c r="CE114" i="6"/>
  <c r="BZ125" i="6"/>
  <c r="CA118" i="6"/>
  <c r="CG111" i="6"/>
  <c r="BY108" i="6"/>
  <c r="BY88" i="6"/>
  <c r="BY74" i="6"/>
  <c r="CH68" i="6"/>
  <c r="BY63" i="6"/>
  <c r="CG49" i="6"/>
  <c r="CA49" i="6"/>
  <c r="CD45" i="6"/>
  <c r="BZ32" i="6"/>
  <c r="CC27" i="6"/>
  <c r="CB20" i="6"/>
  <c r="CH8" i="6"/>
  <c r="CD125" i="6"/>
  <c r="CI124" i="6"/>
  <c r="CE109" i="6"/>
  <c r="CE100" i="6"/>
  <c r="CJ101" i="6"/>
  <c r="CB90" i="6"/>
  <c r="CB82" i="6"/>
  <c r="CD64" i="6"/>
  <c r="CE60" i="6"/>
  <c r="CC47" i="6"/>
  <c r="CJ56" i="6"/>
  <c r="CG41" i="6"/>
  <c r="CH21" i="6"/>
  <c r="BY9" i="6"/>
  <c r="CG29" i="6"/>
  <c r="BY128" i="6"/>
  <c r="CA126" i="6"/>
  <c r="CF121" i="6"/>
  <c r="BY118" i="6"/>
  <c r="CD122" i="6"/>
  <c r="CF116" i="6"/>
  <c r="BY104" i="6"/>
  <c r="CH115" i="6"/>
  <c r="CB108" i="6"/>
  <c r="BY107" i="6"/>
  <c r="CI96" i="6"/>
  <c r="BZ103" i="6"/>
  <c r="CF105" i="6"/>
  <c r="CG107" i="6"/>
  <c r="CA105" i="6"/>
  <c r="BZ105" i="6"/>
  <c r="CB96" i="6"/>
  <c r="CD100" i="6"/>
  <c r="BY96" i="6"/>
  <c r="CB89" i="6"/>
  <c r="CG96" i="6"/>
  <c r="CA84" i="6"/>
  <c r="CB103" i="6"/>
  <c r="CC91" i="6"/>
  <c r="CJ104" i="6"/>
  <c r="CF101" i="6"/>
  <c r="BY86" i="6"/>
  <c r="CF80" i="6"/>
  <c r="BZ99" i="6"/>
  <c r="CC86" i="6"/>
  <c r="CH73" i="6"/>
  <c r="CH81" i="6"/>
  <c r="CA70" i="6"/>
  <c r="CI88" i="6"/>
  <c r="CA75" i="6"/>
  <c r="CC76" i="6"/>
  <c r="CG72" i="6"/>
  <c r="CF72" i="6"/>
  <c r="CG70" i="6"/>
  <c r="BZ82" i="6"/>
  <c r="CA71" i="6"/>
  <c r="CD66" i="6"/>
  <c r="CI58" i="6"/>
  <c r="CD54" i="6"/>
  <c r="BY64" i="6"/>
  <c r="BY54" i="6"/>
  <c r="CG60" i="6"/>
  <c r="CF47" i="6"/>
  <c r="CH54" i="6"/>
  <c r="CD52" i="6"/>
  <c r="CH50" i="6"/>
  <c r="BY38" i="6"/>
  <c r="CD44" i="6"/>
  <c r="CC44" i="6"/>
  <c r="CF38" i="6"/>
  <c r="CG42" i="6"/>
  <c r="CI33" i="6"/>
  <c r="CA23" i="6"/>
  <c r="CG34" i="6"/>
  <c r="BZ23" i="6"/>
  <c r="CD17" i="6"/>
  <c r="BY26" i="6"/>
  <c r="CH18" i="6"/>
  <c r="CG22" i="6"/>
  <c r="CD15" i="6"/>
  <c r="CG23" i="6"/>
  <c r="BY7" i="6"/>
  <c r="CB14" i="6"/>
  <c r="CC34" i="6"/>
  <c r="CH7" i="6"/>
  <c r="CE27" i="6"/>
  <c r="BZ9" i="6"/>
  <c r="BZ6" i="6"/>
  <c r="CC10" i="6"/>
  <c r="BZ7" i="6"/>
  <c r="CB10" i="6"/>
  <c r="CF12" i="6"/>
  <c r="BZ122" i="6"/>
  <c r="CG114" i="6"/>
  <c r="CJ105" i="6"/>
  <c r="BZ94" i="6"/>
  <c r="CB81" i="6"/>
  <c r="BZ79" i="6"/>
  <c r="CD67" i="6"/>
  <c r="CE55" i="6"/>
  <c r="CC61" i="6"/>
  <c r="CH45" i="6"/>
  <c r="CF39" i="6"/>
  <c r="CE7" i="6"/>
  <c r="CD22" i="6"/>
  <c r="CG9" i="6"/>
  <c r="CI8" i="6"/>
  <c r="CC125" i="6"/>
  <c r="CE116" i="6"/>
  <c r="CH108" i="6"/>
  <c r="CE91" i="6"/>
  <c r="CI90" i="6"/>
  <c r="CB73" i="6"/>
  <c r="CE50" i="6"/>
  <c r="BZ52" i="6"/>
  <c r="CD49" i="6"/>
  <c r="CD39" i="6"/>
  <c r="CC28" i="6"/>
  <c r="CI12" i="6"/>
  <c r="CE23" i="6"/>
  <c r="CH119" i="6"/>
  <c r="CF117" i="6"/>
  <c r="CA103" i="6"/>
  <c r="CI91" i="6"/>
  <c r="CD69" i="6"/>
  <c r="CD55" i="6"/>
  <c r="BY53" i="6"/>
  <c r="CB45" i="6"/>
  <c r="BY43" i="6"/>
  <c r="CJ27" i="6"/>
  <c r="CC24" i="6"/>
  <c r="CJ29" i="6"/>
  <c r="CB130" i="6"/>
  <c r="CH130" i="6"/>
  <c r="CF52" i="6"/>
  <c r="CA121" i="6"/>
  <c r="CE57" i="6"/>
  <c r="CA127" i="6"/>
  <c r="CI107" i="6"/>
  <c r="CI101" i="6"/>
  <c r="CC83" i="6"/>
  <c r="CH93" i="6"/>
  <c r="CB70" i="6"/>
  <c r="CF53" i="6"/>
  <c r="CI23" i="6"/>
  <c r="CF18" i="6"/>
  <c r="CH95" i="6"/>
  <c r="CC25" i="6"/>
  <c r="CA85" i="6"/>
  <c r="CJ9" i="6"/>
  <c r="CE53" i="6"/>
  <c r="CB122" i="6"/>
  <c r="CI94" i="6"/>
  <c r="CA64" i="6"/>
  <c r="CG53" i="6"/>
  <c r="CA56" i="6"/>
  <c r="CG36" i="6"/>
  <c r="BY27" i="6"/>
  <c r="CG20" i="6"/>
  <c r="CJ126" i="6"/>
  <c r="BZ115" i="6"/>
  <c r="CI110" i="6"/>
  <c r="CH87" i="6"/>
  <c r="CD82" i="6"/>
  <c r="CE66" i="6"/>
  <c r="CJ58" i="6"/>
  <c r="CF50" i="6"/>
  <c r="CH47" i="6"/>
  <c r="CE34" i="6"/>
  <c r="BY35" i="6"/>
  <c r="CG24" i="6"/>
  <c r="BZ8" i="6"/>
  <c r="BY8" i="6"/>
  <c r="CJ74" i="6"/>
  <c r="CE18" i="6"/>
  <c r="CA87" i="6"/>
  <c r="CF63" i="6"/>
  <c r="CF25" i="6"/>
  <c r="CJ97" i="6"/>
  <c r="CB31" i="6"/>
  <c r="CE63" i="6"/>
  <c r="CH10" i="6"/>
  <c r="CA124" i="6"/>
  <c r="CI20" i="6"/>
  <c r="CD74" i="6"/>
  <c r="CI24" i="6"/>
  <c r="BY122" i="6"/>
  <c r="BY61" i="6"/>
  <c r="CF119" i="6"/>
  <c r="BY57" i="6"/>
  <c r="CI123" i="6"/>
  <c r="CA100" i="6"/>
  <c r="CJ96" i="6"/>
  <c r="BZ88" i="6"/>
  <c r="CF76" i="6"/>
  <c r="CF69" i="6"/>
  <c r="BZ54" i="6"/>
  <c r="CC14" i="6"/>
  <c r="CE25" i="6"/>
  <c r="BZ11" i="6"/>
  <c r="BZ83" i="6"/>
  <c r="CF74" i="6"/>
  <c r="CG115" i="6"/>
  <c r="CA40" i="6"/>
  <c r="CD120" i="6"/>
  <c r="BZ80" i="6"/>
  <c r="CB50" i="6"/>
  <c r="CJ42" i="6"/>
  <c r="CJ49" i="6"/>
  <c r="CH40" i="6"/>
  <c r="CG21" i="6"/>
  <c r="CI9" i="6"/>
  <c r="CI127" i="6"/>
  <c r="BY114" i="6"/>
  <c r="CH110" i="6"/>
  <c r="CG83" i="6"/>
  <c r="CI74" i="6"/>
  <c r="CH67" i="6"/>
  <c r="CD65" i="6"/>
  <c r="CF48" i="6"/>
  <c r="CD56" i="6"/>
  <c r="BZ46" i="6"/>
  <c r="CD28" i="6"/>
  <c r="CD20" i="6"/>
  <c r="CC81" i="6"/>
  <c r="CJ65" i="6"/>
  <c r="CI56" i="6"/>
  <c r="BY32" i="6"/>
  <c r="CE17" i="6"/>
  <c r="CD59" i="6"/>
  <c r="CB28" i="6"/>
  <c r="CA112" i="6"/>
  <c r="CB110" i="6"/>
  <c r="CA60" i="6"/>
  <c r="BY98" i="6"/>
  <c r="CF45" i="6"/>
  <c r="BY117" i="6"/>
  <c r="CI53" i="6"/>
  <c r="CF99" i="6"/>
  <c r="CH38" i="6"/>
  <c r="CJ117" i="6"/>
  <c r="CD48" i="6"/>
  <c r="CE106" i="6"/>
  <c r="CG43" i="6"/>
  <c r="CA116" i="6"/>
  <c r="CH104" i="6"/>
  <c r="BY91" i="6"/>
  <c r="CA81" i="6"/>
  <c r="CH77" i="6"/>
  <c r="CB55" i="6"/>
  <c r="CB39" i="6"/>
  <c r="CH23" i="6"/>
  <c r="CA10" i="6"/>
  <c r="BZ74" i="6"/>
  <c r="CD9" i="6"/>
  <c r="BZ62" i="6"/>
  <c r="CI117" i="6"/>
  <c r="CG32" i="6"/>
  <c r="CJ109" i="6"/>
  <c r="BZ90" i="6"/>
  <c r="CH65" i="6"/>
  <c r="CD61" i="6"/>
  <c r="CJ40" i="6"/>
  <c r="CA28" i="6"/>
  <c r="CG17" i="6"/>
  <c r="CB9" i="6"/>
  <c r="CH127" i="6"/>
  <c r="CA113" i="6"/>
  <c r="CI102" i="6"/>
  <c r="CD79" i="6"/>
  <c r="BZ68" i="6"/>
  <c r="CB44" i="6"/>
  <c r="BY21" i="6"/>
  <c r="CH29" i="6"/>
  <c r="CJ61" i="6"/>
  <c r="CH92" i="6"/>
  <c r="CH46" i="6"/>
  <c r="CG6" i="6"/>
  <c r="CB121" i="6"/>
  <c r="CH57" i="6"/>
  <c r="CE105" i="6"/>
  <c r="CH49" i="6"/>
  <c r="CA128" i="6"/>
  <c r="CF62" i="6"/>
  <c r="CE43" i="6"/>
  <c r="CI97" i="6"/>
  <c r="BZ71" i="6"/>
  <c r="CF103" i="6"/>
  <c r="BY28" i="6"/>
  <c r="CA94" i="6"/>
  <c r="BY33" i="6"/>
  <c r="CH116" i="6"/>
  <c r="BY106" i="6"/>
  <c r="BZ89" i="6"/>
  <c r="CJ81" i="6"/>
  <c r="CG73" i="6"/>
  <c r="CA55" i="6"/>
  <c r="CB34" i="6"/>
  <c r="CB18" i="6"/>
  <c r="CG15" i="6"/>
  <c r="BY11" i="6"/>
  <c r="CI68" i="6"/>
  <c r="CE11" i="6"/>
  <c r="CF58" i="6"/>
  <c r="CF110" i="6"/>
  <c r="CA106" i="6"/>
  <c r="CE90" i="6"/>
  <c r="CE51" i="6"/>
  <c r="CB61" i="6"/>
  <c r="CG40" i="6"/>
  <c r="CF32" i="6"/>
  <c r="CC11" i="6"/>
  <c r="BY5" i="6"/>
  <c r="BY123" i="6"/>
  <c r="CA117" i="6"/>
  <c r="BY95" i="6"/>
  <c r="CD76" i="6"/>
  <c r="BZ77" i="6"/>
  <c r="CG67" i="6"/>
  <c r="CH69" i="6"/>
  <c r="CH48" i="6"/>
  <c r="BY41" i="6"/>
  <c r="CI28" i="6"/>
  <c r="BY17" i="6"/>
  <c r="CG8" i="6"/>
  <c r="CA29" i="6"/>
  <c r="CD97" i="6"/>
  <c r="CE26" i="6"/>
  <c r="CC107" i="6"/>
  <c r="CE86" i="6"/>
  <c r="CE74" i="6"/>
  <c r="CD89" i="6"/>
  <c r="BZ56" i="6"/>
  <c r="CI64" i="6"/>
  <c r="CC5" i="6"/>
  <c r="CF92" i="6"/>
  <c r="CF33" i="6"/>
  <c r="CF87" i="6"/>
  <c r="BZ20" i="6"/>
  <c r="CH120" i="6"/>
  <c r="CC112" i="6"/>
  <c r="CI84" i="6"/>
  <c r="CC80" i="6"/>
  <c r="BY73" i="6"/>
  <c r="CI55" i="6"/>
  <c r="CI45" i="6"/>
  <c r="CI26" i="6"/>
  <c r="CE9" i="6"/>
  <c r="CI14" i="6"/>
  <c r="BZ63" i="6"/>
  <c r="CE20" i="6"/>
  <c r="CH61" i="6"/>
  <c r="CE84" i="6"/>
  <c r="CE29" i="6"/>
  <c r="BY105" i="6"/>
  <c r="CC90" i="6"/>
  <c r="CH64" i="6"/>
  <c r="BZ47" i="6"/>
  <c r="CE40" i="6"/>
  <c r="CH31" i="6"/>
  <c r="CD6" i="6"/>
  <c r="CC8" i="6"/>
  <c r="BY127" i="6"/>
  <c r="CC108" i="6"/>
  <c r="CI89" i="6"/>
  <c r="BY78" i="6"/>
  <c r="CB75" i="6"/>
  <c r="CG71" i="6"/>
  <c r="CH55" i="6"/>
  <c r="CE45" i="6"/>
  <c r="CC40" i="6"/>
  <c r="CD32" i="6"/>
  <c r="CE6" i="6"/>
  <c r="CH16" i="6"/>
  <c r="CF29" i="6"/>
  <c r="CG75" i="6"/>
  <c r="CC12" i="6"/>
  <c r="CI66" i="6"/>
  <c r="CB27" i="6"/>
  <c r="BY24" i="6"/>
  <c r="CH84" i="6"/>
  <c r="CD14" i="6"/>
  <c r="CC129" i="6"/>
  <c r="BZ36" i="6"/>
  <c r="CJ46" i="6"/>
  <c r="BZ17" i="6"/>
  <c r="CJ87" i="6"/>
  <c r="CG5" i="6"/>
  <c r="CC82" i="6"/>
  <c r="CE21" i="6"/>
  <c r="BZ66" i="6"/>
  <c r="CI29" i="6"/>
  <c r="CG104" i="6"/>
  <c r="CJ108" i="6"/>
  <c r="CD106" i="6"/>
  <c r="CE75" i="6"/>
  <c r="CB72" i="6"/>
  <c r="BY45" i="6"/>
  <c r="BY44" i="6"/>
  <c r="CF19" i="6"/>
  <c r="CE121" i="6"/>
  <c r="CG52" i="6"/>
  <c r="CE122" i="6"/>
  <c r="CC43" i="6"/>
  <c r="CJ73" i="6"/>
  <c r="BZ129" i="6"/>
  <c r="CI106" i="6"/>
  <c r="BY75" i="6"/>
  <c r="CD60" i="6"/>
  <c r="CB57" i="6"/>
  <c r="CC41" i="6"/>
  <c r="CE35" i="6"/>
  <c r="CA24" i="6"/>
  <c r="CE22" i="6"/>
  <c r="CB124" i="6"/>
  <c r="BY113" i="6"/>
  <c r="CJ90" i="6"/>
  <c r="BZ41" i="6"/>
  <c r="CF67" i="6"/>
  <c r="CH26" i="6"/>
  <c r="CC53" i="6"/>
  <c r="CE49" i="6"/>
  <c r="CA120" i="6"/>
  <c r="CB41" i="6"/>
  <c r="CB60" i="6"/>
  <c r="CI70" i="6"/>
  <c r="BZ108" i="6"/>
  <c r="CD68" i="6"/>
  <c r="CJ119" i="6"/>
  <c r="BY49" i="6"/>
  <c r="CI62" i="6"/>
  <c r="CB95" i="6"/>
  <c r="CA50" i="6"/>
  <c r="CA111" i="6"/>
  <c r="CJ39" i="6"/>
  <c r="CJ69" i="6"/>
  <c r="CB5" i="6"/>
  <c r="CB115" i="6"/>
  <c r="BY10" i="6"/>
  <c r="CB16" i="6"/>
  <c r="CI39" i="6"/>
  <c r="BY92" i="6"/>
  <c r="CI21" i="6"/>
  <c r="CD12" i="4"/>
  <c r="CI12" i="4"/>
  <c r="CH12" i="4"/>
  <c r="CB12" i="4"/>
  <c r="CC12" i="4"/>
  <c r="D15" i="1"/>
  <c r="D12" i="4"/>
  <c r="DE6" i="4"/>
  <c r="CW6" i="4"/>
  <c r="DD6" i="4"/>
  <c r="DC6" i="4"/>
  <c r="DB6" i="4"/>
  <c r="DA6" i="4"/>
  <c r="DH6" i="4"/>
  <c r="CY6" i="4"/>
  <c r="DG6" i="4"/>
  <c r="CX6" i="4"/>
  <c r="CZ6" i="4"/>
  <c r="DF6" i="4"/>
  <c r="DR6" i="4" l="1"/>
  <c r="ED6" i="4" s="1"/>
  <c r="DF12" i="4"/>
  <c r="DO6" i="4"/>
  <c r="EA6" i="4" s="1"/>
  <c r="DC12" i="4"/>
  <c r="DL6" i="4"/>
  <c r="DX6" i="4" s="1"/>
  <c r="CZ12" i="4"/>
  <c r="DP6" i="4"/>
  <c r="EB6" i="4" s="1"/>
  <c r="DD12" i="4"/>
  <c r="DJ6" i="4"/>
  <c r="DV6" i="4" s="1"/>
  <c r="CX12" i="4"/>
  <c r="DI6" i="4"/>
  <c r="DU6" i="4" s="1"/>
  <c r="CW12" i="4"/>
  <c r="DQ6" i="4"/>
  <c r="EC6" i="4" s="1"/>
  <c r="DE12" i="4"/>
  <c r="DK6" i="4"/>
  <c r="DW6" i="4" s="1"/>
  <c r="CY12" i="4"/>
  <c r="DT6" i="4"/>
  <c r="EF6" i="4" s="1"/>
  <c r="DH12" i="4"/>
  <c r="DS6" i="4"/>
  <c r="EE6" i="4" s="1"/>
  <c r="DG12" i="4"/>
  <c r="DM6" i="4"/>
  <c r="DY6" i="4" s="1"/>
  <c r="DA12" i="4"/>
  <c r="DN6" i="4"/>
  <c r="DZ6" i="4" s="1"/>
  <c r="DB12" i="4"/>
  <c r="AY3" i="1"/>
  <c r="AA3" i="1"/>
  <c r="O3" i="1"/>
  <c r="EO6" i="4" l="1"/>
  <c r="EJ6" i="4"/>
  <c r="DS12" i="4"/>
  <c r="EQ6" i="4"/>
  <c r="ER6" i="4"/>
  <c r="EH6" i="4"/>
  <c r="EP6" i="4"/>
  <c r="EL6" i="4"/>
  <c r="EI6" i="4"/>
  <c r="EN6" i="4"/>
  <c r="EK6" i="4"/>
  <c r="EM6" i="4"/>
  <c r="EG6" i="4"/>
  <c r="DT12" i="4"/>
  <c r="DR12" i="4"/>
  <c r="DI12" i="4"/>
  <c r="DM12" i="4"/>
  <c r="DQ12" i="4"/>
  <c r="DP12" i="4"/>
  <c r="DL12" i="4"/>
  <c r="DN12" i="4"/>
  <c r="DK12" i="4"/>
  <c r="DO12" i="4"/>
  <c r="DJ12"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DZ12" i="4" l="1"/>
  <c r="EL12" i="4"/>
  <c r="ED12" i="4"/>
  <c r="EP12" i="4"/>
  <c r="DV12" i="4"/>
  <c r="EH12" i="4"/>
  <c r="DU12" i="4"/>
  <c r="EG12" i="4"/>
  <c r="EF12" i="4"/>
  <c r="ER12" i="4"/>
  <c r="EA12" i="4"/>
  <c r="EM12" i="4"/>
  <c r="EE12" i="4"/>
  <c r="EQ12" i="4"/>
  <c r="DY12" i="4"/>
  <c r="EK12" i="4"/>
  <c r="EB12" i="4"/>
  <c r="EN12" i="4"/>
  <c r="DX12" i="4"/>
  <c r="EJ12" i="4"/>
  <c r="DW12" i="4"/>
  <c r="EI12" i="4"/>
  <c r="EC12" i="4"/>
  <c r="EO12" i="4"/>
  <c r="C17" i="1"/>
  <c r="C16" i="1"/>
  <c r="C14" i="1"/>
  <c r="C13" i="1"/>
  <c r="C12" i="1"/>
  <c r="C11" i="1"/>
  <c r="C10" i="1"/>
  <c r="C9" i="1"/>
  <c r="C8" i="1"/>
  <c r="C7" i="1"/>
  <c r="C6" i="1"/>
  <c r="C5" i="1"/>
  <c r="CB13" i="6" l="1"/>
  <c r="CG13" i="6"/>
  <c r="CC13" i="6"/>
  <c r="BY13" i="6"/>
  <c r="CE13" i="6"/>
  <c r="CA13" i="6"/>
  <c r="CI13" i="6"/>
  <c r="BZ13" i="6"/>
  <c r="CH13" i="6"/>
  <c r="CF13" i="6"/>
  <c r="CJ13" i="6"/>
  <c r="CD13" i="6"/>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C101" i="1"/>
  <c r="C30" i="1"/>
  <c r="C29" i="1"/>
  <c r="C77" i="1"/>
  <c r="C76" i="1"/>
  <c r="C75" i="1"/>
  <c r="C125" i="1"/>
  <c r="C117" i="1"/>
  <c r="C92" i="1"/>
  <c r="C90" i="1"/>
  <c r="C87" i="1"/>
  <c r="C79" i="1"/>
  <c r="C40" i="1"/>
  <c r="C37" i="1"/>
  <c r="C32" i="1"/>
  <c r="C31" i="1"/>
  <c r="C28" i="1"/>
  <c r="C95" i="1"/>
  <c r="C84" i="1"/>
  <c r="C129" i="1"/>
  <c r="C128" i="1"/>
  <c r="C127" i="1"/>
  <c r="C100" i="1"/>
  <c r="C123" i="1"/>
  <c r="C122" i="1"/>
  <c r="C120" i="1"/>
  <c r="C119" i="1"/>
  <c r="C78" i="1"/>
  <c r="C114" i="1"/>
  <c r="C112" i="1"/>
  <c r="C111" i="1"/>
  <c r="C110" i="1"/>
  <c r="C108" i="1"/>
  <c r="C105" i="1"/>
  <c r="C104" i="1"/>
  <c r="C103" i="1"/>
  <c r="C102" i="1"/>
  <c r="C86" i="1"/>
  <c r="C98" i="1"/>
  <c r="C97" i="1"/>
  <c r="C99" i="1"/>
  <c r="C96" i="1"/>
  <c r="C12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116" i="1"/>
  <c r="C53" i="1"/>
  <c r="C124" i="1"/>
  <c r="C121" i="1"/>
  <c r="C115" i="1"/>
  <c r="C113" i="1"/>
  <c r="C49" i="1"/>
  <c r="C81" i="1"/>
  <c r="C80" i="1"/>
  <c r="C46" i="1"/>
  <c r="C45" i="1"/>
  <c r="C83" i="1"/>
  <c r="C58" i="1"/>
  <c r="C57" i="1"/>
  <c r="C56" i="1"/>
  <c r="C55" i="1"/>
  <c r="C54" i="1"/>
  <c r="C42" i="1"/>
  <c r="C41" i="1"/>
  <c r="C38" i="1"/>
  <c r="C61" i="1"/>
  <c r="C130" i="1"/>
  <c r="C35" i="1"/>
  <c r="C107" i="1"/>
  <c r="C21" i="1"/>
  <c r="C20" i="1"/>
  <c r="C18" i="1"/>
  <c r="C23" i="1"/>
  <c r="C26" i="1"/>
  <c r="C22" i="1"/>
  <c r="C25" i="1"/>
  <c r="C34" i="1"/>
  <c r="C33" i="1"/>
  <c r="C118" i="1"/>
  <c r="CI3" i="6" l="1"/>
  <c r="CV3" i="6" s="1"/>
  <c r="BK2" i="1"/>
  <c r="D60" i="1"/>
  <c r="D29" i="1"/>
  <c r="D93" i="1"/>
  <c r="D80" i="1"/>
  <c r="D123" i="1"/>
  <c r="D119" i="1"/>
  <c r="D66" i="1"/>
  <c r="D101" i="1"/>
  <c r="D128" i="1"/>
  <c r="D79" i="1"/>
  <c r="D32" i="1"/>
  <c r="D83" i="1"/>
  <c r="D45" i="1"/>
  <c r="D24" i="1"/>
  <c r="D31" i="1"/>
  <c r="D86" i="1"/>
  <c r="D111" i="1"/>
  <c r="D81" i="1"/>
  <c r="D94" i="1"/>
  <c r="D77" i="1"/>
  <c r="D57" i="1"/>
  <c r="D70" i="1"/>
  <c r="D89" i="1"/>
  <c r="D49" i="1"/>
  <c r="D38" i="1"/>
  <c r="D37" i="1"/>
  <c r="D109" i="1"/>
  <c r="D106" i="1"/>
  <c r="D127" i="1"/>
  <c r="D104" i="1"/>
  <c r="D58" i="1"/>
  <c r="D116" i="1"/>
  <c r="D96" i="1"/>
  <c r="D98" i="1"/>
  <c r="D5" i="1"/>
  <c r="D73" i="1"/>
  <c r="D120" i="1"/>
  <c r="D10" i="1"/>
  <c r="D129" i="1"/>
  <c r="D95" i="1"/>
  <c r="D65" i="1"/>
  <c r="D76" i="1"/>
  <c r="D47" i="1"/>
  <c r="D30" i="1"/>
  <c r="D52" i="1"/>
  <c r="D22" i="1"/>
  <c r="D33" i="1"/>
  <c r="D26" i="1"/>
  <c r="D43" i="1"/>
  <c r="D20" i="1"/>
  <c r="D53" i="1"/>
  <c r="D35" i="1"/>
  <c r="D21" i="1"/>
  <c r="D56" i="1"/>
  <c r="D64" i="1"/>
  <c r="D121" i="1"/>
  <c r="D118" i="1"/>
  <c r="D18" i="1"/>
  <c r="D34" i="1"/>
  <c r="D23" i="1"/>
  <c r="D41" i="1"/>
  <c r="D42" i="1"/>
  <c r="D55" i="1"/>
  <c r="D46" i="1"/>
  <c r="D50" i="1"/>
  <c r="D113" i="1"/>
  <c r="D124" i="1"/>
  <c r="D72" i="1"/>
  <c r="D68" i="1"/>
  <c r="D69" i="1"/>
  <c r="D25" i="1"/>
  <c r="D107" i="1"/>
  <c r="D130" i="1"/>
  <c r="D61" i="1"/>
  <c r="D54" i="1"/>
  <c r="D115" i="1"/>
  <c r="D103" i="1"/>
  <c r="D51" i="1"/>
  <c r="D44" i="1"/>
  <c r="D71" i="1"/>
  <c r="D36" i="1"/>
  <c r="D85" i="1"/>
  <c r="D63" i="1"/>
  <c r="D82" i="1"/>
  <c r="D126" i="1"/>
  <c r="D99" i="1"/>
  <c r="D108" i="1"/>
  <c r="D59" i="1"/>
  <c r="D74" i="1"/>
  <c r="D62" i="1"/>
  <c r="D114" i="1"/>
  <c r="D67" i="1"/>
  <c r="D78" i="1"/>
  <c r="D97" i="1"/>
  <c r="D102" i="1"/>
  <c r="D105" i="1"/>
  <c r="D91" i="1"/>
  <c r="D112" i="1"/>
  <c r="D110" i="1"/>
  <c r="D122" i="1"/>
  <c r="D100" i="1"/>
  <c r="D84" i="1"/>
  <c r="D87" i="1"/>
  <c r="D75" i="1"/>
  <c r="D90" i="1"/>
  <c r="D28" i="1"/>
  <c r="D117" i="1"/>
  <c r="D92" i="1"/>
  <c r="D40" i="1"/>
  <c r="D125" i="1"/>
  <c r="D7" i="1"/>
  <c r="D11" i="1"/>
  <c r="D9" i="1"/>
  <c r="D8" i="1"/>
  <c r="D39" i="1"/>
  <c r="D6" i="1"/>
  <c r="D27" i="1"/>
  <c r="D48" i="1"/>
  <c r="D88" i="1"/>
  <c r="C176" i="2"/>
  <c r="D176" i="2" s="1"/>
  <c r="F176" i="2" s="1"/>
  <c r="CV130" i="6" l="1"/>
  <c r="DH130" i="6" s="1"/>
  <c r="P130" i="7" s="1"/>
  <c r="BL130" i="7" s="1"/>
  <c r="CN130" i="6"/>
  <c r="CZ130" i="6" s="1"/>
  <c r="H130" i="7" s="1"/>
  <c r="BD130" i="7" s="1"/>
  <c r="CP129" i="6"/>
  <c r="DB129" i="6" s="1"/>
  <c r="J129" i="7" s="1"/>
  <c r="BF129" i="7" s="1"/>
  <c r="CR128" i="6"/>
  <c r="DD128" i="6" s="1"/>
  <c r="L128" i="7" s="1"/>
  <c r="BH128" i="7" s="1"/>
  <c r="CT127" i="6"/>
  <c r="DF127" i="6" s="1"/>
  <c r="N127" i="7" s="1"/>
  <c r="BJ127" i="7" s="1"/>
  <c r="CL127" i="6"/>
  <c r="CX127" i="6" s="1"/>
  <c r="F127" i="7" s="1"/>
  <c r="BB127" i="7" s="1"/>
  <c r="CV126" i="6"/>
  <c r="DH126" i="6" s="1"/>
  <c r="P126" i="7" s="1"/>
  <c r="BL126" i="7" s="1"/>
  <c r="CN126" i="6"/>
  <c r="CZ126" i="6" s="1"/>
  <c r="H126" i="7" s="1"/>
  <c r="BD126" i="7" s="1"/>
  <c r="CP125" i="6"/>
  <c r="DB125" i="6" s="1"/>
  <c r="J125" i="7" s="1"/>
  <c r="BF125" i="7" s="1"/>
  <c r="CR124" i="6"/>
  <c r="DD124" i="6" s="1"/>
  <c r="L124" i="7" s="1"/>
  <c r="BH124" i="7" s="1"/>
  <c r="CT123" i="6"/>
  <c r="DF123" i="6" s="1"/>
  <c r="N123" i="7" s="1"/>
  <c r="BJ123" i="7" s="1"/>
  <c r="CL123" i="6"/>
  <c r="CX123" i="6" s="1"/>
  <c r="F123" i="7" s="1"/>
  <c r="BB123" i="7" s="1"/>
  <c r="CU130" i="6"/>
  <c r="DG130" i="6" s="1"/>
  <c r="O130" i="7" s="1"/>
  <c r="BK130" i="7" s="1"/>
  <c r="CM130" i="6"/>
  <c r="CY130" i="6" s="1"/>
  <c r="G130" i="7" s="1"/>
  <c r="BC130" i="7" s="1"/>
  <c r="CT130" i="6"/>
  <c r="DF130" i="6" s="1"/>
  <c r="N130" i="7" s="1"/>
  <c r="BJ130" i="7" s="1"/>
  <c r="CL130" i="6"/>
  <c r="CX130" i="6" s="1"/>
  <c r="F130" i="7" s="1"/>
  <c r="BB130" i="7" s="1"/>
  <c r="CV129" i="6"/>
  <c r="DH129" i="6" s="1"/>
  <c r="P129" i="7" s="1"/>
  <c r="BL129" i="7" s="1"/>
  <c r="CN129" i="6"/>
  <c r="CZ129" i="6" s="1"/>
  <c r="H129" i="7" s="1"/>
  <c r="BD129" i="7" s="1"/>
  <c r="CP128" i="6"/>
  <c r="DB128" i="6" s="1"/>
  <c r="J128" i="7" s="1"/>
  <c r="BF128" i="7" s="1"/>
  <c r="CR127" i="6"/>
  <c r="DD127" i="6" s="1"/>
  <c r="L127" i="7" s="1"/>
  <c r="BH127" i="7" s="1"/>
  <c r="CT126" i="6"/>
  <c r="DF126" i="6" s="1"/>
  <c r="N126" i="7" s="1"/>
  <c r="BJ126" i="7" s="1"/>
  <c r="CL126" i="6"/>
  <c r="CX126" i="6" s="1"/>
  <c r="F126" i="7" s="1"/>
  <c r="BB126" i="7" s="1"/>
  <c r="CV125" i="6"/>
  <c r="DH125" i="6" s="1"/>
  <c r="P125" i="7" s="1"/>
  <c r="BL125" i="7" s="1"/>
  <c r="CN125" i="6"/>
  <c r="CZ125" i="6" s="1"/>
  <c r="H125" i="7" s="1"/>
  <c r="BD125" i="7" s="1"/>
  <c r="CP124" i="6"/>
  <c r="DB124" i="6" s="1"/>
  <c r="J124" i="7" s="1"/>
  <c r="BF124" i="7" s="1"/>
  <c r="CR123" i="6"/>
  <c r="DD123" i="6" s="1"/>
  <c r="L123" i="7" s="1"/>
  <c r="BH123" i="7" s="1"/>
  <c r="CS130" i="6"/>
  <c r="DE130" i="6" s="1"/>
  <c r="M130" i="7" s="1"/>
  <c r="BI130" i="7" s="1"/>
  <c r="CK130" i="6"/>
  <c r="CW130" i="6" s="1"/>
  <c r="E130" i="7" s="1"/>
  <c r="BA130" i="7" s="1"/>
  <c r="CU129" i="6"/>
  <c r="DG129" i="6" s="1"/>
  <c r="O129" i="7" s="1"/>
  <c r="BK129" i="7" s="1"/>
  <c r="CM129" i="6"/>
  <c r="CY129" i="6" s="1"/>
  <c r="G129" i="7" s="1"/>
  <c r="BC129" i="7" s="1"/>
  <c r="CR130" i="6"/>
  <c r="DD130" i="6" s="1"/>
  <c r="L130" i="7" s="1"/>
  <c r="BH130" i="7" s="1"/>
  <c r="CT129" i="6"/>
  <c r="DF129" i="6" s="1"/>
  <c r="N129" i="7" s="1"/>
  <c r="BJ129" i="7" s="1"/>
  <c r="CL129" i="6"/>
  <c r="CX129" i="6" s="1"/>
  <c r="F129" i="7" s="1"/>
  <c r="BB129" i="7" s="1"/>
  <c r="CV128" i="6"/>
  <c r="DH128" i="6" s="1"/>
  <c r="P128" i="7" s="1"/>
  <c r="BL128" i="7" s="1"/>
  <c r="CN128" i="6"/>
  <c r="CZ128" i="6" s="1"/>
  <c r="H128" i="7" s="1"/>
  <c r="BD128" i="7" s="1"/>
  <c r="CP127" i="6"/>
  <c r="DB127" i="6" s="1"/>
  <c r="J127" i="7" s="1"/>
  <c r="BF127" i="7" s="1"/>
  <c r="CR126" i="6"/>
  <c r="DD126" i="6" s="1"/>
  <c r="L126" i="7" s="1"/>
  <c r="BH126" i="7" s="1"/>
  <c r="CT125" i="6"/>
  <c r="DF125" i="6" s="1"/>
  <c r="N125" i="7" s="1"/>
  <c r="BJ125" i="7" s="1"/>
  <c r="CL125" i="6"/>
  <c r="CX125" i="6" s="1"/>
  <c r="F125" i="7" s="1"/>
  <c r="BB125" i="7" s="1"/>
  <c r="CV124" i="6"/>
  <c r="DH124" i="6" s="1"/>
  <c r="P124" i="7" s="1"/>
  <c r="BL124" i="7" s="1"/>
  <c r="CN124" i="6"/>
  <c r="CZ124" i="6" s="1"/>
  <c r="H124" i="7" s="1"/>
  <c r="BD124" i="7" s="1"/>
  <c r="CP123" i="6"/>
  <c r="DB123" i="6" s="1"/>
  <c r="J123" i="7" s="1"/>
  <c r="BF123" i="7" s="1"/>
  <c r="CQ130" i="6"/>
  <c r="DC130" i="6" s="1"/>
  <c r="K130" i="7" s="1"/>
  <c r="BG130" i="7" s="1"/>
  <c r="CS129" i="6"/>
  <c r="DE129" i="6" s="1"/>
  <c r="M129" i="7" s="1"/>
  <c r="BI129" i="7" s="1"/>
  <c r="CK129" i="6"/>
  <c r="CW129" i="6" s="1"/>
  <c r="E129" i="7" s="1"/>
  <c r="BA129" i="7" s="1"/>
  <c r="CU128" i="6"/>
  <c r="DG128" i="6" s="1"/>
  <c r="O128" i="7" s="1"/>
  <c r="BK128" i="7" s="1"/>
  <c r="CM128" i="6"/>
  <c r="CY128" i="6" s="1"/>
  <c r="G128" i="7" s="1"/>
  <c r="BC128" i="7" s="1"/>
  <c r="CP130" i="6"/>
  <c r="DB130" i="6" s="1"/>
  <c r="J130" i="7" s="1"/>
  <c r="BF130" i="7" s="1"/>
  <c r="CR129" i="6"/>
  <c r="DD129" i="6" s="1"/>
  <c r="L129" i="7" s="1"/>
  <c r="BH129" i="7" s="1"/>
  <c r="CT128" i="6"/>
  <c r="DF128" i="6" s="1"/>
  <c r="N128" i="7" s="1"/>
  <c r="BJ128" i="7" s="1"/>
  <c r="CL128" i="6"/>
  <c r="CX128" i="6" s="1"/>
  <c r="F128" i="7" s="1"/>
  <c r="BB128" i="7" s="1"/>
  <c r="CV127" i="6"/>
  <c r="DH127" i="6" s="1"/>
  <c r="P127" i="7" s="1"/>
  <c r="BL127" i="7" s="1"/>
  <c r="CN127" i="6"/>
  <c r="CZ127" i="6" s="1"/>
  <c r="H127" i="7" s="1"/>
  <c r="BD127" i="7" s="1"/>
  <c r="CP126" i="6"/>
  <c r="DB126" i="6" s="1"/>
  <c r="J126" i="7" s="1"/>
  <c r="BF126" i="7" s="1"/>
  <c r="CR125" i="6"/>
  <c r="DD125" i="6" s="1"/>
  <c r="L125" i="7" s="1"/>
  <c r="BH125" i="7" s="1"/>
  <c r="CT124" i="6"/>
  <c r="DF124" i="6" s="1"/>
  <c r="N124" i="7" s="1"/>
  <c r="BJ124" i="7" s="1"/>
  <c r="CL124" i="6"/>
  <c r="CX124" i="6" s="1"/>
  <c r="F124" i="7" s="1"/>
  <c r="BB124" i="7" s="1"/>
  <c r="CV123" i="6"/>
  <c r="DH123" i="6" s="1"/>
  <c r="P123" i="7" s="1"/>
  <c r="BL123" i="7" s="1"/>
  <c r="CN123" i="6"/>
  <c r="CZ123" i="6" s="1"/>
  <c r="H123" i="7" s="1"/>
  <c r="BD123" i="7" s="1"/>
  <c r="CM127" i="6"/>
  <c r="CY127" i="6" s="1"/>
  <c r="G127" i="7" s="1"/>
  <c r="BC127" i="7" s="1"/>
  <c r="CK126" i="6"/>
  <c r="CW126" i="6" s="1"/>
  <c r="E126" i="7" s="1"/>
  <c r="BA126" i="7" s="1"/>
  <c r="CU123" i="6"/>
  <c r="DG123" i="6" s="1"/>
  <c r="O123" i="7" s="1"/>
  <c r="BK123" i="7" s="1"/>
  <c r="CR122" i="6"/>
  <c r="DD122" i="6" s="1"/>
  <c r="L122" i="7" s="1"/>
  <c r="BH122" i="7" s="1"/>
  <c r="CT121" i="6"/>
  <c r="DF121" i="6" s="1"/>
  <c r="N121" i="7" s="1"/>
  <c r="BJ121" i="7" s="1"/>
  <c r="CL121" i="6"/>
  <c r="CX121" i="6" s="1"/>
  <c r="F121" i="7" s="1"/>
  <c r="BB121" i="7" s="1"/>
  <c r="CV120" i="6"/>
  <c r="DH120" i="6" s="1"/>
  <c r="P120" i="7" s="1"/>
  <c r="BL120" i="7" s="1"/>
  <c r="CN120" i="6"/>
  <c r="CZ120" i="6" s="1"/>
  <c r="H120" i="7" s="1"/>
  <c r="BD120" i="7" s="1"/>
  <c r="CP119" i="6"/>
  <c r="DB119" i="6" s="1"/>
  <c r="J119" i="7" s="1"/>
  <c r="BF119" i="7" s="1"/>
  <c r="CR118" i="6"/>
  <c r="DD118" i="6" s="1"/>
  <c r="L118" i="7" s="1"/>
  <c r="BH118" i="7" s="1"/>
  <c r="CK127" i="6"/>
  <c r="CW127" i="6" s="1"/>
  <c r="E127" i="7" s="1"/>
  <c r="BA127" i="7" s="1"/>
  <c r="CS128" i="6"/>
  <c r="DE128" i="6" s="1"/>
  <c r="M128" i="7" s="1"/>
  <c r="BI128" i="7" s="1"/>
  <c r="CU125" i="6"/>
  <c r="DG125" i="6" s="1"/>
  <c r="O125" i="7" s="1"/>
  <c r="BK125" i="7" s="1"/>
  <c r="CS124" i="6"/>
  <c r="DE124" i="6" s="1"/>
  <c r="M124" i="7" s="1"/>
  <c r="BI124" i="7" s="1"/>
  <c r="CQ123" i="6"/>
  <c r="DC123" i="6" s="1"/>
  <c r="K123" i="7" s="1"/>
  <c r="BG123" i="7" s="1"/>
  <c r="CP122" i="6"/>
  <c r="DB122" i="6" s="1"/>
  <c r="J122" i="7" s="1"/>
  <c r="BF122" i="7" s="1"/>
  <c r="CR121" i="6"/>
  <c r="DD121" i="6" s="1"/>
  <c r="L121" i="7" s="1"/>
  <c r="BH121" i="7" s="1"/>
  <c r="CT120" i="6"/>
  <c r="DF120" i="6" s="1"/>
  <c r="N120" i="7" s="1"/>
  <c r="BJ120" i="7" s="1"/>
  <c r="CL120" i="6"/>
  <c r="CX120" i="6" s="1"/>
  <c r="F120" i="7" s="1"/>
  <c r="BB120" i="7" s="1"/>
  <c r="CV119" i="6"/>
  <c r="DH119" i="6" s="1"/>
  <c r="P119" i="7" s="1"/>
  <c r="BL119" i="7" s="1"/>
  <c r="CN119" i="6"/>
  <c r="CZ119" i="6" s="1"/>
  <c r="H119" i="7" s="1"/>
  <c r="BD119" i="7" s="1"/>
  <c r="CP118" i="6"/>
  <c r="DB118" i="6" s="1"/>
  <c r="J118" i="7" s="1"/>
  <c r="BF118" i="7" s="1"/>
  <c r="CQ129" i="6"/>
  <c r="DC129" i="6" s="1"/>
  <c r="K129" i="7" s="1"/>
  <c r="BG129" i="7" s="1"/>
  <c r="CQ128" i="6"/>
  <c r="DC128" i="6" s="1"/>
  <c r="K128" i="7" s="1"/>
  <c r="BG128" i="7" s="1"/>
  <c r="CU126" i="6"/>
  <c r="DG126" i="6" s="1"/>
  <c r="O126" i="7" s="1"/>
  <c r="BK126" i="7" s="1"/>
  <c r="CS125" i="6"/>
  <c r="DE125" i="6" s="1"/>
  <c r="M125" i="7" s="1"/>
  <c r="BI125" i="7" s="1"/>
  <c r="CQ124" i="6"/>
  <c r="DC124" i="6" s="1"/>
  <c r="K124" i="7" s="1"/>
  <c r="BG124" i="7" s="1"/>
  <c r="CO123" i="6"/>
  <c r="DA123" i="6" s="1"/>
  <c r="I123" i="7" s="1"/>
  <c r="BE123" i="7" s="1"/>
  <c r="CO122" i="6"/>
  <c r="DA122" i="6" s="1"/>
  <c r="I122" i="7" s="1"/>
  <c r="BE122" i="7" s="1"/>
  <c r="CQ121" i="6"/>
  <c r="DC121" i="6" s="1"/>
  <c r="K121" i="7" s="1"/>
  <c r="BG121" i="7" s="1"/>
  <c r="CS120" i="6"/>
  <c r="DE120" i="6" s="1"/>
  <c r="M120" i="7" s="1"/>
  <c r="BI120" i="7" s="1"/>
  <c r="CK120" i="6"/>
  <c r="CW120" i="6" s="1"/>
  <c r="E120" i="7" s="1"/>
  <c r="BA120" i="7" s="1"/>
  <c r="CO129" i="6"/>
  <c r="DA129" i="6" s="1"/>
  <c r="I129" i="7" s="1"/>
  <c r="BE129" i="7" s="1"/>
  <c r="CO128" i="6"/>
  <c r="DA128" i="6" s="1"/>
  <c r="I128" i="7" s="1"/>
  <c r="BE128" i="7" s="1"/>
  <c r="CU127" i="6"/>
  <c r="DG127" i="6" s="1"/>
  <c r="O127" i="7" s="1"/>
  <c r="BK127" i="7" s="1"/>
  <c r="CS126" i="6"/>
  <c r="DE126" i="6" s="1"/>
  <c r="M126" i="7" s="1"/>
  <c r="BI126" i="7" s="1"/>
  <c r="CQ125" i="6"/>
  <c r="DC125" i="6" s="1"/>
  <c r="K125" i="7" s="1"/>
  <c r="BG125" i="7" s="1"/>
  <c r="CO124" i="6"/>
  <c r="DA124" i="6" s="1"/>
  <c r="I124" i="7" s="1"/>
  <c r="BE124" i="7" s="1"/>
  <c r="CM123" i="6"/>
  <c r="CY123" i="6" s="1"/>
  <c r="G123" i="7" s="1"/>
  <c r="BC123" i="7" s="1"/>
  <c r="CV122" i="6"/>
  <c r="DH122" i="6" s="1"/>
  <c r="P122" i="7" s="1"/>
  <c r="BL122" i="7" s="1"/>
  <c r="CN122" i="6"/>
  <c r="CZ122" i="6" s="1"/>
  <c r="H122" i="7" s="1"/>
  <c r="BD122" i="7" s="1"/>
  <c r="CP121" i="6"/>
  <c r="DB121" i="6" s="1"/>
  <c r="J121" i="7" s="1"/>
  <c r="BF121" i="7" s="1"/>
  <c r="CR120" i="6"/>
  <c r="DD120" i="6" s="1"/>
  <c r="L120" i="7" s="1"/>
  <c r="BH120" i="7" s="1"/>
  <c r="CT119" i="6"/>
  <c r="DF119" i="6" s="1"/>
  <c r="N119" i="7" s="1"/>
  <c r="BJ119" i="7" s="1"/>
  <c r="CL119" i="6"/>
  <c r="CX119" i="6" s="1"/>
  <c r="F119" i="7" s="1"/>
  <c r="BB119" i="7" s="1"/>
  <c r="CV118" i="6"/>
  <c r="DH118" i="6" s="1"/>
  <c r="P118" i="7" s="1"/>
  <c r="BL118" i="7" s="1"/>
  <c r="CK128" i="6"/>
  <c r="CW128" i="6" s="1"/>
  <c r="E128" i="7" s="1"/>
  <c r="BA128" i="7" s="1"/>
  <c r="CS127" i="6"/>
  <c r="DE127" i="6" s="1"/>
  <c r="M127" i="7" s="1"/>
  <c r="BI127" i="7" s="1"/>
  <c r="CO127" i="6"/>
  <c r="DA127" i="6" s="1"/>
  <c r="I127" i="7" s="1"/>
  <c r="BE127" i="7" s="1"/>
  <c r="CM126" i="6"/>
  <c r="CY126" i="6" s="1"/>
  <c r="G126" i="7" s="1"/>
  <c r="BC126" i="7" s="1"/>
  <c r="CK125" i="6"/>
  <c r="CW125" i="6" s="1"/>
  <c r="E125" i="7" s="1"/>
  <c r="BA125" i="7" s="1"/>
  <c r="CS122" i="6"/>
  <c r="DE122" i="6" s="1"/>
  <c r="M122" i="7" s="1"/>
  <c r="BI122" i="7" s="1"/>
  <c r="CK122" i="6"/>
  <c r="CW122" i="6" s="1"/>
  <c r="E122" i="7" s="1"/>
  <c r="BA122" i="7" s="1"/>
  <c r="CU121" i="6"/>
  <c r="DG121" i="6" s="1"/>
  <c r="O121" i="7" s="1"/>
  <c r="BK121" i="7" s="1"/>
  <c r="CM121" i="6"/>
  <c r="CY121" i="6" s="1"/>
  <c r="G121" i="7" s="1"/>
  <c r="BC121" i="7" s="1"/>
  <c r="CO130" i="6"/>
  <c r="DA130" i="6" s="1"/>
  <c r="I130" i="7" s="1"/>
  <c r="BE130" i="7" s="1"/>
  <c r="CO125" i="6"/>
  <c r="DA125" i="6" s="1"/>
  <c r="I125" i="7" s="1"/>
  <c r="BE125" i="7" s="1"/>
  <c r="CU122" i="6"/>
  <c r="DG122" i="6" s="1"/>
  <c r="O122" i="7" s="1"/>
  <c r="BK122" i="7" s="1"/>
  <c r="CN121" i="6"/>
  <c r="CZ121" i="6" s="1"/>
  <c r="H121" i="7" s="1"/>
  <c r="BD121" i="7" s="1"/>
  <c r="CM125" i="6"/>
  <c r="CY125" i="6" s="1"/>
  <c r="G125" i="7" s="1"/>
  <c r="BC125" i="7" s="1"/>
  <c r="CS123" i="6"/>
  <c r="DE123" i="6" s="1"/>
  <c r="M123" i="7" s="1"/>
  <c r="BI123" i="7" s="1"/>
  <c r="CT122" i="6"/>
  <c r="DF122" i="6" s="1"/>
  <c r="N122" i="7" s="1"/>
  <c r="BJ122" i="7" s="1"/>
  <c r="CK121" i="6"/>
  <c r="CW121" i="6" s="1"/>
  <c r="E121" i="7" s="1"/>
  <c r="BA121" i="7" s="1"/>
  <c r="CK123" i="6"/>
  <c r="CW123" i="6" s="1"/>
  <c r="E123" i="7" s="1"/>
  <c r="BA123" i="7" s="1"/>
  <c r="CQ122" i="6"/>
  <c r="DC122" i="6" s="1"/>
  <c r="K122" i="7" s="1"/>
  <c r="BG122" i="7" s="1"/>
  <c r="CQ120" i="6"/>
  <c r="DC120" i="6" s="1"/>
  <c r="K120" i="7" s="1"/>
  <c r="BG120" i="7" s="1"/>
  <c r="CQ119" i="6"/>
  <c r="DC119" i="6" s="1"/>
  <c r="K119" i="7" s="1"/>
  <c r="BG119" i="7" s="1"/>
  <c r="CS118" i="6"/>
  <c r="DE118" i="6" s="1"/>
  <c r="M118" i="7" s="1"/>
  <c r="BI118" i="7" s="1"/>
  <c r="CS117" i="6"/>
  <c r="DE117" i="6" s="1"/>
  <c r="M117" i="7" s="1"/>
  <c r="BI117" i="7" s="1"/>
  <c r="CK117" i="6"/>
  <c r="CW117" i="6" s="1"/>
  <c r="E117" i="7" s="1"/>
  <c r="BA117" i="7" s="1"/>
  <c r="CU116" i="6"/>
  <c r="DG116" i="6" s="1"/>
  <c r="O116" i="7" s="1"/>
  <c r="BK116" i="7" s="1"/>
  <c r="CM116" i="6"/>
  <c r="CY116" i="6" s="1"/>
  <c r="G116" i="7" s="1"/>
  <c r="BC116" i="7" s="1"/>
  <c r="CM122" i="6"/>
  <c r="CY122" i="6" s="1"/>
  <c r="G122" i="7" s="1"/>
  <c r="BC122" i="7" s="1"/>
  <c r="CP120" i="6"/>
  <c r="DB120" i="6" s="1"/>
  <c r="J120" i="7" s="1"/>
  <c r="BF120" i="7" s="1"/>
  <c r="CO119" i="6"/>
  <c r="DA119" i="6" s="1"/>
  <c r="I119" i="7" s="1"/>
  <c r="BE119" i="7" s="1"/>
  <c r="CQ118" i="6"/>
  <c r="DC118" i="6" s="1"/>
  <c r="K118" i="7" s="1"/>
  <c r="BG118" i="7" s="1"/>
  <c r="CR117" i="6"/>
  <c r="DD117" i="6" s="1"/>
  <c r="L117" i="7" s="1"/>
  <c r="BH117" i="7" s="1"/>
  <c r="CT116" i="6"/>
  <c r="DF116" i="6" s="1"/>
  <c r="N116" i="7" s="1"/>
  <c r="BJ116" i="7" s="1"/>
  <c r="CL116" i="6"/>
  <c r="CX116" i="6" s="1"/>
  <c r="F116" i="7" s="1"/>
  <c r="BB116" i="7" s="1"/>
  <c r="CV115" i="6"/>
  <c r="DH115" i="6" s="1"/>
  <c r="P115" i="7" s="1"/>
  <c r="BL115" i="7" s="1"/>
  <c r="CN115" i="6"/>
  <c r="CZ115" i="6" s="1"/>
  <c r="H115" i="7" s="1"/>
  <c r="BD115" i="7" s="1"/>
  <c r="CP114" i="6"/>
  <c r="DB114" i="6" s="1"/>
  <c r="J114" i="7" s="1"/>
  <c r="BF114" i="7" s="1"/>
  <c r="CU124" i="6"/>
  <c r="DG124" i="6" s="1"/>
  <c r="O124" i="7" s="1"/>
  <c r="BK124" i="7" s="1"/>
  <c r="CL122" i="6"/>
  <c r="CX122" i="6" s="1"/>
  <c r="F122" i="7" s="1"/>
  <c r="BB122" i="7" s="1"/>
  <c r="CO120" i="6"/>
  <c r="DA120" i="6" s="1"/>
  <c r="I120" i="7" s="1"/>
  <c r="BE120" i="7" s="1"/>
  <c r="CM124" i="6"/>
  <c r="CY124" i="6" s="1"/>
  <c r="G124" i="7" s="1"/>
  <c r="BC124" i="7" s="1"/>
  <c r="CQ126" i="6"/>
  <c r="DC126" i="6" s="1"/>
  <c r="K126" i="7" s="1"/>
  <c r="BG126" i="7" s="1"/>
  <c r="CK124" i="6"/>
  <c r="CW124" i="6" s="1"/>
  <c r="E124" i="7" s="1"/>
  <c r="BA124" i="7" s="1"/>
  <c r="CS121" i="6"/>
  <c r="DE121" i="6" s="1"/>
  <c r="M121" i="7" s="1"/>
  <c r="BI121" i="7" s="1"/>
  <c r="CM118" i="6"/>
  <c r="CY118" i="6" s="1"/>
  <c r="G118" i="7" s="1"/>
  <c r="BC118" i="7" s="1"/>
  <c r="CO118" i="6"/>
  <c r="DA118" i="6" s="1"/>
  <c r="I118" i="7" s="1"/>
  <c r="BE118" i="7" s="1"/>
  <c r="CU119" i="6"/>
  <c r="DG119" i="6" s="1"/>
  <c r="O119" i="7" s="1"/>
  <c r="BK119" i="7" s="1"/>
  <c r="CN118" i="6"/>
  <c r="CZ118" i="6" s="1"/>
  <c r="H118" i="7" s="1"/>
  <c r="BD118" i="7" s="1"/>
  <c r="CP117" i="6"/>
  <c r="DB117" i="6" s="1"/>
  <c r="J117" i="7" s="1"/>
  <c r="BF117" i="7" s="1"/>
  <c r="CK116" i="6"/>
  <c r="CW116" i="6" s="1"/>
  <c r="E116" i="7" s="1"/>
  <c r="BA116" i="7" s="1"/>
  <c r="CP115" i="6"/>
  <c r="DB115" i="6" s="1"/>
  <c r="J115" i="7" s="1"/>
  <c r="BF115" i="7" s="1"/>
  <c r="CN114" i="6"/>
  <c r="CZ114" i="6" s="1"/>
  <c r="H114" i="7" s="1"/>
  <c r="BD114" i="7" s="1"/>
  <c r="CO113" i="6"/>
  <c r="DA113" i="6" s="1"/>
  <c r="I113" i="7" s="1"/>
  <c r="BE113" i="7" s="1"/>
  <c r="CQ112" i="6"/>
  <c r="DC112" i="6" s="1"/>
  <c r="K112" i="7" s="1"/>
  <c r="BG112" i="7" s="1"/>
  <c r="CS111" i="6"/>
  <c r="DE111" i="6" s="1"/>
  <c r="M111" i="7" s="1"/>
  <c r="BI111" i="7" s="1"/>
  <c r="CK111" i="6"/>
  <c r="CW111" i="6" s="1"/>
  <c r="E111" i="7" s="1"/>
  <c r="BA111" i="7" s="1"/>
  <c r="CU110" i="6"/>
  <c r="DG110" i="6" s="1"/>
  <c r="O110" i="7" s="1"/>
  <c r="BK110" i="7" s="1"/>
  <c r="CM110" i="6"/>
  <c r="CY110" i="6" s="1"/>
  <c r="G110" i="7" s="1"/>
  <c r="BC110" i="7" s="1"/>
  <c r="CV121" i="6"/>
  <c r="DH121" i="6" s="1"/>
  <c r="P121" i="7" s="1"/>
  <c r="BL121" i="7" s="1"/>
  <c r="CS119" i="6"/>
  <c r="DE119" i="6" s="1"/>
  <c r="M119" i="7" s="1"/>
  <c r="BI119" i="7" s="1"/>
  <c r="CL118" i="6"/>
  <c r="CX118" i="6" s="1"/>
  <c r="F118" i="7" s="1"/>
  <c r="BB118" i="7" s="1"/>
  <c r="CO117" i="6"/>
  <c r="DA117" i="6" s="1"/>
  <c r="I117" i="7" s="1"/>
  <c r="BE117" i="7" s="1"/>
  <c r="CV116" i="6"/>
  <c r="DH116" i="6" s="1"/>
  <c r="P116" i="7" s="1"/>
  <c r="BL116" i="7" s="1"/>
  <c r="CO115" i="6"/>
  <c r="DA115" i="6" s="1"/>
  <c r="I115" i="7" s="1"/>
  <c r="BE115" i="7" s="1"/>
  <c r="CV114" i="6"/>
  <c r="DH114" i="6" s="1"/>
  <c r="P114" i="7" s="1"/>
  <c r="BL114" i="7" s="1"/>
  <c r="CM114" i="6"/>
  <c r="CY114" i="6" s="1"/>
  <c r="G114" i="7" s="1"/>
  <c r="BC114" i="7" s="1"/>
  <c r="CV113" i="6"/>
  <c r="DH113" i="6" s="1"/>
  <c r="P113" i="7" s="1"/>
  <c r="BL113" i="7" s="1"/>
  <c r="CN113" i="6"/>
  <c r="CZ113" i="6" s="1"/>
  <c r="H113" i="7" s="1"/>
  <c r="BD113" i="7" s="1"/>
  <c r="CP112" i="6"/>
  <c r="DB112" i="6" s="1"/>
  <c r="J112" i="7" s="1"/>
  <c r="BF112" i="7" s="1"/>
  <c r="CR111" i="6"/>
  <c r="DD111" i="6" s="1"/>
  <c r="L111" i="7" s="1"/>
  <c r="BH111" i="7" s="1"/>
  <c r="CT110" i="6"/>
  <c r="DF110" i="6" s="1"/>
  <c r="N110" i="7" s="1"/>
  <c r="BJ110" i="7" s="1"/>
  <c r="CL110" i="6"/>
  <c r="CX110" i="6" s="1"/>
  <c r="F110" i="7" s="1"/>
  <c r="BB110" i="7" s="1"/>
  <c r="CO121" i="6"/>
  <c r="DA121" i="6" s="1"/>
  <c r="I121" i="7" s="1"/>
  <c r="BE121" i="7" s="1"/>
  <c r="CR119" i="6"/>
  <c r="DD119" i="6" s="1"/>
  <c r="L119" i="7" s="1"/>
  <c r="BH119" i="7" s="1"/>
  <c r="CK118" i="6"/>
  <c r="CW118" i="6" s="1"/>
  <c r="E118" i="7" s="1"/>
  <c r="BA118" i="7" s="1"/>
  <c r="CN117" i="6"/>
  <c r="CZ117" i="6" s="1"/>
  <c r="H117" i="7" s="1"/>
  <c r="BD117" i="7" s="1"/>
  <c r="CS116" i="6"/>
  <c r="DE116" i="6" s="1"/>
  <c r="M116" i="7" s="1"/>
  <c r="BI116" i="7" s="1"/>
  <c r="CM115" i="6"/>
  <c r="CY115" i="6" s="1"/>
  <c r="G115" i="7" s="1"/>
  <c r="BC115" i="7" s="1"/>
  <c r="CU120" i="6"/>
  <c r="DG120" i="6" s="1"/>
  <c r="O120" i="7" s="1"/>
  <c r="BK120" i="7" s="1"/>
  <c r="CM119" i="6"/>
  <c r="CY119" i="6" s="1"/>
  <c r="G119" i="7" s="1"/>
  <c r="BC119" i="7" s="1"/>
  <c r="CM117" i="6"/>
  <c r="CY117" i="6" s="1"/>
  <c r="G117" i="7" s="1"/>
  <c r="BC117" i="7" s="1"/>
  <c r="CR116" i="6"/>
  <c r="DD116" i="6" s="1"/>
  <c r="L116" i="7" s="1"/>
  <c r="BH116" i="7" s="1"/>
  <c r="CU115" i="6"/>
  <c r="DG115" i="6" s="1"/>
  <c r="O115" i="7" s="1"/>
  <c r="BK115" i="7" s="1"/>
  <c r="CL115" i="6"/>
  <c r="CX115" i="6" s="1"/>
  <c r="F115" i="7" s="1"/>
  <c r="BB115" i="7" s="1"/>
  <c r="CT114" i="6"/>
  <c r="DF114" i="6" s="1"/>
  <c r="N114" i="7" s="1"/>
  <c r="BJ114" i="7" s="1"/>
  <c r="CK114" i="6"/>
  <c r="CW114" i="6" s="1"/>
  <c r="E114" i="7" s="1"/>
  <c r="BA114" i="7" s="1"/>
  <c r="CT113" i="6"/>
  <c r="DF113" i="6" s="1"/>
  <c r="N113" i="7" s="1"/>
  <c r="BJ113" i="7" s="1"/>
  <c r="CL113" i="6"/>
  <c r="CX113" i="6" s="1"/>
  <c r="F113" i="7" s="1"/>
  <c r="BB113" i="7" s="1"/>
  <c r="CV112" i="6"/>
  <c r="DH112" i="6" s="1"/>
  <c r="P112" i="7" s="1"/>
  <c r="BL112" i="7" s="1"/>
  <c r="CN112" i="6"/>
  <c r="CZ112" i="6" s="1"/>
  <c r="H112" i="7" s="1"/>
  <c r="BD112" i="7" s="1"/>
  <c r="CP111" i="6"/>
  <c r="DB111" i="6" s="1"/>
  <c r="J111" i="7" s="1"/>
  <c r="BF111" i="7" s="1"/>
  <c r="CQ127" i="6"/>
  <c r="DC127" i="6" s="1"/>
  <c r="K127" i="7" s="1"/>
  <c r="BG127" i="7" s="1"/>
  <c r="CO126" i="6"/>
  <c r="DA126" i="6" s="1"/>
  <c r="I126" i="7" s="1"/>
  <c r="BE126" i="7" s="1"/>
  <c r="CT118" i="6"/>
  <c r="DF118" i="6" s="1"/>
  <c r="N118" i="7" s="1"/>
  <c r="BJ118" i="7" s="1"/>
  <c r="CT117" i="6"/>
  <c r="DF117" i="6" s="1"/>
  <c r="N117" i="7" s="1"/>
  <c r="BJ117" i="7" s="1"/>
  <c r="CO116" i="6"/>
  <c r="DA116" i="6" s="1"/>
  <c r="I116" i="7" s="1"/>
  <c r="BE116" i="7" s="1"/>
  <c r="CR115" i="6"/>
  <c r="DD115" i="6" s="1"/>
  <c r="L115" i="7" s="1"/>
  <c r="BH115" i="7" s="1"/>
  <c r="CQ116" i="6"/>
  <c r="DC116" i="6" s="1"/>
  <c r="K116" i="7" s="1"/>
  <c r="BG116" i="7" s="1"/>
  <c r="CV117" i="6"/>
  <c r="DH117" i="6" s="1"/>
  <c r="P117" i="7" s="1"/>
  <c r="BL117" i="7" s="1"/>
  <c r="CN116" i="6"/>
  <c r="CZ116" i="6" s="1"/>
  <c r="H116" i="7" s="1"/>
  <c r="BD116" i="7" s="1"/>
  <c r="CO114" i="6"/>
  <c r="DA114" i="6" s="1"/>
  <c r="I114" i="7" s="1"/>
  <c r="BE114" i="7" s="1"/>
  <c r="CU113" i="6"/>
  <c r="DG113" i="6" s="1"/>
  <c r="O113" i="7" s="1"/>
  <c r="BK113" i="7" s="1"/>
  <c r="CK112" i="6"/>
  <c r="CW112" i="6" s="1"/>
  <c r="E112" i="7" s="1"/>
  <c r="BA112" i="7" s="1"/>
  <c r="CN111" i="6"/>
  <c r="CZ111" i="6" s="1"/>
  <c r="H111" i="7" s="1"/>
  <c r="BD111" i="7" s="1"/>
  <c r="CR110" i="6"/>
  <c r="DD110" i="6" s="1"/>
  <c r="L110" i="7" s="1"/>
  <c r="BH110" i="7" s="1"/>
  <c r="CR109" i="6"/>
  <c r="DD109" i="6" s="1"/>
  <c r="L109" i="7" s="1"/>
  <c r="BH109" i="7" s="1"/>
  <c r="CT108" i="6"/>
  <c r="DF108" i="6" s="1"/>
  <c r="N108" i="7" s="1"/>
  <c r="BJ108" i="7" s="1"/>
  <c r="CL108" i="6"/>
  <c r="CX108" i="6" s="1"/>
  <c r="F108" i="7" s="1"/>
  <c r="BB108" i="7" s="1"/>
  <c r="CM120" i="6"/>
  <c r="CY120" i="6" s="1"/>
  <c r="G120" i="7" s="1"/>
  <c r="BC120" i="7" s="1"/>
  <c r="CU117" i="6"/>
  <c r="DG117" i="6" s="1"/>
  <c r="O117" i="7" s="1"/>
  <c r="BK117" i="7" s="1"/>
  <c r="CT115" i="6"/>
  <c r="DF115" i="6" s="1"/>
  <c r="N115" i="7" s="1"/>
  <c r="BJ115" i="7" s="1"/>
  <c r="CL114" i="6"/>
  <c r="CX114" i="6" s="1"/>
  <c r="F114" i="7" s="1"/>
  <c r="BB114" i="7" s="1"/>
  <c r="CS113" i="6"/>
  <c r="DE113" i="6" s="1"/>
  <c r="M113" i="7" s="1"/>
  <c r="BI113" i="7" s="1"/>
  <c r="CU112" i="6"/>
  <c r="DG112" i="6" s="1"/>
  <c r="O112" i="7" s="1"/>
  <c r="BK112" i="7" s="1"/>
  <c r="CM111" i="6"/>
  <c r="CY111" i="6" s="1"/>
  <c r="G111" i="7" s="1"/>
  <c r="BC111" i="7" s="1"/>
  <c r="CQ110" i="6"/>
  <c r="DC110" i="6" s="1"/>
  <c r="K110" i="7" s="1"/>
  <c r="BG110" i="7" s="1"/>
  <c r="CQ109" i="6"/>
  <c r="DC109" i="6" s="1"/>
  <c r="K109" i="7" s="1"/>
  <c r="BG109" i="7" s="1"/>
  <c r="CS108" i="6"/>
  <c r="DE108" i="6" s="1"/>
  <c r="M108" i="7" s="1"/>
  <c r="BI108" i="7" s="1"/>
  <c r="CK108" i="6"/>
  <c r="CW108" i="6" s="1"/>
  <c r="E108" i="7" s="1"/>
  <c r="BA108" i="7" s="1"/>
  <c r="CU107" i="6"/>
  <c r="DG107" i="6" s="1"/>
  <c r="O107" i="7" s="1"/>
  <c r="BK107" i="7" s="1"/>
  <c r="CM107" i="6"/>
  <c r="CY107" i="6" s="1"/>
  <c r="G107" i="7" s="1"/>
  <c r="BC107" i="7" s="1"/>
  <c r="CU118" i="6"/>
  <c r="DG118" i="6" s="1"/>
  <c r="O118" i="7" s="1"/>
  <c r="BK118" i="7" s="1"/>
  <c r="CQ117" i="6"/>
  <c r="DC117" i="6" s="1"/>
  <c r="K117" i="7" s="1"/>
  <c r="BG117" i="7" s="1"/>
  <c r="CS115" i="6"/>
  <c r="DE115" i="6" s="1"/>
  <c r="M115" i="7" s="1"/>
  <c r="BI115" i="7" s="1"/>
  <c r="CK119" i="6"/>
  <c r="CW119" i="6" s="1"/>
  <c r="E119" i="7" s="1"/>
  <c r="BA119" i="7" s="1"/>
  <c r="CK115" i="6"/>
  <c r="CW115" i="6" s="1"/>
  <c r="E115" i="7" s="1"/>
  <c r="BA115" i="7" s="1"/>
  <c r="CU114" i="6"/>
  <c r="DG114" i="6" s="1"/>
  <c r="O114" i="7" s="1"/>
  <c r="BK114" i="7" s="1"/>
  <c r="CP113" i="6"/>
  <c r="DB113" i="6" s="1"/>
  <c r="J113" i="7" s="1"/>
  <c r="BF113" i="7" s="1"/>
  <c r="CR112" i="6"/>
  <c r="DD112" i="6" s="1"/>
  <c r="L112" i="7" s="1"/>
  <c r="BH112" i="7" s="1"/>
  <c r="CU111" i="6"/>
  <c r="DG111" i="6" s="1"/>
  <c r="O111" i="7" s="1"/>
  <c r="BK111" i="7" s="1"/>
  <c r="CN110" i="6"/>
  <c r="CZ110" i="6" s="1"/>
  <c r="H110" i="7" s="1"/>
  <c r="BD110" i="7" s="1"/>
  <c r="CV109" i="6"/>
  <c r="DH109" i="6" s="1"/>
  <c r="P109" i="7" s="1"/>
  <c r="BL109" i="7" s="1"/>
  <c r="CN109" i="6"/>
  <c r="CZ109" i="6" s="1"/>
  <c r="H109" i="7" s="1"/>
  <c r="BD109" i="7" s="1"/>
  <c r="CP108" i="6"/>
  <c r="DB108" i="6" s="1"/>
  <c r="J108" i="7" s="1"/>
  <c r="BF108" i="7" s="1"/>
  <c r="CR107" i="6"/>
  <c r="DD107" i="6" s="1"/>
  <c r="L107" i="7" s="1"/>
  <c r="BH107" i="7" s="1"/>
  <c r="CT106" i="6"/>
  <c r="DF106" i="6" s="1"/>
  <c r="N106" i="7" s="1"/>
  <c r="BJ106" i="7" s="1"/>
  <c r="CL106" i="6"/>
  <c r="CX106" i="6" s="1"/>
  <c r="F106" i="7" s="1"/>
  <c r="BB106" i="7" s="1"/>
  <c r="CT112" i="6"/>
  <c r="DF112" i="6" s="1"/>
  <c r="N112" i="7" s="1"/>
  <c r="BJ112" i="7" s="1"/>
  <c r="CV111" i="6"/>
  <c r="DH111" i="6" s="1"/>
  <c r="P111" i="7" s="1"/>
  <c r="BL111" i="7" s="1"/>
  <c r="CP110" i="6"/>
  <c r="DB110" i="6" s="1"/>
  <c r="J110" i="7" s="1"/>
  <c r="BF110" i="7" s="1"/>
  <c r="CS109" i="6"/>
  <c r="DE109" i="6" s="1"/>
  <c r="M109" i="7" s="1"/>
  <c r="BI109" i="7" s="1"/>
  <c r="CV108" i="6"/>
  <c r="DH108" i="6" s="1"/>
  <c r="P108" i="7" s="1"/>
  <c r="BL108" i="7" s="1"/>
  <c r="CP107" i="6"/>
  <c r="DB107" i="6" s="1"/>
  <c r="J107" i="7" s="1"/>
  <c r="BF107" i="7" s="1"/>
  <c r="CU106" i="6"/>
  <c r="DG106" i="6" s="1"/>
  <c r="O106" i="7" s="1"/>
  <c r="BK106" i="7" s="1"/>
  <c r="CK106" i="6"/>
  <c r="CW106" i="6" s="1"/>
  <c r="E106" i="7" s="1"/>
  <c r="BA106" i="7" s="1"/>
  <c r="CU105" i="6"/>
  <c r="DG105" i="6" s="1"/>
  <c r="O105" i="7" s="1"/>
  <c r="BK105" i="7" s="1"/>
  <c r="CM105" i="6"/>
  <c r="CY105" i="6" s="1"/>
  <c r="G105" i="7" s="1"/>
  <c r="BC105" i="7" s="1"/>
  <c r="CO104" i="6"/>
  <c r="DA104" i="6" s="1"/>
  <c r="I104" i="7" s="1"/>
  <c r="BE104" i="7" s="1"/>
  <c r="CQ103" i="6"/>
  <c r="DC103" i="6" s="1"/>
  <c r="K103" i="7" s="1"/>
  <c r="BG103" i="7" s="1"/>
  <c r="CS102" i="6"/>
  <c r="DE102" i="6" s="1"/>
  <c r="M102" i="7" s="1"/>
  <c r="BI102" i="7" s="1"/>
  <c r="CK102" i="6"/>
  <c r="CW102" i="6" s="1"/>
  <c r="E102" i="7" s="1"/>
  <c r="BA102" i="7" s="1"/>
  <c r="CP116" i="6"/>
  <c r="DB116" i="6" s="1"/>
  <c r="J116" i="7" s="1"/>
  <c r="BF116" i="7" s="1"/>
  <c r="CQ115" i="6"/>
  <c r="DC115" i="6" s="1"/>
  <c r="K115" i="7" s="1"/>
  <c r="BG115" i="7" s="1"/>
  <c r="CS112" i="6"/>
  <c r="DE112" i="6" s="1"/>
  <c r="M112" i="7" s="1"/>
  <c r="BI112" i="7" s="1"/>
  <c r="CT111" i="6"/>
  <c r="DF111" i="6" s="1"/>
  <c r="N111" i="7" s="1"/>
  <c r="BJ111" i="7" s="1"/>
  <c r="CO110" i="6"/>
  <c r="DA110" i="6" s="1"/>
  <c r="I110" i="7" s="1"/>
  <c r="BE110" i="7" s="1"/>
  <c r="CP109" i="6"/>
  <c r="DB109" i="6" s="1"/>
  <c r="J109" i="7" s="1"/>
  <c r="BF109" i="7" s="1"/>
  <c r="CU108" i="6"/>
  <c r="DG108" i="6" s="1"/>
  <c r="O108" i="7" s="1"/>
  <c r="BK108" i="7" s="1"/>
  <c r="CO107" i="6"/>
  <c r="DA107" i="6" s="1"/>
  <c r="I107" i="7" s="1"/>
  <c r="BE107" i="7" s="1"/>
  <c r="CS114" i="6"/>
  <c r="DE114" i="6" s="1"/>
  <c r="M114" i="7" s="1"/>
  <c r="BI114" i="7" s="1"/>
  <c r="CO112" i="6"/>
  <c r="DA112" i="6" s="1"/>
  <c r="I112" i="7" s="1"/>
  <c r="BE112" i="7" s="1"/>
  <c r="CQ111" i="6"/>
  <c r="DC111" i="6" s="1"/>
  <c r="K111" i="7" s="1"/>
  <c r="BG111" i="7" s="1"/>
  <c r="CK110" i="6"/>
  <c r="CW110" i="6" s="1"/>
  <c r="E110" i="7" s="1"/>
  <c r="BA110" i="7" s="1"/>
  <c r="CO109" i="6"/>
  <c r="DA109" i="6" s="1"/>
  <c r="I109" i="7" s="1"/>
  <c r="BE109" i="7" s="1"/>
  <c r="CR108" i="6"/>
  <c r="DD108" i="6" s="1"/>
  <c r="L108" i="7" s="1"/>
  <c r="BH108" i="7" s="1"/>
  <c r="CN107" i="6"/>
  <c r="CZ107" i="6" s="1"/>
  <c r="H107" i="7" s="1"/>
  <c r="BD107" i="7" s="1"/>
  <c r="CR106" i="6"/>
  <c r="DD106" i="6" s="1"/>
  <c r="L106" i="7" s="1"/>
  <c r="BH106" i="7" s="1"/>
  <c r="CS105" i="6"/>
  <c r="DE105" i="6" s="1"/>
  <c r="M105" i="7" s="1"/>
  <c r="BI105" i="7" s="1"/>
  <c r="CK105" i="6"/>
  <c r="CW105" i="6" s="1"/>
  <c r="E105" i="7" s="1"/>
  <c r="BA105" i="7" s="1"/>
  <c r="CU104" i="6"/>
  <c r="DG104" i="6" s="1"/>
  <c r="O104" i="7" s="1"/>
  <c r="BK104" i="7" s="1"/>
  <c r="CM104" i="6"/>
  <c r="CY104" i="6" s="1"/>
  <c r="G104" i="7" s="1"/>
  <c r="BC104" i="7" s="1"/>
  <c r="CO103" i="6"/>
  <c r="DA103" i="6" s="1"/>
  <c r="I103" i="7" s="1"/>
  <c r="BE103" i="7" s="1"/>
  <c r="CQ102" i="6"/>
  <c r="DC102" i="6" s="1"/>
  <c r="K102" i="7" s="1"/>
  <c r="BG102" i="7" s="1"/>
  <c r="CS101" i="6"/>
  <c r="DE101" i="6" s="1"/>
  <c r="M101" i="7" s="1"/>
  <c r="BI101" i="7" s="1"/>
  <c r="CK101" i="6"/>
  <c r="CW101" i="6" s="1"/>
  <c r="E101" i="7" s="1"/>
  <c r="BA101" i="7" s="1"/>
  <c r="CU100" i="6"/>
  <c r="DG100" i="6" s="1"/>
  <c r="O100" i="7" s="1"/>
  <c r="BK100" i="7" s="1"/>
  <c r="CM100" i="6"/>
  <c r="CY100" i="6" s="1"/>
  <c r="G100" i="7" s="1"/>
  <c r="BC100" i="7" s="1"/>
  <c r="CO99" i="6"/>
  <c r="DA99" i="6" s="1"/>
  <c r="I99" i="7" s="1"/>
  <c r="BE99" i="7" s="1"/>
  <c r="CQ98" i="6"/>
  <c r="DC98" i="6" s="1"/>
  <c r="K98" i="7" s="1"/>
  <c r="BG98" i="7" s="1"/>
  <c r="CS97" i="6"/>
  <c r="DE97" i="6" s="1"/>
  <c r="M97" i="7" s="1"/>
  <c r="BI97" i="7" s="1"/>
  <c r="CK97" i="6"/>
  <c r="CW97" i="6" s="1"/>
  <c r="E97" i="7" s="1"/>
  <c r="BA97" i="7" s="1"/>
  <c r="CU96" i="6"/>
  <c r="DG96" i="6" s="1"/>
  <c r="O96" i="7" s="1"/>
  <c r="BK96" i="7" s="1"/>
  <c r="CM96" i="6"/>
  <c r="CY96" i="6" s="1"/>
  <c r="G96" i="7" s="1"/>
  <c r="BC96" i="7" s="1"/>
  <c r="CO95" i="6"/>
  <c r="DA95" i="6" s="1"/>
  <c r="I95" i="7" s="1"/>
  <c r="BE95" i="7" s="1"/>
  <c r="CR114" i="6"/>
  <c r="DD114" i="6" s="1"/>
  <c r="L114" i="7" s="1"/>
  <c r="BH114" i="7" s="1"/>
  <c r="CR113" i="6"/>
  <c r="DD113" i="6" s="1"/>
  <c r="L113" i="7" s="1"/>
  <c r="BH113" i="7" s="1"/>
  <c r="CM112" i="6"/>
  <c r="CY112" i="6" s="1"/>
  <c r="G112" i="7" s="1"/>
  <c r="BC112" i="7" s="1"/>
  <c r="CO111" i="6"/>
  <c r="DA111" i="6" s="1"/>
  <c r="I111" i="7" s="1"/>
  <c r="BE111" i="7" s="1"/>
  <c r="CM109" i="6"/>
  <c r="CY109" i="6" s="1"/>
  <c r="G109" i="7" s="1"/>
  <c r="BC109" i="7" s="1"/>
  <c r="CQ108" i="6"/>
  <c r="DC108" i="6" s="1"/>
  <c r="K108" i="7" s="1"/>
  <c r="BG108" i="7" s="1"/>
  <c r="CL107" i="6"/>
  <c r="CX107" i="6" s="1"/>
  <c r="F107" i="7" s="1"/>
  <c r="BB107" i="7" s="1"/>
  <c r="CQ106" i="6"/>
  <c r="DC106" i="6" s="1"/>
  <c r="K106" i="7" s="1"/>
  <c r="BG106" i="7" s="1"/>
  <c r="CR105" i="6"/>
  <c r="DD105" i="6" s="1"/>
  <c r="L105" i="7" s="1"/>
  <c r="BH105" i="7" s="1"/>
  <c r="CT104" i="6"/>
  <c r="DF104" i="6" s="1"/>
  <c r="N104" i="7" s="1"/>
  <c r="BJ104" i="7" s="1"/>
  <c r="CL104" i="6"/>
  <c r="CX104" i="6" s="1"/>
  <c r="F104" i="7" s="1"/>
  <c r="BB104" i="7" s="1"/>
  <c r="CV103" i="6"/>
  <c r="DH103" i="6" s="1"/>
  <c r="P103" i="7" s="1"/>
  <c r="BL103" i="7" s="1"/>
  <c r="CN103" i="6"/>
  <c r="CZ103" i="6" s="1"/>
  <c r="H103" i="7" s="1"/>
  <c r="BD103" i="7" s="1"/>
  <c r="CP102" i="6"/>
  <c r="DB102" i="6" s="1"/>
  <c r="J102" i="7" s="1"/>
  <c r="BF102" i="7" s="1"/>
  <c r="CL117" i="6"/>
  <c r="CX117" i="6" s="1"/>
  <c r="F117" i="7" s="1"/>
  <c r="BB117" i="7" s="1"/>
  <c r="CQ114" i="6"/>
  <c r="DC114" i="6" s="1"/>
  <c r="K114" i="7" s="1"/>
  <c r="BG114" i="7" s="1"/>
  <c r="CQ113" i="6"/>
  <c r="DC113" i="6" s="1"/>
  <c r="K113" i="7" s="1"/>
  <c r="BG113" i="7" s="1"/>
  <c r="CL112" i="6"/>
  <c r="CX112" i="6" s="1"/>
  <c r="F112" i="7" s="1"/>
  <c r="BB112" i="7" s="1"/>
  <c r="CL111" i="6"/>
  <c r="CX111" i="6" s="1"/>
  <c r="F111" i="7" s="1"/>
  <c r="BB111" i="7" s="1"/>
  <c r="CL109" i="6"/>
  <c r="CX109" i="6" s="1"/>
  <c r="F109" i="7" s="1"/>
  <c r="BB109" i="7" s="1"/>
  <c r="CO108" i="6"/>
  <c r="DA108" i="6" s="1"/>
  <c r="I108" i="7" s="1"/>
  <c r="BE108" i="7" s="1"/>
  <c r="CV107" i="6"/>
  <c r="DH107" i="6" s="1"/>
  <c r="P107" i="7" s="1"/>
  <c r="BL107" i="7" s="1"/>
  <c r="CK107" i="6"/>
  <c r="CW107" i="6" s="1"/>
  <c r="E107" i="7" s="1"/>
  <c r="BA107" i="7" s="1"/>
  <c r="CM113" i="6"/>
  <c r="CY113" i="6" s="1"/>
  <c r="G113" i="7" s="1"/>
  <c r="BC113" i="7" s="1"/>
  <c r="CK109" i="6"/>
  <c r="CW109" i="6" s="1"/>
  <c r="E109" i="7" s="1"/>
  <c r="BA109" i="7" s="1"/>
  <c r="CN108" i="6"/>
  <c r="CZ108" i="6" s="1"/>
  <c r="H108" i="7" s="1"/>
  <c r="BD108" i="7" s="1"/>
  <c r="CT107" i="6"/>
  <c r="DF107" i="6" s="1"/>
  <c r="N107" i="7" s="1"/>
  <c r="BJ107" i="7" s="1"/>
  <c r="CO106" i="6"/>
  <c r="DA106" i="6" s="1"/>
  <c r="I106" i="7" s="1"/>
  <c r="BE106" i="7" s="1"/>
  <c r="CK113" i="6"/>
  <c r="CW113" i="6" s="1"/>
  <c r="E113" i="7" s="1"/>
  <c r="BA113" i="7" s="1"/>
  <c r="CV110" i="6"/>
  <c r="DH110" i="6" s="1"/>
  <c r="P110" i="7" s="1"/>
  <c r="BL110" i="7" s="1"/>
  <c r="CU109" i="6"/>
  <c r="DG109" i="6" s="1"/>
  <c r="O109" i="7" s="1"/>
  <c r="BK109" i="7" s="1"/>
  <c r="CM108" i="6"/>
  <c r="CY108" i="6" s="1"/>
  <c r="G108" i="7" s="1"/>
  <c r="BC108" i="7" s="1"/>
  <c r="CS107" i="6"/>
  <c r="DE107" i="6" s="1"/>
  <c r="M107" i="7" s="1"/>
  <c r="BI107" i="7" s="1"/>
  <c r="CN106" i="6"/>
  <c r="CZ106" i="6" s="1"/>
  <c r="H106" i="7" s="1"/>
  <c r="BD106" i="7" s="1"/>
  <c r="CO105" i="6"/>
  <c r="DA105" i="6" s="1"/>
  <c r="I105" i="7" s="1"/>
  <c r="BE105" i="7" s="1"/>
  <c r="CQ104" i="6"/>
  <c r="DC104" i="6" s="1"/>
  <c r="K104" i="7" s="1"/>
  <c r="BG104" i="7" s="1"/>
  <c r="CS103" i="6"/>
  <c r="DE103" i="6" s="1"/>
  <c r="M103" i="7" s="1"/>
  <c r="BI103" i="7" s="1"/>
  <c r="CK103" i="6"/>
  <c r="CW103" i="6" s="1"/>
  <c r="E103" i="7" s="1"/>
  <c r="BA103" i="7" s="1"/>
  <c r="CU102" i="6"/>
  <c r="DG102" i="6" s="1"/>
  <c r="O102" i="7" s="1"/>
  <c r="BK102" i="7" s="1"/>
  <c r="CM102" i="6"/>
  <c r="CY102" i="6" s="1"/>
  <c r="G102" i="7" s="1"/>
  <c r="BC102" i="7" s="1"/>
  <c r="CO101" i="6"/>
  <c r="DA101" i="6" s="1"/>
  <c r="I101" i="7" s="1"/>
  <c r="BE101" i="7" s="1"/>
  <c r="CQ100" i="6"/>
  <c r="DC100" i="6" s="1"/>
  <c r="K100" i="7" s="1"/>
  <c r="BG100" i="7" s="1"/>
  <c r="CS99" i="6"/>
  <c r="DE99" i="6" s="1"/>
  <c r="M99" i="7" s="1"/>
  <c r="BI99" i="7" s="1"/>
  <c r="CK99" i="6"/>
  <c r="CW99" i="6" s="1"/>
  <c r="E99" i="7" s="1"/>
  <c r="BA99" i="7" s="1"/>
  <c r="CU98" i="6"/>
  <c r="DG98" i="6" s="1"/>
  <c r="O98" i="7" s="1"/>
  <c r="BK98" i="7" s="1"/>
  <c r="CM98" i="6"/>
  <c r="CY98" i="6" s="1"/>
  <c r="G98" i="7" s="1"/>
  <c r="BC98" i="7" s="1"/>
  <c r="CO97" i="6"/>
  <c r="DA97" i="6" s="1"/>
  <c r="I97" i="7" s="1"/>
  <c r="BE97" i="7" s="1"/>
  <c r="CQ96" i="6"/>
  <c r="DC96" i="6" s="1"/>
  <c r="K96" i="7" s="1"/>
  <c r="BG96" i="7" s="1"/>
  <c r="CP103" i="6"/>
  <c r="DB103" i="6" s="1"/>
  <c r="J103" i="7" s="1"/>
  <c r="BF103" i="7" s="1"/>
  <c r="CN102" i="6"/>
  <c r="CZ102" i="6" s="1"/>
  <c r="H102" i="7" s="1"/>
  <c r="BD102" i="7" s="1"/>
  <c r="CP101" i="6"/>
  <c r="DB101" i="6" s="1"/>
  <c r="J101" i="7" s="1"/>
  <c r="BF101" i="7" s="1"/>
  <c r="CV100" i="6"/>
  <c r="DH100" i="6" s="1"/>
  <c r="P100" i="7" s="1"/>
  <c r="BL100" i="7" s="1"/>
  <c r="CK100" i="6"/>
  <c r="CW100" i="6" s="1"/>
  <c r="E100" i="7" s="1"/>
  <c r="BA100" i="7" s="1"/>
  <c r="CT99" i="6"/>
  <c r="DF99" i="6" s="1"/>
  <c r="N99" i="7" s="1"/>
  <c r="BJ99" i="7" s="1"/>
  <c r="CO98" i="6"/>
  <c r="DA98" i="6" s="1"/>
  <c r="I98" i="7" s="1"/>
  <c r="BE98" i="7" s="1"/>
  <c r="CQ107" i="6"/>
  <c r="DC107" i="6" s="1"/>
  <c r="K107" i="7" s="1"/>
  <c r="BG107" i="7" s="1"/>
  <c r="CV106" i="6"/>
  <c r="DH106" i="6" s="1"/>
  <c r="P106" i="7" s="1"/>
  <c r="BL106" i="7" s="1"/>
  <c r="CV105" i="6"/>
  <c r="DH105" i="6" s="1"/>
  <c r="P105" i="7" s="1"/>
  <c r="BL105" i="7" s="1"/>
  <c r="CV104" i="6"/>
  <c r="DH104" i="6" s="1"/>
  <c r="P104" i="7" s="1"/>
  <c r="BL104" i="7" s="1"/>
  <c r="CM103" i="6"/>
  <c r="CY103" i="6" s="1"/>
  <c r="G103" i="7" s="1"/>
  <c r="BC103" i="7" s="1"/>
  <c r="CL102" i="6"/>
  <c r="CX102" i="6" s="1"/>
  <c r="F102" i="7" s="1"/>
  <c r="BB102" i="7" s="1"/>
  <c r="CN101" i="6"/>
  <c r="CZ101" i="6" s="1"/>
  <c r="H101" i="7" s="1"/>
  <c r="BD101" i="7" s="1"/>
  <c r="CT100" i="6"/>
  <c r="DF100" i="6" s="1"/>
  <c r="N100" i="7" s="1"/>
  <c r="BJ100" i="7" s="1"/>
  <c r="CR99" i="6"/>
  <c r="DD99" i="6" s="1"/>
  <c r="L99" i="7" s="1"/>
  <c r="BH99" i="7" s="1"/>
  <c r="CN98" i="6"/>
  <c r="CZ98" i="6" s="1"/>
  <c r="H98" i="7" s="1"/>
  <c r="BD98" i="7" s="1"/>
  <c r="CU97" i="6"/>
  <c r="DG97" i="6" s="1"/>
  <c r="O97" i="7" s="1"/>
  <c r="BK97" i="7" s="1"/>
  <c r="CS106" i="6"/>
  <c r="DE106" i="6" s="1"/>
  <c r="M106" i="7" s="1"/>
  <c r="BI106" i="7" s="1"/>
  <c r="CT105" i="6"/>
  <c r="DF105" i="6" s="1"/>
  <c r="N105" i="7" s="1"/>
  <c r="BJ105" i="7" s="1"/>
  <c r="CS104" i="6"/>
  <c r="DE104" i="6" s="1"/>
  <c r="M104" i="7" s="1"/>
  <c r="BI104" i="7" s="1"/>
  <c r="CL103" i="6"/>
  <c r="CX103" i="6" s="1"/>
  <c r="F103" i="7" s="1"/>
  <c r="BB103" i="7" s="1"/>
  <c r="CM101" i="6"/>
  <c r="CY101" i="6" s="1"/>
  <c r="G101" i="7" s="1"/>
  <c r="BC101" i="7" s="1"/>
  <c r="CS100" i="6"/>
  <c r="DE100" i="6" s="1"/>
  <c r="M100" i="7" s="1"/>
  <c r="BI100" i="7" s="1"/>
  <c r="CQ99" i="6"/>
  <c r="DC99" i="6" s="1"/>
  <c r="K99" i="7" s="1"/>
  <c r="BG99" i="7" s="1"/>
  <c r="CL98" i="6"/>
  <c r="CX98" i="6" s="1"/>
  <c r="F98" i="7" s="1"/>
  <c r="BB98" i="7" s="1"/>
  <c r="CT97" i="6"/>
  <c r="DF97" i="6" s="1"/>
  <c r="N97" i="7" s="1"/>
  <c r="BJ97" i="7" s="1"/>
  <c r="CO96" i="6"/>
  <c r="DA96" i="6" s="1"/>
  <c r="I96" i="7" s="1"/>
  <c r="BE96" i="7" s="1"/>
  <c r="CU95" i="6"/>
  <c r="DG95" i="6" s="1"/>
  <c r="O95" i="7" s="1"/>
  <c r="BK95" i="7" s="1"/>
  <c r="CL95" i="6"/>
  <c r="CX95" i="6" s="1"/>
  <c r="F95" i="7" s="1"/>
  <c r="BB95" i="7" s="1"/>
  <c r="CS94" i="6"/>
  <c r="DE94" i="6" s="1"/>
  <c r="M94" i="7" s="1"/>
  <c r="BI94" i="7" s="1"/>
  <c r="CK94" i="6"/>
  <c r="CW94" i="6" s="1"/>
  <c r="E94" i="7" s="1"/>
  <c r="BA94" i="7" s="1"/>
  <c r="CU93" i="6"/>
  <c r="DG93" i="6" s="1"/>
  <c r="O93" i="7" s="1"/>
  <c r="BK93" i="7" s="1"/>
  <c r="CM93" i="6"/>
  <c r="CY93" i="6" s="1"/>
  <c r="G93" i="7" s="1"/>
  <c r="BC93" i="7" s="1"/>
  <c r="CO92" i="6"/>
  <c r="DA92" i="6" s="1"/>
  <c r="I92" i="7" s="1"/>
  <c r="BE92" i="7" s="1"/>
  <c r="CQ91" i="6"/>
  <c r="DC91" i="6" s="1"/>
  <c r="K91" i="7" s="1"/>
  <c r="BG91" i="7" s="1"/>
  <c r="CS90" i="6"/>
  <c r="DE90" i="6" s="1"/>
  <c r="M90" i="7" s="1"/>
  <c r="BI90" i="7" s="1"/>
  <c r="CK90" i="6"/>
  <c r="CW90" i="6" s="1"/>
  <c r="E90" i="7" s="1"/>
  <c r="BA90" i="7" s="1"/>
  <c r="CU89" i="6"/>
  <c r="DG89" i="6" s="1"/>
  <c r="O89" i="7" s="1"/>
  <c r="BK89" i="7" s="1"/>
  <c r="CM89" i="6"/>
  <c r="CY89" i="6" s="1"/>
  <c r="G89" i="7" s="1"/>
  <c r="BC89" i="7" s="1"/>
  <c r="CO88" i="6"/>
  <c r="DA88" i="6" s="1"/>
  <c r="I88" i="7" s="1"/>
  <c r="BE88" i="7" s="1"/>
  <c r="CP106" i="6"/>
  <c r="DB106" i="6" s="1"/>
  <c r="J106" i="7" s="1"/>
  <c r="BF106" i="7" s="1"/>
  <c r="CQ105" i="6"/>
  <c r="DC105" i="6" s="1"/>
  <c r="K105" i="7" s="1"/>
  <c r="BG105" i="7" s="1"/>
  <c r="CR104" i="6"/>
  <c r="DD104" i="6" s="1"/>
  <c r="L104" i="7" s="1"/>
  <c r="BH104" i="7" s="1"/>
  <c r="CV101" i="6"/>
  <c r="DH101" i="6" s="1"/>
  <c r="P101" i="7" s="1"/>
  <c r="BL101" i="7" s="1"/>
  <c r="CL101" i="6"/>
  <c r="CX101" i="6" s="1"/>
  <c r="F101" i="7" s="1"/>
  <c r="BB101" i="7" s="1"/>
  <c r="CR100" i="6"/>
  <c r="DD100" i="6" s="1"/>
  <c r="L100" i="7" s="1"/>
  <c r="BH100" i="7" s="1"/>
  <c r="CP99" i="6"/>
  <c r="DB99" i="6" s="1"/>
  <c r="J99" i="7" s="1"/>
  <c r="BF99" i="7" s="1"/>
  <c r="CV98" i="6"/>
  <c r="DH98" i="6" s="1"/>
  <c r="P98" i="7" s="1"/>
  <c r="BL98" i="7" s="1"/>
  <c r="CK98" i="6"/>
  <c r="CW98" i="6" s="1"/>
  <c r="E98" i="7" s="1"/>
  <c r="BA98" i="7" s="1"/>
  <c r="CR97" i="6"/>
  <c r="DD97" i="6" s="1"/>
  <c r="L97" i="7" s="1"/>
  <c r="BH97" i="7" s="1"/>
  <c r="CN96" i="6"/>
  <c r="CZ96" i="6" s="1"/>
  <c r="H96" i="7" s="1"/>
  <c r="BD96" i="7" s="1"/>
  <c r="CT95" i="6"/>
  <c r="DF95" i="6" s="1"/>
  <c r="N95" i="7" s="1"/>
  <c r="BJ95" i="7" s="1"/>
  <c r="CK95" i="6"/>
  <c r="CW95" i="6" s="1"/>
  <c r="E95" i="7" s="1"/>
  <c r="BA95" i="7" s="1"/>
  <c r="CS110" i="6"/>
  <c r="DE110" i="6" s="1"/>
  <c r="M110" i="7" s="1"/>
  <c r="BI110" i="7" s="1"/>
  <c r="CM106" i="6"/>
  <c r="CY106" i="6" s="1"/>
  <c r="G106" i="7" s="1"/>
  <c r="BC106" i="7" s="1"/>
  <c r="CP105" i="6"/>
  <c r="DB105" i="6" s="1"/>
  <c r="J105" i="7" s="1"/>
  <c r="BF105" i="7" s="1"/>
  <c r="CP104" i="6"/>
  <c r="DB104" i="6" s="1"/>
  <c r="J104" i="7" s="1"/>
  <c r="BF104" i="7" s="1"/>
  <c r="CV102" i="6"/>
  <c r="DH102" i="6" s="1"/>
  <c r="P102" i="7" s="1"/>
  <c r="BL102" i="7" s="1"/>
  <c r="CU101" i="6"/>
  <c r="DG101" i="6" s="1"/>
  <c r="O101" i="7" s="1"/>
  <c r="BK101" i="7" s="1"/>
  <c r="CP100" i="6"/>
  <c r="DB100" i="6" s="1"/>
  <c r="J100" i="7" s="1"/>
  <c r="BF100" i="7" s="1"/>
  <c r="CN99" i="6"/>
  <c r="CZ99" i="6" s="1"/>
  <c r="H99" i="7" s="1"/>
  <c r="BD99" i="7" s="1"/>
  <c r="CT98" i="6"/>
  <c r="DF98" i="6" s="1"/>
  <c r="N98" i="7" s="1"/>
  <c r="BJ98" i="7" s="1"/>
  <c r="CQ97" i="6"/>
  <c r="DC97" i="6" s="1"/>
  <c r="K97" i="7" s="1"/>
  <c r="BG97" i="7" s="1"/>
  <c r="CL96" i="6"/>
  <c r="CX96" i="6" s="1"/>
  <c r="F96" i="7" s="1"/>
  <c r="BB96" i="7" s="1"/>
  <c r="CS95" i="6"/>
  <c r="DE95" i="6" s="1"/>
  <c r="M95" i="7" s="1"/>
  <c r="BI95" i="7" s="1"/>
  <c r="CQ94" i="6"/>
  <c r="DC94" i="6" s="1"/>
  <c r="K94" i="7" s="1"/>
  <c r="BG94" i="7" s="1"/>
  <c r="CN105" i="6"/>
  <c r="CZ105" i="6" s="1"/>
  <c r="H105" i="7" s="1"/>
  <c r="BD105" i="7" s="1"/>
  <c r="CN104" i="6"/>
  <c r="CZ104" i="6" s="1"/>
  <c r="H104" i="7" s="1"/>
  <c r="BD104" i="7" s="1"/>
  <c r="CU103" i="6"/>
  <c r="DG103" i="6" s="1"/>
  <c r="O103" i="7" s="1"/>
  <c r="BK103" i="7" s="1"/>
  <c r="CT102" i="6"/>
  <c r="DF102" i="6" s="1"/>
  <c r="N102" i="7" s="1"/>
  <c r="BJ102" i="7" s="1"/>
  <c r="CT101" i="6"/>
  <c r="DF101" i="6" s="1"/>
  <c r="N101" i="7" s="1"/>
  <c r="BJ101" i="7" s="1"/>
  <c r="CO100" i="6"/>
  <c r="DA100" i="6" s="1"/>
  <c r="I100" i="7" s="1"/>
  <c r="BE100" i="7" s="1"/>
  <c r="CM99" i="6"/>
  <c r="CY99" i="6" s="1"/>
  <c r="G99" i="7" s="1"/>
  <c r="BC99" i="7" s="1"/>
  <c r="CS98" i="6"/>
  <c r="DE98" i="6" s="1"/>
  <c r="M98" i="7" s="1"/>
  <c r="BI98" i="7" s="1"/>
  <c r="CL105" i="6"/>
  <c r="CX105" i="6" s="1"/>
  <c r="F105" i="7" s="1"/>
  <c r="BB105" i="7" s="1"/>
  <c r="CK104" i="6"/>
  <c r="CW104" i="6" s="1"/>
  <c r="E104" i="7" s="1"/>
  <c r="BA104" i="7" s="1"/>
  <c r="CT103" i="6"/>
  <c r="DF103" i="6" s="1"/>
  <c r="N103" i="7" s="1"/>
  <c r="BJ103" i="7" s="1"/>
  <c r="CR102" i="6"/>
  <c r="DD102" i="6" s="1"/>
  <c r="L102" i="7" s="1"/>
  <c r="BH102" i="7" s="1"/>
  <c r="CR101" i="6"/>
  <c r="DD101" i="6" s="1"/>
  <c r="L101" i="7" s="1"/>
  <c r="BH101" i="7" s="1"/>
  <c r="CN100" i="6"/>
  <c r="CZ100" i="6" s="1"/>
  <c r="H100" i="7" s="1"/>
  <c r="BD100" i="7" s="1"/>
  <c r="CV99" i="6"/>
  <c r="DH99" i="6" s="1"/>
  <c r="P99" i="7" s="1"/>
  <c r="BL99" i="7" s="1"/>
  <c r="CL99" i="6"/>
  <c r="CX99" i="6" s="1"/>
  <c r="F99" i="7" s="1"/>
  <c r="BB99" i="7" s="1"/>
  <c r="CR98" i="6"/>
  <c r="DD98" i="6" s="1"/>
  <c r="L98" i="7" s="1"/>
  <c r="BH98" i="7" s="1"/>
  <c r="CN97" i="6"/>
  <c r="CZ97" i="6" s="1"/>
  <c r="H97" i="7" s="1"/>
  <c r="BD97" i="7" s="1"/>
  <c r="CT96" i="6"/>
  <c r="DF96" i="6" s="1"/>
  <c r="N96" i="7" s="1"/>
  <c r="BJ96" i="7" s="1"/>
  <c r="CQ95" i="6"/>
  <c r="DC95" i="6" s="1"/>
  <c r="K95" i="7" s="1"/>
  <c r="BG95" i="7" s="1"/>
  <c r="CO94" i="6"/>
  <c r="DA94" i="6" s="1"/>
  <c r="I94" i="7" s="1"/>
  <c r="BE94" i="7" s="1"/>
  <c r="CQ93" i="6"/>
  <c r="DC93" i="6" s="1"/>
  <c r="K93" i="7" s="1"/>
  <c r="BG93" i="7" s="1"/>
  <c r="CS92" i="6"/>
  <c r="DE92" i="6" s="1"/>
  <c r="M92" i="7" s="1"/>
  <c r="BI92" i="7" s="1"/>
  <c r="CK92" i="6"/>
  <c r="CW92" i="6" s="1"/>
  <c r="E92" i="7" s="1"/>
  <c r="BA92" i="7" s="1"/>
  <c r="CU91" i="6"/>
  <c r="DG91" i="6" s="1"/>
  <c r="O91" i="7" s="1"/>
  <c r="BK91" i="7" s="1"/>
  <c r="CM91" i="6"/>
  <c r="CY91" i="6" s="1"/>
  <c r="G91" i="7" s="1"/>
  <c r="BC91" i="7" s="1"/>
  <c r="CO90" i="6"/>
  <c r="DA90" i="6" s="1"/>
  <c r="I90" i="7" s="1"/>
  <c r="BE90" i="7" s="1"/>
  <c r="CQ89" i="6"/>
  <c r="DC89" i="6" s="1"/>
  <c r="K89" i="7" s="1"/>
  <c r="BG89" i="7" s="1"/>
  <c r="CS88" i="6"/>
  <c r="DE88" i="6" s="1"/>
  <c r="M88" i="7" s="1"/>
  <c r="BI88" i="7" s="1"/>
  <c r="CK88" i="6"/>
  <c r="CW88" i="6" s="1"/>
  <c r="E88" i="7" s="1"/>
  <c r="BA88" i="7" s="1"/>
  <c r="CU87" i="6"/>
  <c r="DG87" i="6" s="1"/>
  <c r="O87" i="7" s="1"/>
  <c r="BK87" i="7" s="1"/>
  <c r="CM87" i="6"/>
  <c r="CY87" i="6" s="1"/>
  <c r="G87" i="7" s="1"/>
  <c r="BC87" i="7" s="1"/>
  <c r="CO102" i="6"/>
  <c r="DA102" i="6" s="1"/>
  <c r="I102" i="7" s="1"/>
  <c r="BE102" i="7" s="1"/>
  <c r="CK96" i="6"/>
  <c r="CW96" i="6" s="1"/>
  <c r="E96" i="7" s="1"/>
  <c r="BA96" i="7" s="1"/>
  <c r="CL94" i="6"/>
  <c r="CX94" i="6" s="1"/>
  <c r="F94" i="7" s="1"/>
  <c r="BB94" i="7" s="1"/>
  <c r="CR93" i="6"/>
  <c r="DD93" i="6" s="1"/>
  <c r="L93" i="7" s="1"/>
  <c r="BH93" i="7" s="1"/>
  <c r="CN92" i="6"/>
  <c r="CZ92" i="6" s="1"/>
  <c r="H92" i="7" s="1"/>
  <c r="BD92" i="7" s="1"/>
  <c r="CT91" i="6"/>
  <c r="DF91" i="6" s="1"/>
  <c r="N91" i="7" s="1"/>
  <c r="BJ91" i="7" s="1"/>
  <c r="CQ90" i="6"/>
  <c r="DC90" i="6" s="1"/>
  <c r="K90" i="7" s="1"/>
  <c r="BG90" i="7" s="1"/>
  <c r="CL89" i="6"/>
  <c r="CX89" i="6" s="1"/>
  <c r="F89" i="7" s="1"/>
  <c r="BB89" i="7" s="1"/>
  <c r="CT109" i="6"/>
  <c r="DF109" i="6" s="1"/>
  <c r="N109" i="7" s="1"/>
  <c r="BJ109" i="7" s="1"/>
  <c r="CV97" i="6"/>
  <c r="DH97" i="6" s="1"/>
  <c r="P97" i="7" s="1"/>
  <c r="BL97" i="7" s="1"/>
  <c r="CV94" i="6"/>
  <c r="DH94" i="6" s="1"/>
  <c r="P94" i="7" s="1"/>
  <c r="BL94" i="7" s="1"/>
  <c r="CP93" i="6"/>
  <c r="DB93" i="6" s="1"/>
  <c r="J93" i="7" s="1"/>
  <c r="BF93" i="7" s="1"/>
  <c r="CM92" i="6"/>
  <c r="CY92" i="6" s="1"/>
  <c r="G92" i="7" s="1"/>
  <c r="BC92" i="7" s="1"/>
  <c r="CS91" i="6"/>
  <c r="DE91" i="6" s="1"/>
  <c r="M91" i="7" s="1"/>
  <c r="BI91" i="7" s="1"/>
  <c r="CP90" i="6"/>
  <c r="DB90" i="6" s="1"/>
  <c r="J90" i="7" s="1"/>
  <c r="BF90" i="7" s="1"/>
  <c r="CV89" i="6"/>
  <c r="DH89" i="6" s="1"/>
  <c r="P89" i="7" s="1"/>
  <c r="BL89" i="7" s="1"/>
  <c r="CK89" i="6"/>
  <c r="CW89" i="6" s="1"/>
  <c r="E89" i="7" s="1"/>
  <c r="BA89" i="7" s="1"/>
  <c r="CP98" i="6"/>
  <c r="DB98" i="6" s="1"/>
  <c r="J98" i="7" s="1"/>
  <c r="BF98" i="7" s="1"/>
  <c r="CP97" i="6"/>
  <c r="DB97" i="6" s="1"/>
  <c r="J97" i="7" s="1"/>
  <c r="BF97" i="7" s="1"/>
  <c r="CU94" i="6"/>
  <c r="DG94" i="6" s="1"/>
  <c r="O94" i="7" s="1"/>
  <c r="BK94" i="7" s="1"/>
  <c r="CO93" i="6"/>
  <c r="DA93" i="6" s="1"/>
  <c r="I93" i="7" s="1"/>
  <c r="BE93" i="7" s="1"/>
  <c r="CV92" i="6"/>
  <c r="DH92" i="6" s="1"/>
  <c r="P92" i="7" s="1"/>
  <c r="BL92" i="7" s="1"/>
  <c r="CL92" i="6"/>
  <c r="CX92" i="6" s="1"/>
  <c r="F92" i="7" s="1"/>
  <c r="BB92" i="7" s="1"/>
  <c r="CR91" i="6"/>
  <c r="DD91" i="6" s="1"/>
  <c r="L91" i="7" s="1"/>
  <c r="BH91" i="7" s="1"/>
  <c r="CN90" i="6"/>
  <c r="CZ90" i="6" s="1"/>
  <c r="H90" i="7" s="1"/>
  <c r="BD90" i="7" s="1"/>
  <c r="CT89" i="6"/>
  <c r="DF89" i="6" s="1"/>
  <c r="N89" i="7" s="1"/>
  <c r="BJ89" i="7" s="1"/>
  <c r="CQ88" i="6"/>
  <c r="DC88" i="6" s="1"/>
  <c r="K88" i="7" s="1"/>
  <c r="BG88" i="7" s="1"/>
  <c r="CT87" i="6"/>
  <c r="DF87" i="6" s="1"/>
  <c r="N87" i="7" s="1"/>
  <c r="BJ87" i="7" s="1"/>
  <c r="CK87" i="6"/>
  <c r="CW87" i="6" s="1"/>
  <c r="E87" i="7" s="1"/>
  <c r="BA87" i="7" s="1"/>
  <c r="CU86" i="6"/>
  <c r="DG86" i="6" s="1"/>
  <c r="O86" i="7" s="1"/>
  <c r="BK86" i="7" s="1"/>
  <c r="CM86" i="6"/>
  <c r="CY86" i="6" s="1"/>
  <c r="G86" i="7" s="1"/>
  <c r="BC86" i="7" s="1"/>
  <c r="CO85" i="6"/>
  <c r="DA85" i="6" s="1"/>
  <c r="I85" i="7" s="1"/>
  <c r="BE85" i="7" s="1"/>
  <c r="CQ84" i="6"/>
  <c r="DC84" i="6" s="1"/>
  <c r="K84" i="7" s="1"/>
  <c r="BG84" i="7" s="1"/>
  <c r="CR103" i="6"/>
  <c r="DD103" i="6" s="1"/>
  <c r="L103" i="7" s="1"/>
  <c r="BH103" i="7" s="1"/>
  <c r="CM97" i="6"/>
  <c r="CY97" i="6" s="1"/>
  <c r="G97" i="7" s="1"/>
  <c r="BC97" i="7" s="1"/>
  <c r="CV95" i="6"/>
  <c r="DH95" i="6" s="1"/>
  <c r="P95" i="7" s="1"/>
  <c r="BL95" i="7" s="1"/>
  <c r="CT94" i="6"/>
  <c r="DF94" i="6" s="1"/>
  <c r="N94" i="7" s="1"/>
  <c r="BJ94" i="7" s="1"/>
  <c r="CN93" i="6"/>
  <c r="CZ93" i="6" s="1"/>
  <c r="H93" i="7" s="1"/>
  <c r="BD93" i="7" s="1"/>
  <c r="CU92" i="6"/>
  <c r="DG92" i="6" s="1"/>
  <c r="O92" i="7" s="1"/>
  <c r="BK92" i="7" s="1"/>
  <c r="CP91" i="6"/>
  <c r="DB91" i="6" s="1"/>
  <c r="J91" i="7" s="1"/>
  <c r="BF91" i="7" s="1"/>
  <c r="CM90" i="6"/>
  <c r="CY90" i="6" s="1"/>
  <c r="G90" i="7" s="1"/>
  <c r="BC90" i="7" s="1"/>
  <c r="CS89" i="6"/>
  <c r="DE89" i="6" s="1"/>
  <c r="M89" i="7" s="1"/>
  <c r="BI89" i="7" s="1"/>
  <c r="CP88" i="6"/>
  <c r="DB88" i="6" s="1"/>
  <c r="J88" i="7" s="1"/>
  <c r="BF88" i="7" s="1"/>
  <c r="CS87" i="6"/>
  <c r="DE87" i="6" s="1"/>
  <c r="M87" i="7" s="1"/>
  <c r="BI87" i="7" s="1"/>
  <c r="CT86" i="6"/>
  <c r="DF86" i="6" s="1"/>
  <c r="N86" i="7" s="1"/>
  <c r="BJ86" i="7" s="1"/>
  <c r="CL86" i="6"/>
  <c r="CX86" i="6" s="1"/>
  <c r="F86" i="7" s="1"/>
  <c r="BB86" i="7" s="1"/>
  <c r="CV85" i="6"/>
  <c r="DH85" i="6" s="1"/>
  <c r="P85" i="7" s="1"/>
  <c r="BL85" i="7" s="1"/>
  <c r="CN85" i="6"/>
  <c r="CZ85" i="6" s="1"/>
  <c r="H85" i="7" s="1"/>
  <c r="BD85" i="7" s="1"/>
  <c r="CP84" i="6"/>
  <c r="DB84" i="6" s="1"/>
  <c r="J84" i="7" s="1"/>
  <c r="BF84" i="7" s="1"/>
  <c r="CR83" i="6"/>
  <c r="DD83" i="6" s="1"/>
  <c r="L83" i="7" s="1"/>
  <c r="BH83" i="7" s="1"/>
  <c r="CT82" i="6"/>
  <c r="DF82" i="6" s="1"/>
  <c r="N82" i="7" s="1"/>
  <c r="BJ82" i="7" s="1"/>
  <c r="CL82" i="6"/>
  <c r="CX82" i="6" s="1"/>
  <c r="F82" i="7" s="1"/>
  <c r="BB82" i="7" s="1"/>
  <c r="CV81" i="6"/>
  <c r="DH81" i="6" s="1"/>
  <c r="P81" i="7" s="1"/>
  <c r="BL81" i="7" s="1"/>
  <c r="CN81" i="6"/>
  <c r="CZ81" i="6" s="1"/>
  <c r="H81" i="7" s="1"/>
  <c r="BD81" i="7" s="1"/>
  <c r="CP80" i="6"/>
  <c r="DB80" i="6" s="1"/>
  <c r="J80" i="7" s="1"/>
  <c r="BF80" i="7" s="1"/>
  <c r="CR79" i="6"/>
  <c r="DD79" i="6" s="1"/>
  <c r="L79" i="7" s="1"/>
  <c r="BH79" i="7" s="1"/>
  <c r="CL97" i="6"/>
  <c r="CX97" i="6" s="1"/>
  <c r="F97" i="7" s="1"/>
  <c r="BB97" i="7" s="1"/>
  <c r="CV96" i="6"/>
  <c r="DH96" i="6" s="1"/>
  <c r="P96" i="7" s="1"/>
  <c r="BL96" i="7" s="1"/>
  <c r="CR95" i="6"/>
  <c r="DD95" i="6" s="1"/>
  <c r="L95" i="7" s="1"/>
  <c r="BH95" i="7" s="1"/>
  <c r="CR94" i="6"/>
  <c r="DD94" i="6" s="1"/>
  <c r="L94" i="7" s="1"/>
  <c r="BH94" i="7" s="1"/>
  <c r="CL93" i="6"/>
  <c r="CX93" i="6" s="1"/>
  <c r="F93" i="7" s="1"/>
  <c r="BB93" i="7" s="1"/>
  <c r="CT92" i="6"/>
  <c r="DF92" i="6" s="1"/>
  <c r="N92" i="7" s="1"/>
  <c r="BJ92" i="7" s="1"/>
  <c r="CU99" i="6"/>
  <c r="DG99" i="6" s="1"/>
  <c r="O99" i="7" s="1"/>
  <c r="BK99" i="7" s="1"/>
  <c r="CS96" i="6"/>
  <c r="DE96" i="6" s="1"/>
  <c r="M96" i="7" s="1"/>
  <c r="BI96" i="7" s="1"/>
  <c r="CP95" i="6"/>
  <c r="DB95" i="6" s="1"/>
  <c r="J95" i="7" s="1"/>
  <c r="BF95" i="7" s="1"/>
  <c r="CP94" i="6"/>
  <c r="DB94" i="6" s="1"/>
  <c r="J94" i="7" s="1"/>
  <c r="BF94" i="7" s="1"/>
  <c r="CV93" i="6"/>
  <c r="DH93" i="6" s="1"/>
  <c r="P93" i="7" s="1"/>
  <c r="BL93" i="7" s="1"/>
  <c r="CK93" i="6"/>
  <c r="CW93" i="6" s="1"/>
  <c r="E93" i="7" s="1"/>
  <c r="BA93" i="7" s="1"/>
  <c r="CR92" i="6"/>
  <c r="DD92" i="6" s="1"/>
  <c r="L92" i="7" s="1"/>
  <c r="BH92" i="7" s="1"/>
  <c r="CN91" i="6"/>
  <c r="CZ91" i="6" s="1"/>
  <c r="H91" i="7" s="1"/>
  <c r="BD91" i="7" s="1"/>
  <c r="CU90" i="6"/>
  <c r="DG90" i="6" s="1"/>
  <c r="O90" i="7" s="1"/>
  <c r="BK90" i="7" s="1"/>
  <c r="CP89" i="6"/>
  <c r="DB89" i="6" s="1"/>
  <c r="J89" i="7" s="1"/>
  <c r="BF89" i="7" s="1"/>
  <c r="CM88" i="6"/>
  <c r="CY88" i="6" s="1"/>
  <c r="G88" i="7" s="1"/>
  <c r="BC88" i="7" s="1"/>
  <c r="CQ101" i="6"/>
  <c r="DC101" i="6" s="1"/>
  <c r="K101" i="7" s="1"/>
  <c r="BG101" i="7" s="1"/>
  <c r="CR96" i="6"/>
  <c r="DD96" i="6" s="1"/>
  <c r="L96" i="7" s="1"/>
  <c r="BH96" i="7" s="1"/>
  <c r="CN95" i="6"/>
  <c r="CZ95" i="6" s="1"/>
  <c r="H95" i="7" s="1"/>
  <c r="BD95" i="7" s="1"/>
  <c r="CN94" i="6"/>
  <c r="CZ94" i="6" s="1"/>
  <c r="H94" i="7" s="1"/>
  <c r="BD94" i="7" s="1"/>
  <c r="CT93" i="6"/>
  <c r="DF93" i="6" s="1"/>
  <c r="N93" i="7" s="1"/>
  <c r="BJ93" i="7" s="1"/>
  <c r="CQ92" i="6"/>
  <c r="DC92" i="6" s="1"/>
  <c r="K92" i="7" s="1"/>
  <c r="BG92" i="7" s="1"/>
  <c r="CL91" i="6"/>
  <c r="CX91" i="6" s="1"/>
  <c r="F91" i="7" s="1"/>
  <c r="BB91" i="7" s="1"/>
  <c r="CT90" i="6"/>
  <c r="DF90" i="6" s="1"/>
  <c r="N90" i="7" s="1"/>
  <c r="BJ90" i="7" s="1"/>
  <c r="CO89" i="6"/>
  <c r="DA89" i="6" s="1"/>
  <c r="I89" i="7" s="1"/>
  <c r="BE89" i="7" s="1"/>
  <c r="CV88" i="6"/>
  <c r="DH88" i="6" s="1"/>
  <c r="P88" i="7" s="1"/>
  <c r="BL88" i="7" s="1"/>
  <c r="CL88" i="6"/>
  <c r="CX88" i="6" s="1"/>
  <c r="F88" i="7" s="1"/>
  <c r="BB88" i="7" s="1"/>
  <c r="CP87" i="6"/>
  <c r="DB87" i="6" s="1"/>
  <c r="J87" i="7" s="1"/>
  <c r="BF87" i="7" s="1"/>
  <c r="CQ86" i="6"/>
  <c r="DC86" i="6" s="1"/>
  <c r="K86" i="7" s="1"/>
  <c r="BG86" i="7" s="1"/>
  <c r="CS85" i="6"/>
  <c r="DE85" i="6" s="1"/>
  <c r="M85" i="7" s="1"/>
  <c r="BI85" i="7" s="1"/>
  <c r="CK85" i="6"/>
  <c r="CW85" i="6" s="1"/>
  <c r="E85" i="7" s="1"/>
  <c r="BA85" i="7" s="1"/>
  <c r="CU84" i="6"/>
  <c r="DG84" i="6" s="1"/>
  <c r="O84" i="7" s="1"/>
  <c r="BK84" i="7" s="1"/>
  <c r="CM84" i="6"/>
  <c r="CY84" i="6" s="1"/>
  <c r="G84" i="7" s="1"/>
  <c r="BC84" i="7" s="1"/>
  <c r="CO83" i="6"/>
  <c r="DA83" i="6" s="1"/>
  <c r="I83" i="7" s="1"/>
  <c r="BE83" i="7" s="1"/>
  <c r="CQ82" i="6"/>
  <c r="DC82" i="6" s="1"/>
  <c r="K82" i="7" s="1"/>
  <c r="BG82" i="7" s="1"/>
  <c r="CS81" i="6"/>
  <c r="DE81" i="6" s="1"/>
  <c r="M81" i="7" s="1"/>
  <c r="BI81" i="7" s="1"/>
  <c r="CK81" i="6"/>
  <c r="CW81" i="6" s="1"/>
  <c r="E81" i="7" s="1"/>
  <c r="BA81" i="7" s="1"/>
  <c r="CU80" i="6"/>
  <c r="DG80" i="6" s="1"/>
  <c r="O80" i="7" s="1"/>
  <c r="BK80" i="7" s="1"/>
  <c r="CM80" i="6"/>
  <c r="CY80" i="6" s="1"/>
  <c r="G80" i="7" s="1"/>
  <c r="BC80" i="7" s="1"/>
  <c r="CO79" i="6"/>
  <c r="DA79" i="6" s="1"/>
  <c r="I79" i="7" s="1"/>
  <c r="BE79" i="7" s="1"/>
  <c r="CP96" i="6"/>
  <c r="DB96" i="6" s="1"/>
  <c r="J96" i="7" s="1"/>
  <c r="BF96" i="7" s="1"/>
  <c r="CL87" i="6"/>
  <c r="CX87" i="6" s="1"/>
  <c r="F87" i="7" s="1"/>
  <c r="BB87" i="7" s="1"/>
  <c r="CO86" i="6"/>
  <c r="DA86" i="6" s="1"/>
  <c r="I86" i="7" s="1"/>
  <c r="BE86" i="7" s="1"/>
  <c r="CR85" i="6"/>
  <c r="DD85" i="6" s="1"/>
  <c r="L85" i="7" s="1"/>
  <c r="BH85" i="7" s="1"/>
  <c r="CT84" i="6"/>
  <c r="DF84" i="6" s="1"/>
  <c r="N84" i="7" s="1"/>
  <c r="BJ84" i="7" s="1"/>
  <c r="CM83" i="6"/>
  <c r="CY83" i="6" s="1"/>
  <c r="G83" i="7" s="1"/>
  <c r="BC83" i="7" s="1"/>
  <c r="CV90" i="6"/>
  <c r="DH90" i="6" s="1"/>
  <c r="P90" i="7" s="1"/>
  <c r="BL90" i="7" s="1"/>
  <c r="CN86" i="6"/>
  <c r="CZ86" i="6" s="1"/>
  <c r="H86" i="7" s="1"/>
  <c r="BD86" i="7" s="1"/>
  <c r="CQ85" i="6"/>
  <c r="DC85" i="6" s="1"/>
  <c r="K85" i="7" s="1"/>
  <c r="BG85" i="7" s="1"/>
  <c r="CS84" i="6"/>
  <c r="DE84" i="6" s="1"/>
  <c r="M84" i="7" s="1"/>
  <c r="BI84" i="7" s="1"/>
  <c r="CV83" i="6"/>
  <c r="DH83" i="6" s="1"/>
  <c r="P83" i="7" s="1"/>
  <c r="BL83" i="7" s="1"/>
  <c r="CL83" i="6"/>
  <c r="CX83" i="6" s="1"/>
  <c r="F83" i="7" s="1"/>
  <c r="BB83" i="7" s="1"/>
  <c r="CS82" i="6"/>
  <c r="DE82" i="6" s="1"/>
  <c r="M82" i="7" s="1"/>
  <c r="BI82" i="7" s="1"/>
  <c r="CO81" i="6"/>
  <c r="DA81" i="6" s="1"/>
  <c r="I81" i="7" s="1"/>
  <c r="BE81" i="7" s="1"/>
  <c r="CS80" i="6"/>
  <c r="DE80" i="6" s="1"/>
  <c r="M80" i="7" s="1"/>
  <c r="BI80" i="7" s="1"/>
  <c r="CP79" i="6"/>
  <c r="DB79" i="6" s="1"/>
  <c r="J79" i="7" s="1"/>
  <c r="BF79" i="7" s="1"/>
  <c r="CQ78" i="6"/>
  <c r="DC78" i="6" s="1"/>
  <c r="K78" i="7" s="1"/>
  <c r="BG78" i="7" s="1"/>
  <c r="CS77" i="6"/>
  <c r="DE77" i="6" s="1"/>
  <c r="M77" i="7" s="1"/>
  <c r="BI77" i="7" s="1"/>
  <c r="CK77" i="6"/>
  <c r="CW77" i="6" s="1"/>
  <c r="E77" i="7" s="1"/>
  <c r="BA77" i="7" s="1"/>
  <c r="CU76" i="6"/>
  <c r="DG76" i="6" s="1"/>
  <c r="O76" i="7" s="1"/>
  <c r="BK76" i="7" s="1"/>
  <c r="CM76" i="6"/>
  <c r="CY76" i="6" s="1"/>
  <c r="G76" i="7" s="1"/>
  <c r="BC76" i="7" s="1"/>
  <c r="CO75" i="6"/>
  <c r="DA75" i="6" s="1"/>
  <c r="I75" i="7" s="1"/>
  <c r="BE75" i="7" s="1"/>
  <c r="CQ74" i="6"/>
  <c r="DC74" i="6" s="1"/>
  <c r="K74" i="7" s="1"/>
  <c r="BG74" i="7" s="1"/>
  <c r="CS73" i="6"/>
  <c r="DE73" i="6" s="1"/>
  <c r="M73" i="7" s="1"/>
  <c r="BI73" i="7" s="1"/>
  <c r="CK73" i="6"/>
  <c r="CW73" i="6" s="1"/>
  <c r="E73" i="7" s="1"/>
  <c r="BA73" i="7" s="1"/>
  <c r="CU72" i="6"/>
  <c r="DG72" i="6" s="1"/>
  <c r="O72" i="7" s="1"/>
  <c r="BK72" i="7" s="1"/>
  <c r="CR90" i="6"/>
  <c r="DD90" i="6" s="1"/>
  <c r="L90" i="7" s="1"/>
  <c r="BH90" i="7" s="1"/>
  <c r="CU88" i="6"/>
  <c r="DG88" i="6" s="1"/>
  <c r="O88" i="7" s="1"/>
  <c r="BK88" i="7" s="1"/>
  <c r="CK86" i="6"/>
  <c r="CW86" i="6" s="1"/>
  <c r="E86" i="7" s="1"/>
  <c r="BA86" i="7" s="1"/>
  <c r="CP85" i="6"/>
  <c r="DB85" i="6" s="1"/>
  <c r="J85" i="7" s="1"/>
  <c r="BF85" i="7" s="1"/>
  <c r="CR84" i="6"/>
  <c r="DD84" i="6" s="1"/>
  <c r="L84" i="7" s="1"/>
  <c r="BH84" i="7" s="1"/>
  <c r="CU83" i="6"/>
  <c r="DG83" i="6" s="1"/>
  <c r="O83" i="7" s="1"/>
  <c r="BK83" i="7" s="1"/>
  <c r="CK83" i="6"/>
  <c r="CW83" i="6" s="1"/>
  <c r="E83" i="7" s="1"/>
  <c r="BA83" i="7" s="1"/>
  <c r="CR82" i="6"/>
  <c r="DD82" i="6" s="1"/>
  <c r="L82" i="7" s="1"/>
  <c r="BH82" i="7" s="1"/>
  <c r="CM81" i="6"/>
  <c r="CY81" i="6" s="1"/>
  <c r="G81" i="7" s="1"/>
  <c r="BC81" i="7" s="1"/>
  <c r="CR80" i="6"/>
  <c r="DD80" i="6" s="1"/>
  <c r="L80" i="7" s="1"/>
  <c r="BH80" i="7" s="1"/>
  <c r="CN79" i="6"/>
  <c r="CZ79" i="6" s="1"/>
  <c r="H79" i="7" s="1"/>
  <c r="BD79" i="7" s="1"/>
  <c r="CP78" i="6"/>
  <c r="DB78" i="6" s="1"/>
  <c r="J78" i="7" s="1"/>
  <c r="BF78" i="7" s="1"/>
  <c r="CR77" i="6"/>
  <c r="DD77" i="6" s="1"/>
  <c r="L77" i="7" s="1"/>
  <c r="BH77" i="7" s="1"/>
  <c r="CT76" i="6"/>
  <c r="DF76" i="6" s="1"/>
  <c r="N76" i="7" s="1"/>
  <c r="BJ76" i="7" s="1"/>
  <c r="CL76" i="6"/>
  <c r="CX76" i="6" s="1"/>
  <c r="F76" i="7" s="1"/>
  <c r="BB76" i="7" s="1"/>
  <c r="CV75" i="6"/>
  <c r="DH75" i="6" s="1"/>
  <c r="P75" i="7" s="1"/>
  <c r="BL75" i="7" s="1"/>
  <c r="CN75" i="6"/>
  <c r="CZ75" i="6" s="1"/>
  <c r="H75" i="7" s="1"/>
  <c r="BD75" i="7" s="1"/>
  <c r="CP74" i="6"/>
  <c r="DB74" i="6" s="1"/>
  <c r="J74" i="7" s="1"/>
  <c r="BF74" i="7" s="1"/>
  <c r="CR73" i="6"/>
  <c r="DD73" i="6" s="1"/>
  <c r="L73" i="7" s="1"/>
  <c r="BH73" i="7" s="1"/>
  <c r="CT72" i="6"/>
  <c r="DF72" i="6" s="1"/>
  <c r="N72" i="7" s="1"/>
  <c r="BJ72" i="7" s="1"/>
  <c r="CP92" i="6"/>
  <c r="DB92" i="6" s="1"/>
  <c r="J92" i="7" s="1"/>
  <c r="BF92" i="7" s="1"/>
  <c r="CL90" i="6"/>
  <c r="CX90" i="6" s="1"/>
  <c r="F90" i="7" s="1"/>
  <c r="BB90" i="7" s="1"/>
  <c r="CT88" i="6"/>
  <c r="DF88" i="6" s="1"/>
  <c r="N88" i="7" s="1"/>
  <c r="BJ88" i="7" s="1"/>
  <c r="CV87" i="6"/>
  <c r="DH87" i="6" s="1"/>
  <c r="P87" i="7" s="1"/>
  <c r="BL87" i="7" s="1"/>
  <c r="CM85" i="6"/>
  <c r="CY85" i="6" s="1"/>
  <c r="G85" i="7" s="1"/>
  <c r="BC85" i="7" s="1"/>
  <c r="CO84" i="6"/>
  <c r="DA84" i="6" s="1"/>
  <c r="I84" i="7" s="1"/>
  <c r="BE84" i="7" s="1"/>
  <c r="CT83" i="6"/>
  <c r="DF83" i="6" s="1"/>
  <c r="N83" i="7" s="1"/>
  <c r="BJ83" i="7" s="1"/>
  <c r="CP82" i="6"/>
  <c r="DB82" i="6" s="1"/>
  <c r="J82" i="7" s="1"/>
  <c r="BF82" i="7" s="1"/>
  <c r="CL81" i="6"/>
  <c r="CX81" i="6" s="1"/>
  <c r="F81" i="7" s="1"/>
  <c r="BB81" i="7" s="1"/>
  <c r="CQ80" i="6"/>
  <c r="DC80" i="6" s="1"/>
  <c r="K80" i="7" s="1"/>
  <c r="BG80" i="7" s="1"/>
  <c r="CM79" i="6"/>
  <c r="CY79" i="6" s="1"/>
  <c r="G79" i="7" s="1"/>
  <c r="BC79" i="7" s="1"/>
  <c r="CO78" i="6"/>
  <c r="DA78" i="6" s="1"/>
  <c r="I78" i="7" s="1"/>
  <c r="BE78" i="7" s="1"/>
  <c r="CL100" i="6"/>
  <c r="CX100" i="6" s="1"/>
  <c r="F100" i="7" s="1"/>
  <c r="BB100" i="7" s="1"/>
  <c r="CM95" i="6"/>
  <c r="CY95" i="6" s="1"/>
  <c r="G95" i="7" s="1"/>
  <c r="BC95" i="7" s="1"/>
  <c r="CR88" i="6"/>
  <c r="DD88" i="6" s="1"/>
  <c r="L88" i="7" s="1"/>
  <c r="BH88" i="7" s="1"/>
  <c r="CR87" i="6"/>
  <c r="DD87" i="6" s="1"/>
  <c r="L87" i="7" s="1"/>
  <c r="BH87" i="7" s="1"/>
  <c r="CV86" i="6"/>
  <c r="DH86" i="6" s="1"/>
  <c r="P86" i="7" s="1"/>
  <c r="BL86" i="7" s="1"/>
  <c r="CL85" i="6"/>
  <c r="CX85" i="6" s="1"/>
  <c r="F85" i="7" s="1"/>
  <c r="BB85" i="7" s="1"/>
  <c r="CN84" i="6"/>
  <c r="CZ84" i="6" s="1"/>
  <c r="H84" i="7" s="1"/>
  <c r="BD84" i="7" s="1"/>
  <c r="CS83" i="6"/>
  <c r="DE83" i="6" s="1"/>
  <c r="M83" i="7" s="1"/>
  <c r="BI83" i="7" s="1"/>
  <c r="CO82" i="6"/>
  <c r="DA82" i="6" s="1"/>
  <c r="I82" i="7" s="1"/>
  <c r="BE82" i="7" s="1"/>
  <c r="CU81" i="6"/>
  <c r="DG81" i="6" s="1"/>
  <c r="O81" i="7" s="1"/>
  <c r="BK81" i="7" s="1"/>
  <c r="CS93" i="6"/>
  <c r="DE93" i="6" s="1"/>
  <c r="M93" i="7" s="1"/>
  <c r="BI93" i="7" s="1"/>
  <c r="CV91" i="6"/>
  <c r="DH91" i="6" s="1"/>
  <c r="P91" i="7" s="1"/>
  <c r="BL91" i="7" s="1"/>
  <c r="CN88" i="6"/>
  <c r="CZ88" i="6" s="1"/>
  <c r="H88" i="7" s="1"/>
  <c r="BD88" i="7" s="1"/>
  <c r="CQ87" i="6"/>
  <c r="DC87" i="6" s="1"/>
  <c r="K87" i="7" s="1"/>
  <c r="BG87" i="7" s="1"/>
  <c r="CS86" i="6"/>
  <c r="DE86" i="6" s="1"/>
  <c r="M86" i="7" s="1"/>
  <c r="BI86" i="7" s="1"/>
  <c r="CL84" i="6"/>
  <c r="CX84" i="6" s="1"/>
  <c r="F84" i="7" s="1"/>
  <c r="BB84" i="7" s="1"/>
  <c r="CQ83" i="6"/>
  <c r="DC83" i="6" s="1"/>
  <c r="K83" i="7" s="1"/>
  <c r="BG83" i="7" s="1"/>
  <c r="CN82" i="6"/>
  <c r="CZ82" i="6" s="1"/>
  <c r="H82" i="7" s="1"/>
  <c r="BD82" i="7" s="1"/>
  <c r="CT81" i="6"/>
  <c r="DF81" i="6" s="1"/>
  <c r="N81" i="7" s="1"/>
  <c r="BJ81" i="7" s="1"/>
  <c r="CN80" i="6"/>
  <c r="CZ80" i="6" s="1"/>
  <c r="H80" i="7" s="1"/>
  <c r="BD80" i="7" s="1"/>
  <c r="CU79" i="6"/>
  <c r="DG79" i="6" s="1"/>
  <c r="O79" i="7" s="1"/>
  <c r="BK79" i="7" s="1"/>
  <c r="CK79" i="6"/>
  <c r="CW79" i="6" s="1"/>
  <c r="E79" i="7" s="1"/>
  <c r="BA79" i="7" s="1"/>
  <c r="CU78" i="6"/>
  <c r="DG78" i="6" s="1"/>
  <c r="O78" i="7" s="1"/>
  <c r="BK78" i="7" s="1"/>
  <c r="CM78" i="6"/>
  <c r="CY78" i="6" s="1"/>
  <c r="G78" i="7" s="1"/>
  <c r="BC78" i="7" s="1"/>
  <c r="CO87" i="6"/>
  <c r="DA87" i="6" s="1"/>
  <c r="I87" i="7" s="1"/>
  <c r="BE87" i="7" s="1"/>
  <c r="CQ81" i="6"/>
  <c r="DC81" i="6" s="1"/>
  <c r="K81" i="7" s="1"/>
  <c r="BG81" i="7" s="1"/>
  <c r="CQ79" i="6"/>
  <c r="DC79" i="6" s="1"/>
  <c r="K79" i="7" s="1"/>
  <c r="BG79" i="7" s="1"/>
  <c r="CV78" i="6"/>
  <c r="DH78" i="6" s="1"/>
  <c r="P78" i="7" s="1"/>
  <c r="BL78" i="7" s="1"/>
  <c r="CO77" i="6"/>
  <c r="DA77" i="6" s="1"/>
  <c r="I77" i="7" s="1"/>
  <c r="BE77" i="7" s="1"/>
  <c r="CV76" i="6"/>
  <c r="DH76" i="6" s="1"/>
  <c r="P76" i="7" s="1"/>
  <c r="BL76" i="7" s="1"/>
  <c r="CQ75" i="6"/>
  <c r="DC75" i="6" s="1"/>
  <c r="K75" i="7" s="1"/>
  <c r="BG75" i="7" s="1"/>
  <c r="CV74" i="6"/>
  <c r="DH74" i="6" s="1"/>
  <c r="P74" i="7" s="1"/>
  <c r="BL74" i="7" s="1"/>
  <c r="CL74" i="6"/>
  <c r="CX74" i="6" s="1"/>
  <c r="F74" i="7" s="1"/>
  <c r="BB74" i="7" s="1"/>
  <c r="CT73" i="6"/>
  <c r="DF73" i="6" s="1"/>
  <c r="N73" i="7" s="1"/>
  <c r="BJ73" i="7" s="1"/>
  <c r="CN87" i="6"/>
  <c r="CZ87" i="6" s="1"/>
  <c r="H87" i="7" s="1"/>
  <c r="BD87" i="7" s="1"/>
  <c r="CV82" i="6"/>
  <c r="DH82" i="6" s="1"/>
  <c r="P82" i="7" s="1"/>
  <c r="BL82" i="7" s="1"/>
  <c r="CP81" i="6"/>
  <c r="DB81" i="6" s="1"/>
  <c r="J81" i="7" s="1"/>
  <c r="BF81" i="7" s="1"/>
  <c r="CL79" i="6"/>
  <c r="CX79" i="6" s="1"/>
  <c r="F79" i="7" s="1"/>
  <c r="BB79" i="7" s="1"/>
  <c r="CT78" i="6"/>
  <c r="DF78" i="6" s="1"/>
  <c r="N78" i="7" s="1"/>
  <c r="BJ78" i="7" s="1"/>
  <c r="CN77" i="6"/>
  <c r="CZ77" i="6" s="1"/>
  <c r="H77" i="7" s="1"/>
  <c r="BD77" i="7" s="1"/>
  <c r="CS76" i="6"/>
  <c r="DE76" i="6" s="1"/>
  <c r="M76" i="7" s="1"/>
  <c r="BI76" i="7" s="1"/>
  <c r="CP75" i="6"/>
  <c r="DB75" i="6" s="1"/>
  <c r="J75" i="7" s="1"/>
  <c r="BF75" i="7" s="1"/>
  <c r="CU74" i="6"/>
  <c r="DG74" i="6" s="1"/>
  <c r="O74" i="7" s="1"/>
  <c r="BK74" i="7" s="1"/>
  <c r="CK74" i="6"/>
  <c r="CW74" i="6" s="1"/>
  <c r="E74" i="7" s="1"/>
  <c r="BA74" i="7" s="1"/>
  <c r="CO91" i="6"/>
  <c r="DA91" i="6" s="1"/>
  <c r="I91" i="7" s="1"/>
  <c r="BE91" i="7" s="1"/>
  <c r="CP83" i="6"/>
  <c r="DB83" i="6" s="1"/>
  <c r="J83" i="7" s="1"/>
  <c r="BF83" i="7" s="1"/>
  <c r="CU82" i="6"/>
  <c r="DG82" i="6" s="1"/>
  <c r="O82" i="7" s="1"/>
  <c r="BK82" i="7" s="1"/>
  <c r="CS78" i="6"/>
  <c r="DE78" i="6" s="1"/>
  <c r="M78" i="7" s="1"/>
  <c r="BI78" i="7" s="1"/>
  <c r="CM77" i="6"/>
  <c r="CY77" i="6" s="1"/>
  <c r="G77" i="7" s="1"/>
  <c r="BC77" i="7" s="1"/>
  <c r="CR76" i="6"/>
  <c r="DD76" i="6" s="1"/>
  <c r="L76" i="7" s="1"/>
  <c r="BH76" i="7" s="1"/>
  <c r="CM75" i="6"/>
  <c r="CY75" i="6" s="1"/>
  <c r="G75" i="7" s="1"/>
  <c r="BC75" i="7" s="1"/>
  <c r="CT74" i="6"/>
  <c r="DF74" i="6" s="1"/>
  <c r="N74" i="7" s="1"/>
  <c r="BJ74" i="7" s="1"/>
  <c r="CP73" i="6"/>
  <c r="DB73" i="6" s="1"/>
  <c r="J73" i="7" s="1"/>
  <c r="BF73" i="7" s="1"/>
  <c r="CM72" i="6"/>
  <c r="CY72" i="6" s="1"/>
  <c r="G72" i="7" s="1"/>
  <c r="BC72" i="7" s="1"/>
  <c r="CO71" i="6"/>
  <c r="DA71" i="6" s="1"/>
  <c r="I71" i="7" s="1"/>
  <c r="BE71" i="7" s="1"/>
  <c r="CQ70" i="6"/>
  <c r="DC70" i="6" s="1"/>
  <c r="K70" i="7" s="1"/>
  <c r="BG70" i="7" s="1"/>
  <c r="CM94" i="6"/>
  <c r="CY94" i="6" s="1"/>
  <c r="G94" i="7" s="1"/>
  <c r="BC94" i="7" s="1"/>
  <c r="CK91" i="6"/>
  <c r="CW91" i="6" s="1"/>
  <c r="E91" i="7" s="1"/>
  <c r="BA91" i="7" s="1"/>
  <c r="CN83" i="6"/>
  <c r="CZ83" i="6" s="1"/>
  <c r="H83" i="7" s="1"/>
  <c r="BD83" i="7" s="1"/>
  <c r="CM82" i="6"/>
  <c r="CY82" i="6" s="1"/>
  <c r="G82" i="7" s="1"/>
  <c r="BC82" i="7" s="1"/>
  <c r="CV80" i="6"/>
  <c r="DH80" i="6" s="1"/>
  <c r="P80" i="7" s="1"/>
  <c r="BL80" i="7" s="1"/>
  <c r="CR78" i="6"/>
  <c r="DD78" i="6" s="1"/>
  <c r="L78" i="7" s="1"/>
  <c r="BH78" i="7" s="1"/>
  <c r="CV77" i="6"/>
  <c r="DH77" i="6" s="1"/>
  <c r="P77" i="7" s="1"/>
  <c r="BL77" i="7" s="1"/>
  <c r="CL77" i="6"/>
  <c r="CX77" i="6" s="1"/>
  <c r="F77" i="7" s="1"/>
  <c r="BB77" i="7" s="1"/>
  <c r="CQ76" i="6"/>
  <c r="DC76" i="6" s="1"/>
  <c r="K76" i="7" s="1"/>
  <c r="BG76" i="7" s="1"/>
  <c r="CL75" i="6"/>
  <c r="CX75" i="6" s="1"/>
  <c r="F75" i="7" s="1"/>
  <c r="BB75" i="7" s="1"/>
  <c r="CS74" i="6"/>
  <c r="DE74" i="6" s="1"/>
  <c r="M74" i="7" s="1"/>
  <c r="BI74" i="7" s="1"/>
  <c r="CO73" i="6"/>
  <c r="DA73" i="6" s="1"/>
  <c r="I73" i="7" s="1"/>
  <c r="BE73" i="7" s="1"/>
  <c r="CV72" i="6"/>
  <c r="DH72" i="6" s="1"/>
  <c r="P72" i="7" s="1"/>
  <c r="BL72" i="7" s="1"/>
  <c r="CL72" i="6"/>
  <c r="CX72" i="6" s="1"/>
  <c r="F72" i="7" s="1"/>
  <c r="BB72" i="7" s="1"/>
  <c r="CV71" i="6"/>
  <c r="DH71" i="6" s="1"/>
  <c r="P71" i="7" s="1"/>
  <c r="BL71" i="7" s="1"/>
  <c r="CN71" i="6"/>
  <c r="CZ71" i="6" s="1"/>
  <c r="H71" i="7" s="1"/>
  <c r="BD71" i="7" s="1"/>
  <c r="CP70" i="6"/>
  <c r="DB70" i="6" s="1"/>
  <c r="J70" i="7" s="1"/>
  <c r="BF70" i="7" s="1"/>
  <c r="CR69" i="6"/>
  <c r="DD69" i="6" s="1"/>
  <c r="L69" i="7" s="1"/>
  <c r="BH69" i="7" s="1"/>
  <c r="CT68" i="6"/>
  <c r="DF68" i="6" s="1"/>
  <c r="N68" i="7" s="1"/>
  <c r="BJ68" i="7" s="1"/>
  <c r="CL68" i="6"/>
  <c r="CX68" i="6" s="1"/>
  <c r="F68" i="7" s="1"/>
  <c r="BB68" i="7" s="1"/>
  <c r="CV67" i="6"/>
  <c r="DH67" i="6" s="1"/>
  <c r="P67" i="7" s="1"/>
  <c r="BL67" i="7" s="1"/>
  <c r="CN67" i="6"/>
  <c r="CZ67" i="6" s="1"/>
  <c r="H67" i="7" s="1"/>
  <c r="BD67" i="7" s="1"/>
  <c r="CP66" i="6"/>
  <c r="DB66" i="6" s="1"/>
  <c r="J66" i="7" s="1"/>
  <c r="BF66" i="7" s="1"/>
  <c r="CR65" i="6"/>
  <c r="DD65" i="6" s="1"/>
  <c r="L65" i="7" s="1"/>
  <c r="BH65" i="7" s="1"/>
  <c r="CT64" i="6"/>
  <c r="DF64" i="6" s="1"/>
  <c r="N64" i="7" s="1"/>
  <c r="BJ64" i="7" s="1"/>
  <c r="CL64" i="6"/>
  <c r="CX64" i="6" s="1"/>
  <c r="F64" i="7" s="1"/>
  <c r="BB64" i="7" s="1"/>
  <c r="CV63" i="6"/>
  <c r="DH63" i="6" s="1"/>
  <c r="P63" i="7" s="1"/>
  <c r="BL63" i="7" s="1"/>
  <c r="CN63" i="6"/>
  <c r="CZ63" i="6" s="1"/>
  <c r="H63" i="7" s="1"/>
  <c r="BD63" i="7" s="1"/>
  <c r="CP62" i="6"/>
  <c r="DB62" i="6" s="1"/>
  <c r="J62" i="7" s="1"/>
  <c r="BF62" i="7" s="1"/>
  <c r="CU85" i="6"/>
  <c r="DG85" i="6" s="1"/>
  <c r="O85" i="7" s="1"/>
  <c r="BK85" i="7" s="1"/>
  <c r="CK82" i="6"/>
  <c r="CW82" i="6" s="1"/>
  <c r="E82" i="7" s="1"/>
  <c r="BA82" i="7" s="1"/>
  <c r="CT80" i="6"/>
  <c r="DF80" i="6" s="1"/>
  <c r="N80" i="7" s="1"/>
  <c r="BJ80" i="7" s="1"/>
  <c r="CN78" i="6"/>
  <c r="CZ78" i="6" s="1"/>
  <c r="H78" i="7" s="1"/>
  <c r="BD78" i="7" s="1"/>
  <c r="CU77" i="6"/>
  <c r="DG77" i="6" s="1"/>
  <c r="O77" i="7" s="1"/>
  <c r="BK77" i="7" s="1"/>
  <c r="CP76" i="6"/>
  <c r="DB76" i="6" s="1"/>
  <c r="J76" i="7" s="1"/>
  <c r="BF76" i="7" s="1"/>
  <c r="CU75" i="6"/>
  <c r="DG75" i="6" s="1"/>
  <c r="O75" i="7" s="1"/>
  <c r="BK75" i="7" s="1"/>
  <c r="CK75" i="6"/>
  <c r="CW75" i="6" s="1"/>
  <c r="E75" i="7" s="1"/>
  <c r="BA75" i="7" s="1"/>
  <c r="CR74" i="6"/>
  <c r="DD74" i="6" s="1"/>
  <c r="L74" i="7" s="1"/>
  <c r="BH74" i="7" s="1"/>
  <c r="CN73" i="6"/>
  <c r="CZ73" i="6" s="1"/>
  <c r="H73" i="7" s="1"/>
  <c r="BD73" i="7" s="1"/>
  <c r="CS72" i="6"/>
  <c r="DE72" i="6" s="1"/>
  <c r="M72" i="7" s="1"/>
  <c r="BI72" i="7" s="1"/>
  <c r="CK72" i="6"/>
  <c r="CW72" i="6" s="1"/>
  <c r="E72" i="7" s="1"/>
  <c r="BA72" i="7" s="1"/>
  <c r="CR86" i="6"/>
  <c r="DD86" i="6" s="1"/>
  <c r="L86" i="7" s="1"/>
  <c r="BH86" i="7" s="1"/>
  <c r="CT85" i="6"/>
  <c r="DF85" i="6" s="1"/>
  <c r="N85" i="7" s="1"/>
  <c r="BJ85" i="7" s="1"/>
  <c r="CO80" i="6"/>
  <c r="DA80" i="6" s="1"/>
  <c r="I80" i="7" s="1"/>
  <c r="BE80" i="7" s="1"/>
  <c r="CV79" i="6"/>
  <c r="DH79" i="6" s="1"/>
  <c r="P79" i="7" s="1"/>
  <c r="BL79" i="7" s="1"/>
  <c r="CL78" i="6"/>
  <c r="CX78" i="6" s="1"/>
  <c r="F78" i="7" s="1"/>
  <c r="BB78" i="7" s="1"/>
  <c r="CT77" i="6"/>
  <c r="DF77" i="6" s="1"/>
  <c r="N77" i="7" s="1"/>
  <c r="BJ77" i="7" s="1"/>
  <c r="CO76" i="6"/>
  <c r="DA76" i="6" s="1"/>
  <c r="I76" i="7" s="1"/>
  <c r="BE76" i="7" s="1"/>
  <c r="CT75" i="6"/>
  <c r="DF75" i="6" s="1"/>
  <c r="N75" i="7" s="1"/>
  <c r="BJ75" i="7" s="1"/>
  <c r="CO74" i="6"/>
  <c r="DA74" i="6" s="1"/>
  <c r="I74" i="7" s="1"/>
  <c r="BE74" i="7" s="1"/>
  <c r="CM73" i="6"/>
  <c r="CY73" i="6" s="1"/>
  <c r="G73" i="7" s="1"/>
  <c r="BC73" i="7" s="1"/>
  <c r="CR89" i="6"/>
  <c r="DD89" i="6" s="1"/>
  <c r="L89" i="7" s="1"/>
  <c r="BH89" i="7" s="1"/>
  <c r="CP86" i="6"/>
  <c r="DB86" i="6" s="1"/>
  <c r="J86" i="7" s="1"/>
  <c r="BF86" i="7" s="1"/>
  <c r="CV84" i="6"/>
  <c r="DH84" i="6" s="1"/>
  <c r="P84" i="7" s="1"/>
  <c r="BL84" i="7" s="1"/>
  <c r="CL80" i="6"/>
  <c r="CX80" i="6" s="1"/>
  <c r="F80" i="7" s="1"/>
  <c r="BB80" i="7" s="1"/>
  <c r="CT79" i="6"/>
  <c r="DF79" i="6" s="1"/>
  <c r="N79" i="7" s="1"/>
  <c r="BJ79" i="7" s="1"/>
  <c r="CK78" i="6"/>
  <c r="CW78" i="6" s="1"/>
  <c r="E78" i="7" s="1"/>
  <c r="BA78" i="7" s="1"/>
  <c r="CQ77" i="6"/>
  <c r="DC77" i="6" s="1"/>
  <c r="K77" i="7" s="1"/>
  <c r="BG77" i="7" s="1"/>
  <c r="CN76" i="6"/>
  <c r="CZ76" i="6" s="1"/>
  <c r="H76" i="7" s="1"/>
  <c r="BD76" i="7" s="1"/>
  <c r="CS75" i="6"/>
  <c r="DE75" i="6" s="1"/>
  <c r="M75" i="7" s="1"/>
  <c r="BI75" i="7" s="1"/>
  <c r="CN74" i="6"/>
  <c r="CZ74" i="6" s="1"/>
  <c r="H74" i="7" s="1"/>
  <c r="BD74" i="7" s="1"/>
  <c r="CV73" i="6"/>
  <c r="DH73" i="6" s="1"/>
  <c r="P73" i="7" s="1"/>
  <c r="BL73" i="7" s="1"/>
  <c r="CL73" i="6"/>
  <c r="CX73" i="6" s="1"/>
  <c r="F73" i="7" s="1"/>
  <c r="BB73" i="7" s="1"/>
  <c r="CQ72" i="6"/>
  <c r="DC72" i="6" s="1"/>
  <c r="K72" i="7" s="1"/>
  <c r="BG72" i="7" s="1"/>
  <c r="CS71" i="6"/>
  <c r="DE71" i="6" s="1"/>
  <c r="M71" i="7" s="1"/>
  <c r="BI71" i="7" s="1"/>
  <c r="CK71" i="6"/>
  <c r="CW71" i="6" s="1"/>
  <c r="E71" i="7" s="1"/>
  <c r="BA71" i="7" s="1"/>
  <c r="CU70" i="6"/>
  <c r="DG70" i="6" s="1"/>
  <c r="O70" i="7" s="1"/>
  <c r="BK70" i="7" s="1"/>
  <c r="CM70" i="6"/>
  <c r="CY70" i="6" s="1"/>
  <c r="G70" i="7" s="1"/>
  <c r="BC70" i="7" s="1"/>
  <c r="CO69" i="6"/>
  <c r="DA69" i="6" s="1"/>
  <c r="I69" i="7" s="1"/>
  <c r="BE69" i="7" s="1"/>
  <c r="CQ68" i="6"/>
  <c r="DC68" i="6" s="1"/>
  <c r="K68" i="7" s="1"/>
  <c r="BG68" i="7" s="1"/>
  <c r="CS67" i="6"/>
  <c r="DE67" i="6" s="1"/>
  <c r="M67" i="7" s="1"/>
  <c r="BI67" i="7" s="1"/>
  <c r="CK67" i="6"/>
  <c r="CW67" i="6" s="1"/>
  <c r="E67" i="7" s="1"/>
  <c r="BA67" i="7" s="1"/>
  <c r="CU66" i="6"/>
  <c r="DG66" i="6" s="1"/>
  <c r="O66" i="7" s="1"/>
  <c r="BK66" i="7" s="1"/>
  <c r="CM66" i="6"/>
  <c r="CY66" i="6" s="1"/>
  <c r="G66" i="7" s="1"/>
  <c r="BC66" i="7" s="1"/>
  <c r="CO65" i="6"/>
  <c r="DA65" i="6" s="1"/>
  <c r="I65" i="7" s="1"/>
  <c r="BE65" i="7" s="1"/>
  <c r="CQ64" i="6"/>
  <c r="DC64" i="6" s="1"/>
  <c r="K64" i="7" s="1"/>
  <c r="BG64" i="7" s="1"/>
  <c r="CS63" i="6"/>
  <c r="DE63" i="6" s="1"/>
  <c r="M63" i="7" s="1"/>
  <c r="BI63" i="7" s="1"/>
  <c r="CK63" i="6"/>
  <c r="CW63" i="6" s="1"/>
  <c r="E63" i="7" s="1"/>
  <c r="BA63" i="7" s="1"/>
  <c r="CU71" i="6"/>
  <c r="DG71" i="6" s="1"/>
  <c r="O71" i="7" s="1"/>
  <c r="BK71" i="7" s="1"/>
  <c r="CK70" i="6"/>
  <c r="CW70" i="6" s="1"/>
  <c r="E70" i="7" s="1"/>
  <c r="BA70" i="7" s="1"/>
  <c r="CP69" i="6"/>
  <c r="DB69" i="6" s="1"/>
  <c r="J69" i="7" s="1"/>
  <c r="BF69" i="7" s="1"/>
  <c r="CM68" i="6"/>
  <c r="CY68" i="6" s="1"/>
  <c r="G68" i="7" s="1"/>
  <c r="BC68" i="7" s="1"/>
  <c r="CR67" i="6"/>
  <c r="DD67" i="6" s="1"/>
  <c r="L67" i="7" s="1"/>
  <c r="BH67" i="7" s="1"/>
  <c r="CL66" i="6"/>
  <c r="CX66" i="6" s="1"/>
  <c r="F66" i="7" s="1"/>
  <c r="BB66" i="7" s="1"/>
  <c r="CT65" i="6"/>
  <c r="DF65" i="6" s="1"/>
  <c r="N65" i="7" s="1"/>
  <c r="BJ65" i="7" s="1"/>
  <c r="CP64" i="6"/>
  <c r="DB64" i="6" s="1"/>
  <c r="J64" i="7" s="1"/>
  <c r="BF64" i="7" s="1"/>
  <c r="CL63" i="6"/>
  <c r="CX63" i="6" s="1"/>
  <c r="F63" i="7" s="1"/>
  <c r="BB63" i="7" s="1"/>
  <c r="CT62" i="6"/>
  <c r="DF62" i="6" s="1"/>
  <c r="N62" i="7" s="1"/>
  <c r="BJ62" i="7" s="1"/>
  <c r="CK62" i="6"/>
  <c r="CW62" i="6" s="1"/>
  <c r="E62" i="7" s="1"/>
  <c r="BA62" i="7" s="1"/>
  <c r="CR61" i="6"/>
  <c r="DD61" i="6" s="1"/>
  <c r="L61" i="7" s="1"/>
  <c r="BH61" i="7" s="1"/>
  <c r="CT60" i="6"/>
  <c r="DF60" i="6" s="1"/>
  <c r="N60" i="7" s="1"/>
  <c r="BJ60" i="7" s="1"/>
  <c r="CL60" i="6"/>
  <c r="CX60" i="6" s="1"/>
  <c r="F60" i="7" s="1"/>
  <c r="BB60" i="7" s="1"/>
  <c r="CV59" i="6"/>
  <c r="DH59" i="6" s="1"/>
  <c r="P59" i="7" s="1"/>
  <c r="BL59" i="7" s="1"/>
  <c r="CN59" i="6"/>
  <c r="CZ59" i="6" s="1"/>
  <c r="H59" i="7" s="1"/>
  <c r="BD59" i="7" s="1"/>
  <c r="CP58" i="6"/>
  <c r="DB58" i="6" s="1"/>
  <c r="J58" i="7" s="1"/>
  <c r="BF58" i="7" s="1"/>
  <c r="CK80" i="6"/>
  <c r="CW80" i="6" s="1"/>
  <c r="E80" i="7" s="1"/>
  <c r="BA80" i="7" s="1"/>
  <c r="CT71" i="6"/>
  <c r="DF71" i="6" s="1"/>
  <c r="N71" i="7" s="1"/>
  <c r="BJ71" i="7" s="1"/>
  <c r="CV70" i="6"/>
  <c r="DH70" i="6" s="1"/>
  <c r="P70" i="7" s="1"/>
  <c r="BL70" i="7" s="1"/>
  <c r="CN69" i="6"/>
  <c r="CZ69" i="6" s="1"/>
  <c r="H69" i="7" s="1"/>
  <c r="BD69" i="7" s="1"/>
  <c r="CV68" i="6"/>
  <c r="DH68" i="6" s="1"/>
  <c r="P68" i="7" s="1"/>
  <c r="BL68" i="7" s="1"/>
  <c r="CK68" i="6"/>
  <c r="CW68" i="6" s="1"/>
  <c r="E68" i="7" s="1"/>
  <c r="BA68" i="7" s="1"/>
  <c r="CQ67" i="6"/>
  <c r="DC67" i="6" s="1"/>
  <c r="K67" i="7" s="1"/>
  <c r="BG67" i="7" s="1"/>
  <c r="CV66" i="6"/>
  <c r="DH66" i="6" s="1"/>
  <c r="P66" i="7" s="1"/>
  <c r="BL66" i="7" s="1"/>
  <c r="CK66" i="6"/>
  <c r="CW66" i="6" s="1"/>
  <c r="E66" i="7" s="1"/>
  <c r="BA66" i="7" s="1"/>
  <c r="CS65" i="6"/>
  <c r="DE65" i="6" s="1"/>
  <c r="M65" i="7" s="1"/>
  <c r="BI65" i="7" s="1"/>
  <c r="CO64" i="6"/>
  <c r="DA64" i="6" s="1"/>
  <c r="I64" i="7" s="1"/>
  <c r="BE64" i="7" s="1"/>
  <c r="CU63" i="6"/>
  <c r="DG63" i="6" s="1"/>
  <c r="O63" i="7" s="1"/>
  <c r="BK63" i="7" s="1"/>
  <c r="CS62" i="6"/>
  <c r="DE62" i="6" s="1"/>
  <c r="M62" i="7" s="1"/>
  <c r="BI62" i="7" s="1"/>
  <c r="CN89" i="6"/>
  <c r="CZ89" i="6" s="1"/>
  <c r="H89" i="7" s="1"/>
  <c r="BD89" i="7" s="1"/>
  <c r="CR72" i="6"/>
  <c r="DD72" i="6" s="1"/>
  <c r="L72" i="7" s="1"/>
  <c r="BH72" i="7" s="1"/>
  <c r="CR71" i="6"/>
  <c r="DD71" i="6" s="1"/>
  <c r="L71" i="7" s="1"/>
  <c r="BH71" i="7" s="1"/>
  <c r="CT70" i="6"/>
  <c r="DF70" i="6" s="1"/>
  <c r="N70" i="7" s="1"/>
  <c r="BJ70" i="7" s="1"/>
  <c r="CM69" i="6"/>
  <c r="CY69" i="6" s="1"/>
  <c r="G69" i="7" s="1"/>
  <c r="BC69" i="7" s="1"/>
  <c r="CU68" i="6"/>
  <c r="DG68" i="6" s="1"/>
  <c r="O68" i="7" s="1"/>
  <c r="BK68" i="7" s="1"/>
  <c r="CP67" i="6"/>
  <c r="DB67" i="6" s="1"/>
  <c r="J67" i="7" s="1"/>
  <c r="BF67" i="7" s="1"/>
  <c r="CT66" i="6"/>
  <c r="DF66" i="6" s="1"/>
  <c r="N66" i="7" s="1"/>
  <c r="BJ66" i="7" s="1"/>
  <c r="CQ65" i="6"/>
  <c r="DC65" i="6" s="1"/>
  <c r="K65" i="7" s="1"/>
  <c r="BG65" i="7" s="1"/>
  <c r="CN64" i="6"/>
  <c r="CZ64" i="6" s="1"/>
  <c r="H64" i="7" s="1"/>
  <c r="BD64" i="7" s="1"/>
  <c r="CT63" i="6"/>
  <c r="DF63" i="6" s="1"/>
  <c r="N63" i="7" s="1"/>
  <c r="BJ63" i="7" s="1"/>
  <c r="CR62" i="6"/>
  <c r="DD62" i="6" s="1"/>
  <c r="L62" i="7" s="1"/>
  <c r="BH62" i="7" s="1"/>
  <c r="CP61" i="6"/>
  <c r="DB61" i="6" s="1"/>
  <c r="J61" i="7" s="1"/>
  <c r="BF61" i="7" s="1"/>
  <c r="CR60" i="6"/>
  <c r="DD60" i="6" s="1"/>
  <c r="L60" i="7" s="1"/>
  <c r="BH60" i="7" s="1"/>
  <c r="CT59" i="6"/>
  <c r="DF59" i="6" s="1"/>
  <c r="N59" i="7" s="1"/>
  <c r="BJ59" i="7" s="1"/>
  <c r="CL59" i="6"/>
  <c r="CX59" i="6" s="1"/>
  <c r="F59" i="7" s="1"/>
  <c r="BB59" i="7" s="1"/>
  <c r="CV58" i="6"/>
  <c r="DH58" i="6" s="1"/>
  <c r="P58" i="7" s="1"/>
  <c r="BL58" i="7" s="1"/>
  <c r="CN58" i="6"/>
  <c r="CZ58" i="6" s="1"/>
  <c r="H58" i="7" s="1"/>
  <c r="BD58" i="7" s="1"/>
  <c r="CP57" i="6"/>
  <c r="DB57" i="6" s="1"/>
  <c r="J57" i="7" s="1"/>
  <c r="BF57" i="7" s="1"/>
  <c r="CR56" i="6"/>
  <c r="DD56" i="6" s="1"/>
  <c r="L56" i="7" s="1"/>
  <c r="BH56" i="7" s="1"/>
  <c r="CT55" i="6"/>
  <c r="DF55" i="6" s="1"/>
  <c r="N55" i="7" s="1"/>
  <c r="BJ55" i="7" s="1"/>
  <c r="CL55" i="6"/>
  <c r="CX55" i="6" s="1"/>
  <c r="F55" i="7" s="1"/>
  <c r="BB55" i="7" s="1"/>
  <c r="CV54" i="6"/>
  <c r="DH54" i="6" s="1"/>
  <c r="P54" i="7" s="1"/>
  <c r="BL54" i="7" s="1"/>
  <c r="CN54" i="6"/>
  <c r="CZ54" i="6" s="1"/>
  <c r="H54" i="7" s="1"/>
  <c r="BD54" i="7" s="1"/>
  <c r="CP53" i="6"/>
  <c r="DB53" i="6" s="1"/>
  <c r="J53" i="7" s="1"/>
  <c r="BF53" i="7" s="1"/>
  <c r="CR52" i="6"/>
  <c r="DD52" i="6" s="1"/>
  <c r="L52" i="7" s="1"/>
  <c r="BH52" i="7" s="1"/>
  <c r="CT51" i="6"/>
  <c r="DF51" i="6" s="1"/>
  <c r="N51" i="7" s="1"/>
  <c r="BJ51" i="7" s="1"/>
  <c r="CL51" i="6"/>
  <c r="CX51" i="6" s="1"/>
  <c r="F51" i="7" s="1"/>
  <c r="BB51" i="7" s="1"/>
  <c r="CV50" i="6"/>
  <c r="DH50" i="6" s="1"/>
  <c r="P50" i="7" s="1"/>
  <c r="BL50" i="7" s="1"/>
  <c r="CN50" i="6"/>
  <c r="CZ50" i="6" s="1"/>
  <c r="H50" i="7" s="1"/>
  <c r="BD50" i="7" s="1"/>
  <c r="CP49" i="6"/>
  <c r="DB49" i="6" s="1"/>
  <c r="J49" i="7" s="1"/>
  <c r="BF49" i="7" s="1"/>
  <c r="CR48" i="6"/>
  <c r="DD48" i="6" s="1"/>
  <c r="L48" i="7" s="1"/>
  <c r="BH48" i="7" s="1"/>
  <c r="CT47" i="6"/>
  <c r="DF47" i="6" s="1"/>
  <c r="N47" i="7" s="1"/>
  <c r="BJ47" i="7" s="1"/>
  <c r="CL47" i="6"/>
  <c r="CX47" i="6" s="1"/>
  <c r="F47" i="7" s="1"/>
  <c r="BB47" i="7" s="1"/>
  <c r="CV46" i="6"/>
  <c r="DH46" i="6" s="1"/>
  <c r="P46" i="7" s="1"/>
  <c r="BL46" i="7" s="1"/>
  <c r="CN46" i="6"/>
  <c r="CZ46" i="6" s="1"/>
  <c r="H46" i="7" s="1"/>
  <c r="BD46" i="7" s="1"/>
  <c r="CP45" i="6"/>
  <c r="DB45" i="6" s="1"/>
  <c r="J45" i="7" s="1"/>
  <c r="BF45" i="7" s="1"/>
  <c r="CR44" i="6"/>
  <c r="DD44" i="6" s="1"/>
  <c r="L44" i="7" s="1"/>
  <c r="BH44" i="7" s="1"/>
  <c r="CT43" i="6"/>
  <c r="DF43" i="6" s="1"/>
  <c r="N43" i="7" s="1"/>
  <c r="BJ43" i="7" s="1"/>
  <c r="CL43" i="6"/>
  <c r="CX43" i="6" s="1"/>
  <c r="F43" i="7" s="1"/>
  <c r="BB43" i="7" s="1"/>
  <c r="CV42" i="6"/>
  <c r="DH42" i="6" s="1"/>
  <c r="P42" i="7" s="1"/>
  <c r="BL42" i="7" s="1"/>
  <c r="CN42" i="6"/>
  <c r="CZ42" i="6" s="1"/>
  <c r="H42" i="7" s="1"/>
  <c r="BD42" i="7" s="1"/>
  <c r="CP41" i="6"/>
  <c r="DB41" i="6" s="1"/>
  <c r="J41" i="7" s="1"/>
  <c r="BF41" i="7" s="1"/>
  <c r="CR40" i="6"/>
  <c r="DD40" i="6" s="1"/>
  <c r="L40" i="7" s="1"/>
  <c r="BH40" i="7" s="1"/>
  <c r="CT39" i="6"/>
  <c r="DF39" i="6" s="1"/>
  <c r="N39" i="7" s="1"/>
  <c r="BJ39" i="7" s="1"/>
  <c r="CL39" i="6"/>
  <c r="CX39" i="6" s="1"/>
  <c r="F39" i="7" s="1"/>
  <c r="BB39" i="7" s="1"/>
  <c r="CK84" i="6"/>
  <c r="CW84" i="6" s="1"/>
  <c r="E84" i="7" s="1"/>
  <c r="BA84" i="7" s="1"/>
  <c r="CR81" i="6"/>
  <c r="DD81" i="6" s="1"/>
  <c r="L81" i="7" s="1"/>
  <c r="BH81" i="7" s="1"/>
  <c r="CS79" i="6"/>
  <c r="DE79" i="6" s="1"/>
  <c r="M79" i="7" s="1"/>
  <c r="BI79" i="7" s="1"/>
  <c r="CP77" i="6"/>
  <c r="DB77" i="6" s="1"/>
  <c r="J77" i="7" s="1"/>
  <c r="BF77" i="7" s="1"/>
  <c r="CR75" i="6"/>
  <c r="DD75" i="6" s="1"/>
  <c r="L75" i="7" s="1"/>
  <c r="BH75" i="7" s="1"/>
  <c r="CP72" i="6"/>
  <c r="DB72" i="6" s="1"/>
  <c r="J72" i="7" s="1"/>
  <c r="BF72" i="7" s="1"/>
  <c r="CQ71" i="6"/>
  <c r="DC71" i="6" s="1"/>
  <c r="K71" i="7" s="1"/>
  <c r="BG71" i="7" s="1"/>
  <c r="CS70" i="6"/>
  <c r="DE70" i="6" s="1"/>
  <c r="M70" i="7" s="1"/>
  <c r="BI70" i="7" s="1"/>
  <c r="CV69" i="6"/>
  <c r="DH69" i="6" s="1"/>
  <c r="P69" i="7" s="1"/>
  <c r="BL69" i="7" s="1"/>
  <c r="CL69" i="6"/>
  <c r="CX69" i="6" s="1"/>
  <c r="F69" i="7" s="1"/>
  <c r="BB69" i="7" s="1"/>
  <c r="CS68" i="6"/>
  <c r="DE68" i="6" s="1"/>
  <c r="M68" i="7" s="1"/>
  <c r="BI68" i="7" s="1"/>
  <c r="CO67" i="6"/>
  <c r="DA67" i="6" s="1"/>
  <c r="I67" i="7" s="1"/>
  <c r="BE67" i="7" s="1"/>
  <c r="CS66" i="6"/>
  <c r="DE66" i="6" s="1"/>
  <c r="M66" i="7" s="1"/>
  <c r="BI66" i="7" s="1"/>
  <c r="CP65" i="6"/>
  <c r="DB65" i="6" s="1"/>
  <c r="J65" i="7" s="1"/>
  <c r="BF65" i="7" s="1"/>
  <c r="CM64" i="6"/>
  <c r="CY64" i="6" s="1"/>
  <c r="G64" i="7" s="1"/>
  <c r="BC64" i="7" s="1"/>
  <c r="CR63" i="6"/>
  <c r="DD63" i="6" s="1"/>
  <c r="L63" i="7" s="1"/>
  <c r="BH63" i="7" s="1"/>
  <c r="CQ62" i="6"/>
  <c r="DC62" i="6" s="1"/>
  <c r="K62" i="7" s="1"/>
  <c r="BG62" i="7" s="1"/>
  <c r="CO61" i="6"/>
  <c r="DA61" i="6" s="1"/>
  <c r="I61" i="7" s="1"/>
  <c r="BE61" i="7" s="1"/>
  <c r="CQ60" i="6"/>
  <c r="DC60" i="6" s="1"/>
  <c r="K60" i="7" s="1"/>
  <c r="BG60" i="7" s="1"/>
  <c r="CS59" i="6"/>
  <c r="DE59" i="6" s="1"/>
  <c r="M59" i="7" s="1"/>
  <c r="BI59" i="7" s="1"/>
  <c r="CK59" i="6"/>
  <c r="CW59" i="6" s="1"/>
  <c r="E59" i="7" s="1"/>
  <c r="BA59" i="7" s="1"/>
  <c r="CU58" i="6"/>
  <c r="DG58" i="6" s="1"/>
  <c r="O58" i="7" s="1"/>
  <c r="BK58" i="7" s="1"/>
  <c r="CM58" i="6"/>
  <c r="CY58" i="6" s="1"/>
  <c r="G58" i="7" s="1"/>
  <c r="BC58" i="7" s="1"/>
  <c r="CO57" i="6"/>
  <c r="DA57" i="6" s="1"/>
  <c r="I57" i="7" s="1"/>
  <c r="BE57" i="7" s="1"/>
  <c r="CQ56" i="6"/>
  <c r="DC56" i="6" s="1"/>
  <c r="K56" i="7" s="1"/>
  <c r="BG56" i="7" s="1"/>
  <c r="CS55" i="6"/>
  <c r="DE55" i="6" s="1"/>
  <c r="M55" i="7" s="1"/>
  <c r="BI55" i="7" s="1"/>
  <c r="CK55" i="6"/>
  <c r="CW55" i="6" s="1"/>
  <c r="E55" i="7" s="1"/>
  <c r="BA55" i="7" s="1"/>
  <c r="CU54" i="6"/>
  <c r="DG54" i="6" s="1"/>
  <c r="O54" i="7" s="1"/>
  <c r="BK54" i="7" s="1"/>
  <c r="CM54" i="6"/>
  <c r="CY54" i="6" s="1"/>
  <c r="G54" i="7" s="1"/>
  <c r="BC54" i="7" s="1"/>
  <c r="CO53" i="6"/>
  <c r="DA53" i="6" s="1"/>
  <c r="I53" i="7" s="1"/>
  <c r="BE53" i="7" s="1"/>
  <c r="CQ52" i="6"/>
  <c r="DC52" i="6" s="1"/>
  <c r="K52" i="7" s="1"/>
  <c r="BG52" i="7" s="1"/>
  <c r="CS51" i="6"/>
  <c r="DE51" i="6" s="1"/>
  <c r="M51" i="7" s="1"/>
  <c r="BI51" i="7" s="1"/>
  <c r="CK51" i="6"/>
  <c r="CW51" i="6" s="1"/>
  <c r="E51" i="7" s="1"/>
  <c r="BA51" i="7" s="1"/>
  <c r="CU50" i="6"/>
  <c r="DG50" i="6" s="1"/>
  <c r="O50" i="7" s="1"/>
  <c r="BK50" i="7" s="1"/>
  <c r="CM50" i="6"/>
  <c r="CY50" i="6" s="1"/>
  <c r="G50" i="7" s="1"/>
  <c r="BC50" i="7" s="1"/>
  <c r="CO72" i="6"/>
  <c r="DA72" i="6" s="1"/>
  <c r="I72" i="7" s="1"/>
  <c r="BE72" i="7" s="1"/>
  <c r="CP71" i="6"/>
  <c r="DB71" i="6" s="1"/>
  <c r="J71" i="7" s="1"/>
  <c r="BF71" i="7" s="1"/>
  <c r="CR70" i="6"/>
  <c r="DD70" i="6" s="1"/>
  <c r="L70" i="7" s="1"/>
  <c r="BH70" i="7" s="1"/>
  <c r="CU69" i="6"/>
  <c r="DG69" i="6" s="1"/>
  <c r="O69" i="7" s="1"/>
  <c r="BK69" i="7" s="1"/>
  <c r="CK69" i="6"/>
  <c r="CW69" i="6" s="1"/>
  <c r="E69" i="7" s="1"/>
  <c r="BA69" i="7" s="1"/>
  <c r="CR68" i="6"/>
  <c r="DD68" i="6" s="1"/>
  <c r="L68" i="7" s="1"/>
  <c r="BH68" i="7" s="1"/>
  <c r="CM67" i="6"/>
  <c r="CY67" i="6" s="1"/>
  <c r="G67" i="7" s="1"/>
  <c r="BC67" i="7" s="1"/>
  <c r="CR66" i="6"/>
  <c r="DD66" i="6" s="1"/>
  <c r="L66" i="7" s="1"/>
  <c r="BH66" i="7" s="1"/>
  <c r="CN65" i="6"/>
  <c r="CZ65" i="6" s="1"/>
  <c r="H65" i="7" s="1"/>
  <c r="BD65" i="7" s="1"/>
  <c r="CV64" i="6"/>
  <c r="DH64" i="6" s="1"/>
  <c r="P64" i="7" s="1"/>
  <c r="BL64" i="7" s="1"/>
  <c r="CK64" i="6"/>
  <c r="CW64" i="6" s="1"/>
  <c r="E64" i="7" s="1"/>
  <c r="BA64" i="7" s="1"/>
  <c r="CQ63" i="6"/>
  <c r="DC63" i="6" s="1"/>
  <c r="K63" i="7" s="1"/>
  <c r="BG63" i="7" s="1"/>
  <c r="CO62" i="6"/>
  <c r="DA62" i="6" s="1"/>
  <c r="I62" i="7" s="1"/>
  <c r="BE62" i="7" s="1"/>
  <c r="CM74" i="6"/>
  <c r="CY74" i="6" s="1"/>
  <c r="G74" i="7" s="1"/>
  <c r="BC74" i="7" s="1"/>
  <c r="CU73" i="6"/>
  <c r="DG73" i="6" s="1"/>
  <c r="O73" i="7" s="1"/>
  <c r="BK73" i="7" s="1"/>
  <c r="CN72" i="6"/>
  <c r="CZ72" i="6" s="1"/>
  <c r="H72" i="7" s="1"/>
  <c r="BD72" i="7" s="1"/>
  <c r="CM71" i="6"/>
  <c r="CY71" i="6" s="1"/>
  <c r="G71" i="7" s="1"/>
  <c r="BC71" i="7" s="1"/>
  <c r="CO70" i="6"/>
  <c r="DA70" i="6" s="1"/>
  <c r="I70" i="7" s="1"/>
  <c r="BE70" i="7" s="1"/>
  <c r="CT69" i="6"/>
  <c r="DF69" i="6" s="1"/>
  <c r="N69" i="7" s="1"/>
  <c r="BJ69" i="7" s="1"/>
  <c r="CP68" i="6"/>
  <c r="DB68" i="6" s="1"/>
  <c r="J68" i="7" s="1"/>
  <c r="BF68" i="7" s="1"/>
  <c r="CL67" i="6"/>
  <c r="CX67" i="6" s="1"/>
  <c r="F67" i="7" s="1"/>
  <c r="BB67" i="7" s="1"/>
  <c r="CQ73" i="6"/>
  <c r="DC73" i="6" s="1"/>
  <c r="K73" i="7" s="1"/>
  <c r="BG73" i="7" s="1"/>
  <c r="CL71" i="6"/>
  <c r="CX71" i="6" s="1"/>
  <c r="F71" i="7" s="1"/>
  <c r="BB71" i="7" s="1"/>
  <c r="CN70" i="6"/>
  <c r="CZ70" i="6" s="1"/>
  <c r="H70" i="7" s="1"/>
  <c r="BD70" i="7" s="1"/>
  <c r="CS69" i="6"/>
  <c r="DE69" i="6" s="1"/>
  <c r="M69" i="7" s="1"/>
  <c r="BI69" i="7" s="1"/>
  <c r="CO68" i="6"/>
  <c r="DA68" i="6" s="1"/>
  <c r="I68" i="7" s="1"/>
  <c r="BE68" i="7" s="1"/>
  <c r="CU67" i="6"/>
  <c r="DG67" i="6" s="1"/>
  <c r="O67" i="7" s="1"/>
  <c r="BK67" i="7" s="1"/>
  <c r="CO66" i="6"/>
  <c r="DA66" i="6" s="1"/>
  <c r="I66" i="7" s="1"/>
  <c r="BE66" i="7" s="1"/>
  <c r="CV65" i="6"/>
  <c r="DH65" i="6" s="1"/>
  <c r="P65" i="7" s="1"/>
  <c r="BL65" i="7" s="1"/>
  <c r="CL65" i="6"/>
  <c r="CX65" i="6" s="1"/>
  <c r="F65" i="7" s="1"/>
  <c r="BB65" i="7" s="1"/>
  <c r="CS64" i="6"/>
  <c r="DE64" i="6" s="1"/>
  <c r="M64" i="7" s="1"/>
  <c r="BI64" i="7" s="1"/>
  <c r="CO63" i="6"/>
  <c r="DA63" i="6" s="1"/>
  <c r="I63" i="7" s="1"/>
  <c r="BE63" i="7" s="1"/>
  <c r="CV62" i="6"/>
  <c r="DH62" i="6" s="1"/>
  <c r="P62" i="7" s="1"/>
  <c r="BL62" i="7" s="1"/>
  <c r="CM62" i="6"/>
  <c r="CY62" i="6" s="1"/>
  <c r="G62" i="7" s="1"/>
  <c r="BC62" i="7" s="1"/>
  <c r="CT61" i="6"/>
  <c r="DF61" i="6" s="1"/>
  <c r="N61" i="7" s="1"/>
  <c r="BJ61" i="7" s="1"/>
  <c r="CL61" i="6"/>
  <c r="CX61" i="6" s="1"/>
  <c r="F61" i="7" s="1"/>
  <c r="BB61" i="7" s="1"/>
  <c r="CV60" i="6"/>
  <c r="DH60" i="6" s="1"/>
  <c r="P60" i="7" s="1"/>
  <c r="BL60" i="7" s="1"/>
  <c r="CN60" i="6"/>
  <c r="CZ60" i="6" s="1"/>
  <c r="H60" i="7" s="1"/>
  <c r="BD60" i="7" s="1"/>
  <c r="CP59" i="6"/>
  <c r="DB59" i="6" s="1"/>
  <c r="J59" i="7" s="1"/>
  <c r="BF59" i="7" s="1"/>
  <c r="CR58" i="6"/>
  <c r="DD58" i="6" s="1"/>
  <c r="L58" i="7" s="1"/>
  <c r="BH58" i="7" s="1"/>
  <c r="CT57" i="6"/>
  <c r="DF57" i="6" s="1"/>
  <c r="N57" i="7" s="1"/>
  <c r="BJ57" i="7" s="1"/>
  <c r="CL57" i="6"/>
  <c r="CX57" i="6" s="1"/>
  <c r="F57" i="7" s="1"/>
  <c r="BB57" i="7" s="1"/>
  <c r="CV56" i="6"/>
  <c r="DH56" i="6" s="1"/>
  <c r="P56" i="7" s="1"/>
  <c r="BL56" i="7" s="1"/>
  <c r="CN56" i="6"/>
  <c r="CZ56" i="6" s="1"/>
  <c r="H56" i="7" s="1"/>
  <c r="BD56" i="7" s="1"/>
  <c r="CP55" i="6"/>
  <c r="DB55" i="6" s="1"/>
  <c r="J55" i="7" s="1"/>
  <c r="BF55" i="7" s="1"/>
  <c r="CR54" i="6"/>
  <c r="DD54" i="6" s="1"/>
  <c r="L54" i="7" s="1"/>
  <c r="BH54" i="7" s="1"/>
  <c r="CT53" i="6"/>
  <c r="DF53" i="6" s="1"/>
  <c r="N53" i="7" s="1"/>
  <c r="BJ53" i="7" s="1"/>
  <c r="CL53" i="6"/>
  <c r="CX53" i="6" s="1"/>
  <c r="F53" i="7" s="1"/>
  <c r="BB53" i="7" s="1"/>
  <c r="CV52" i="6"/>
  <c r="DH52" i="6" s="1"/>
  <c r="P52" i="7" s="1"/>
  <c r="BL52" i="7" s="1"/>
  <c r="CN52" i="6"/>
  <c r="CZ52" i="6" s="1"/>
  <c r="H52" i="7" s="1"/>
  <c r="BD52" i="7" s="1"/>
  <c r="CP51" i="6"/>
  <c r="DB51" i="6" s="1"/>
  <c r="J51" i="7" s="1"/>
  <c r="BF51" i="7" s="1"/>
  <c r="CR50" i="6"/>
  <c r="DD50" i="6" s="1"/>
  <c r="L50" i="7" s="1"/>
  <c r="BH50" i="7" s="1"/>
  <c r="CT49" i="6"/>
  <c r="DF49" i="6" s="1"/>
  <c r="N49" i="7" s="1"/>
  <c r="BJ49" i="7" s="1"/>
  <c r="CL49" i="6"/>
  <c r="CX49" i="6" s="1"/>
  <c r="F49" i="7" s="1"/>
  <c r="BB49" i="7" s="1"/>
  <c r="CV48" i="6"/>
  <c r="DH48" i="6" s="1"/>
  <c r="P48" i="7" s="1"/>
  <c r="BL48" i="7" s="1"/>
  <c r="CN48" i="6"/>
  <c r="CZ48" i="6" s="1"/>
  <c r="H48" i="7" s="1"/>
  <c r="BD48" i="7" s="1"/>
  <c r="CP47" i="6"/>
  <c r="DB47" i="6" s="1"/>
  <c r="J47" i="7" s="1"/>
  <c r="BF47" i="7" s="1"/>
  <c r="CR46" i="6"/>
  <c r="DD46" i="6" s="1"/>
  <c r="L46" i="7" s="1"/>
  <c r="BH46" i="7" s="1"/>
  <c r="CT45" i="6"/>
  <c r="DF45" i="6" s="1"/>
  <c r="N45" i="7" s="1"/>
  <c r="BJ45" i="7" s="1"/>
  <c r="CL45" i="6"/>
  <c r="CX45" i="6" s="1"/>
  <c r="F45" i="7" s="1"/>
  <c r="BB45" i="7" s="1"/>
  <c r="CV44" i="6"/>
  <c r="DH44" i="6" s="1"/>
  <c r="P44" i="7" s="1"/>
  <c r="BL44" i="7" s="1"/>
  <c r="CN44" i="6"/>
  <c r="CZ44" i="6" s="1"/>
  <c r="H44" i="7" s="1"/>
  <c r="BD44" i="7" s="1"/>
  <c r="CP43" i="6"/>
  <c r="DB43" i="6" s="1"/>
  <c r="J43" i="7" s="1"/>
  <c r="BF43" i="7" s="1"/>
  <c r="CR42" i="6"/>
  <c r="DD42" i="6" s="1"/>
  <c r="L42" i="7" s="1"/>
  <c r="BH42" i="7" s="1"/>
  <c r="CT41" i="6"/>
  <c r="DF41" i="6" s="1"/>
  <c r="N41" i="7" s="1"/>
  <c r="BJ41" i="7" s="1"/>
  <c r="CL41" i="6"/>
  <c r="CX41" i="6" s="1"/>
  <c r="F41" i="7" s="1"/>
  <c r="BB41" i="7" s="1"/>
  <c r="CV40" i="6"/>
  <c r="DH40" i="6" s="1"/>
  <c r="P40" i="7" s="1"/>
  <c r="BL40" i="7" s="1"/>
  <c r="CN40" i="6"/>
  <c r="CZ40" i="6" s="1"/>
  <c r="H40" i="7" s="1"/>
  <c r="BD40" i="7" s="1"/>
  <c r="CP39" i="6"/>
  <c r="DB39" i="6" s="1"/>
  <c r="J39" i="7" s="1"/>
  <c r="BF39" i="7" s="1"/>
  <c r="CN68" i="6"/>
  <c r="CZ68" i="6" s="1"/>
  <c r="H68" i="7" s="1"/>
  <c r="BD68" i="7" s="1"/>
  <c r="CM63" i="6"/>
  <c r="CY63" i="6" s="1"/>
  <c r="G63" i="7" s="1"/>
  <c r="BC63" i="7" s="1"/>
  <c r="CS61" i="6"/>
  <c r="DE61" i="6" s="1"/>
  <c r="M61" i="7" s="1"/>
  <c r="BI61" i="7" s="1"/>
  <c r="CS60" i="6"/>
  <c r="DE60" i="6" s="1"/>
  <c r="M60" i="7" s="1"/>
  <c r="BI60" i="7" s="1"/>
  <c r="CQ69" i="6"/>
  <c r="DC69" i="6" s="1"/>
  <c r="K69" i="7" s="1"/>
  <c r="BG69" i="7" s="1"/>
  <c r="CQ66" i="6"/>
  <c r="DC66" i="6" s="1"/>
  <c r="K66" i="7" s="1"/>
  <c r="BG66" i="7" s="1"/>
  <c r="CU64" i="6"/>
  <c r="DG64" i="6" s="1"/>
  <c r="O64" i="7" s="1"/>
  <c r="BK64" i="7" s="1"/>
  <c r="CQ61" i="6"/>
  <c r="DC61" i="6" s="1"/>
  <c r="K61" i="7" s="1"/>
  <c r="BG61" i="7" s="1"/>
  <c r="CP60" i="6"/>
  <c r="DB60" i="6" s="1"/>
  <c r="J60" i="7" s="1"/>
  <c r="BF60" i="7" s="1"/>
  <c r="CO59" i="6"/>
  <c r="DA59" i="6" s="1"/>
  <c r="I59" i="7" s="1"/>
  <c r="BE59" i="7" s="1"/>
  <c r="CK58" i="6"/>
  <c r="CW58" i="6" s="1"/>
  <c r="E58" i="7" s="1"/>
  <c r="BA58" i="7" s="1"/>
  <c r="CK57" i="6"/>
  <c r="CW57" i="6" s="1"/>
  <c r="E57" i="7" s="1"/>
  <c r="BA57" i="7" s="1"/>
  <c r="CO56" i="6"/>
  <c r="DA56" i="6" s="1"/>
  <c r="I56" i="7" s="1"/>
  <c r="BE56" i="7" s="1"/>
  <c r="CR55" i="6"/>
  <c r="DD55" i="6" s="1"/>
  <c r="L55" i="7" s="1"/>
  <c r="BH55" i="7" s="1"/>
  <c r="CN66" i="6"/>
  <c r="CZ66" i="6" s="1"/>
  <c r="H66" i="7" s="1"/>
  <c r="BD66" i="7" s="1"/>
  <c r="CR64" i="6"/>
  <c r="DD64" i="6" s="1"/>
  <c r="L64" i="7" s="1"/>
  <c r="BH64" i="7" s="1"/>
  <c r="CN61" i="6"/>
  <c r="CZ61" i="6" s="1"/>
  <c r="H61" i="7" s="1"/>
  <c r="BD61" i="7" s="1"/>
  <c r="CO60" i="6"/>
  <c r="DA60" i="6" s="1"/>
  <c r="I60" i="7" s="1"/>
  <c r="BE60" i="7" s="1"/>
  <c r="CM59" i="6"/>
  <c r="CY59" i="6" s="1"/>
  <c r="G59" i="7" s="1"/>
  <c r="BC59" i="7" s="1"/>
  <c r="CV57" i="6"/>
  <c r="DH57" i="6" s="1"/>
  <c r="P57" i="7" s="1"/>
  <c r="BL57" i="7" s="1"/>
  <c r="CM56" i="6"/>
  <c r="CY56" i="6" s="1"/>
  <c r="G56" i="7" s="1"/>
  <c r="BC56" i="7" s="1"/>
  <c r="CQ55" i="6"/>
  <c r="DC55" i="6" s="1"/>
  <c r="K55" i="7" s="1"/>
  <c r="BG55" i="7" s="1"/>
  <c r="CS54" i="6"/>
  <c r="DE54" i="6" s="1"/>
  <c r="M54" i="7" s="1"/>
  <c r="BI54" i="7" s="1"/>
  <c r="CV53" i="6"/>
  <c r="DH53" i="6" s="1"/>
  <c r="P53" i="7" s="1"/>
  <c r="BL53" i="7" s="1"/>
  <c r="CM52" i="6"/>
  <c r="CY52" i="6" s="1"/>
  <c r="G52" i="7" s="1"/>
  <c r="BC52" i="7" s="1"/>
  <c r="CQ51" i="6"/>
  <c r="DC51" i="6" s="1"/>
  <c r="K51" i="7" s="1"/>
  <c r="BG51" i="7" s="1"/>
  <c r="CS50" i="6"/>
  <c r="DE50" i="6" s="1"/>
  <c r="M50" i="7" s="1"/>
  <c r="BI50" i="7" s="1"/>
  <c r="CL70" i="6"/>
  <c r="CX70" i="6" s="1"/>
  <c r="F70" i="7" s="1"/>
  <c r="BB70" i="7" s="1"/>
  <c r="CU62" i="6"/>
  <c r="DG62" i="6" s="1"/>
  <c r="O62" i="7" s="1"/>
  <c r="BK62" i="7" s="1"/>
  <c r="CM61" i="6"/>
  <c r="CY61" i="6" s="1"/>
  <c r="G61" i="7" s="1"/>
  <c r="BC61" i="7" s="1"/>
  <c r="CM60" i="6"/>
  <c r="CY60" i="6" s="1"/>
  <c r="G60" i="7" s="1"/>
  <c r="BC60" i="7" s="1"/>
  <c r="CU57" i="6"/>
  <c r="DG57" i="6" s="1"/>
  <c r="O57" i="7" s="1"/>
  <c r="BK57" i="7" s="1"/>
  <c r="CL56" i="6"/>
  <c r="CX56" i="6" s="1"/>
  <c r="F56" i="7" s="1"/>
  <c r="BB56" i="7" s="1"/>
  <c r="CO55" i="6"/>
  <c r="DA55" i="6" s="1"/>
  <c r="I55" i="7" s="1"/>
  <c r="BE55" i="7" s="1"/>
  <c r="CQ54" i="6"/>
  <c r="DC54" i="6" s="1"/>
  <c r="K54" i="7" s="1"/>
  <c r="BG54" i="7" s="1"/>
  <c r="CU53" i="6"/>
  <c r="DG53" i="6" s="1"/>
  <c r="O53" i="7" s="1"/>
  <c r="BK53" i="7" s="1"/>
  <c r="CL52" i="6"/>
  <c r="CX52" i="6" s="1"/>
  <c r="F52" i="7" s="1"/>
  <c r="BB52" i="7" s="1"/>
  <c r="CO51" i="6"/>
  <c r="DA51" i="6" s="1"/>
  <c r="I51" i="7" s="1"/>
  <c r="BE51" i="7" s="1"/>
  <c r="CN62" i="6"/>
  <c r="CZ62" i="6" s="1"/>
  <c r="H62" i="7" s="1"/>
  <c r="BD62" i="7" s="1"/>
  <c r="CK61" i="6"/>
  <c r="CW61" i="6" s="1"/>
  <c r="E61" i="7" s="1"/>
  <c r="BA61" i="7" s="1"/>
  <c r="CK60" i="6"/>
  <c r="CW60" i="6" s="1"/>
  <c r="E60" i="7" s="1"/>
  <c r="BA60" i="7" s="1"/>
  <c r="CT58" i="6"/>
  <c r="DF58" i="6" s="1"/>
  <c r="N58" i="7" s="1"/>
  <c r="BJ58" i="7" s="1"/>
  <c r="CS57" i="6"/>
  <c r="DE57" i="6" s="1"/>
  <c r="M57" i="7" s="1"/>
  <c r="BI57" i="7" s="1"/>
  <c r="CK56" i="6"/>
  <c r="CW56" i="6" s="1"/>
  <c r="E56" i="7" s="1"/>
  <c r="BA56" i="7" s="1"/>
  <c r="CN55" i="6"/>
  <c r="CZ55" i="6" s="1"/>
  <c r="H55" i="7" s="1"/>
  <c r="BD55" i="7" s="1"/>
  <c r="CT67" i="6"/>
  <c r="DF67" i="6" s="1"/>
  <c r="N67" i="7" s="1"/>
  <c r="BJ67" i="7" s="1"/>
  <c r="CU65" i="6"/>
  <c r="DG65" i="6" s="1"/>
  <c r="O65" i="7" s="1"/>
  <c r="BK65" i="7" s="1"/>
  <c r="CL62" i="6"/>
  <c r="CX62" i="6" s="1"/>
  <c r="F62" i="7" s="1"/>
  <c r="BB62" i="7" s="1"/>
  <c r="CK76" i="6"/>
  <c r="CW76" i="6" s="1"/>
  <c r="E76" i="7" s="1"/>
  <c r="BA76" i="7" s="1"/>
  <c r="CM65" i="6"/>
  <c r="CY65" i="6" s="1"/>
  <c r="G65" i="7" s="1"/>
  <c r="BC65" i="7" s="1"/>
  <c r="CV61" i="6"/>
  <c r="DH61" i="6" s="1"/>
  <c r="P61" i="7" s="1"/>
  <c r="BL61" i="7" s="1"/>
  <c r="CK65" i="6"/>
  <c r="CW65" i="6" s="1"/>
  <c r="E65" i="7" s="1"/>
  <c r="BA65" i="7" s="1"/>
  <c r="CP63" i="6"/>
  <c r="DB63" i="6" s="1"/>
  <c r="J63" i="7" s="1"/>
  <c r="BF63" i="7" s="1"/>
  <c r="CU61" i="6"/>
  <c r="DG61" i="6" s="1"/>
  <c r="O61" i="7" s="1"/>
  <c r="BK61" i="7" s="1"/>
  <c r="CU60" i="6"/>
  <c r="DG60" i="6" s="1"/>
  <c r="O60" i="7" s="1"/>
  <c r="BK60" i="7" s="1"/>
  <c r="CR59" i="6"/>
  <c r="DD59" i="6" s="1"/>
  <c r="L59" i="7" s="1"/>
  <c r="BH59" i="7" s="1"/>
  <c r="CO58" i="6"/>
  <c r="DA58" i="6" s="1"/>
  <c r="I58" i="7" s="1"/>
  <c r="BE58" i="7" s="1"/>
  <c r="CN57" i="6"/>
  <c r="CZ57" i="6" s="1"/>
  <c r="H57" i="7" s="1"/>
  <c r="BD57" i="7" s="1"/>
  <c r="CS56" i="6"/>
  <c r="DE56" i="6" s="1"/>
  <c r="M56" i="7" s="1"/>
  <c r="BI56" i="7" s="1"/>
  <c r="CV55" i="6"/>
  <c r="DH55" i="6" s="1"/>
  <c r="P55" i="7" s="1"/>
  <c r="BL55" i="7" s="1"/>
  <c r="CK54" i="6"/>
  <c r="CW54" i="6" s="1"/>
  <c r="E54" i="7" s="1"/>
  <c r="BA54" i="7" s="1"/>
  <c r="CN53" i="6"/>
  <c r="CZ53" i="6" s="1"/>
  <c r="H53" i="7" s="1"/>
  <c r="BD53" i="7" s="1"/>
  <c r="CS52" i="6"/>
  <c r="DE52" i="6" s="1"/>
  <c r="M52" i="7" s="1"/>
  <c r="BI52" i="7" s="1"/>
  <c r="CV51" i="6"/>
  <c r="DH51" i="6" s="1"/>
  <c r="P51" i="7" s="1"/>
  <c r="BL51" i="7" s="1"/>
  <c r="CQ59" i="6"/>
  <c r="DC59" i="6" s="1"/>
  <c r="K59" i="7" s="1"/>
  <c r="BG59" i="7" s="1"/>
  <c r="CP54" i="6"/>
  <c r="DB54" i="6" s="1"/>
  <c r="J54" i="7" s="1"/>
  <c r="BF54" i="7" s="1"/>
  <c r="CS53" i="6"/>
  <c r="DE53" i="6" s="1"/>
  <c r="M53" i="7" s="1"/>
  <c r="BI53" i="7" s="1"/>
  <c r="CP52" i="6"/>
  <c r="DB52" i="6" s="1"/>
  <c r="J52" i="7" s="1"/>
  <c r="BF52" i="7" s="1"/>
  <c r="CT50" i="6"/>
  <c r="DF50" i="6" s="1"/>
  <c r="N50" i="7" s="1"/>
  <c r="BJ50" i="7" s="1"/>
  <c r="CR49" i="6"/>
  <c r="DD49" i="6" s="1"/>
  <c r="L49" i="7" s="1"/>
  <c r="BH49" i="7" s="1"/>
  <c r="CM48" i="6"/>
  <c r="CY48" i="6" s="1"/>
  <c r="G48" i="7" s="1"/>
  <c r="BC48" i="7" s="1"/>
  <c r="CS47" i="6"/>
  <c r="DE47" i="6" s="1"/>
  <c r="M47" i="7" s="1"/>
  <c r="BI47" i="7" s="1"/>
  <c r="CO46" i="6"/>
  <c r="DA46" i="6" s="1"/>
  <c r="I46" i="7" s="1"/>
  <c r="BE46" i="7" s="1"/>
  <c r="CU45" i="6"/>
  <c r="DG45" i="6" s="1"/>
  <c r="O45" i="7" s="1"/>
  <c r="BK45" i="7" s="1"/>
  <c r="CP44" i="6"/>
  <c r="DB44" i="6" s="1"/>
  <c r="J44" i="7" s="1"/>
  <c r="BF44" i="7" s="1"/>
  <c r="CV43" i="6"/>
  <c r="DH43" i="6" s="1"/>
  <c r="P43" i="7" s="1"/>
  <c r="BL43" i="7" s="1"/>
  <c r="CK43" i="6"/>
  <c r="CW43" i="6" s="1"/>
  <c r="E43" i="7" s="1"/>
  <c r="BA43" i="7" s="1"/>
  <c r="CR57" i="6"/>
  <c r="DD57" i="6" s="1"/>
  <c r="L57" i="7" s="1"/>
  <c r="BH57" i="7" s="1"/>
  <c r="CO54" i="6"/>
  <c r="DA54" i="6" s="1"/>
  <c r="I54" i="7" s="1"/>
  <c r="BE54" i="7" s="1"/>
  <c r="CR53" i="6"/>
  <c r="DD53" i="6" s="1"/>
  <c r="L53" i="7" s="1"/>
  <c r="BH53" i="7" s="1"/>
  <c r="CO52" i="6"/>
  <c r="DA52" i="6" s="1"/>
  <c r="I52" i="7" s="1"/>
  <c r="BE52" i="7" s="1"/>
  <c r="CQ50" i="6"/>
  <c r="DC50" i="6" s="1"/>
  <c r="K50" i="7" s="1"/>
  <c r="BG50" i="7" s="1"/>
  <c r="CQ49" i="6"/>
  <c r="DC49" i="6" s="1"/>
  <c r="K49" i="7" s="1"/>
  <c r="BG49" i="7" s="1"/>
  <c r="CL48" i="6"/>
  <c r="CX48" i="6" s="1"/>
  <c r="F48" i="7" s="1"/>
  <c r="BB48" i="7" s="1"/>
  <c r="CR47" i="6"/>
  <c r="DD47" i="6" s="1"/>
  <c r="L47" i="7" s="1"/>
  <c r="BH47" i="7" s="1"/>
  <c r="CQ57" i="6"/>
  <c r="DC57" i="6" s="1"/>
  <c r="K57" i="7" s="1"/>
  <c r="BG57" i="7" s="1"/>
  <c r="CU56" i="6"/>
  <c r="DG56" i="6" s="1"/>
  <c r="O56" i="7" s="1"/>
  <c r="BK56" i="7" s="1"/>
  <c r="CL54" i="6"/>
  <c r="CX54" i="6" s="1"/>
  <c r="F54" i="7" s="1"/>
  <c r="BB54" i="7" s="1"/>
  <c r="CQ53" i="6"/>
  <c r="DC53" i="6" s="1"/>
  <c r="K53" i="7" s="1"/>
  <c r="BG53" i="7" s="1"/>
  <c r="CK52" i="6"/>
  <c r="CW52" i="6" s="1"/>
  <c r="E52" i="7" s="1"/>
  <c r="BA52" i="7" s="1"/>
  <c r="CP50" i="6"/>
  <c r="DB50" i="6" s="1"/>
  <c r="J50" i="7" s="1"/>
  <c r="BF50" i="7" s="1"/>
  <c r="CO49" i="6"/>
  <c r="DA49" i="6" s="1"/>
  <c r="I49" i="7" s="1"/>
  <c r="BE49" i="7" s="1"/>
  <c r="CU48" i="6"/>
  <c r="DG48" i="6" s="1"/>
  <c r="O48" i="7" s="1"/>
  <c r="BK48" i="7" s="1"/>
  <c r="CK48" i="6"/>
  <c r="CW48" i="6" s="1"/>
  <c r="E48" i="7" s="1"/>
  <c r="BA48" i="7" s="1"/>
  <c r="CQ47" i="6"/>
  <c r="DC47" i="6" s="1"/>
  <c r="K47" i="7" s="1"/>
  <c r="BG47" i="7" s="1"/>
  <c r="CL46" i="6"/>
  <c r="CX46" i="6" s="1"/>
  <c r="F46" i="7" s="1"/>
  <c r="BB46" i="7" s="1"/>
  <c r="CR45" i="6"/>
  <c r="DD45" i="6" s="1"/>
  <c r="L45" i="7" s="1"/>
  <c r="BH45" i="7" s="1"/>
  <c r="CM57" i="6"/>
  <c r="CY57" i="6" s="1"/>
  <c r="G57" i="7" s="1"/>
  <c r="BC57" i="7" s="1"/>
  <c r="CT56" i="6"/>
  <c r="DF56" i="6" s="1"/>
  <c r="N56" i="7" s="1"/>
  <c r="BJ56" i="7" s="1"/>
  <c r="CU55" i="6"/>
  <c r="DG55" i="6" s="1"/>
  <c r="O55" i="7" s="1"/>
  <c r="BK55" i="7" s="1"/>
  <c r="CM53" i="6"/>
  <c r="CY53" i="6" s="1"/>
  <c r="G53" i="7" s="1"/>
  <c r="BC53" i="7" s="1"/>
  <c r="CO50" i="6"/>
  <c r="DA50" i="6" s="1"/>
  <c r="I50" i="7" s="1"/>
  <c r="BE50" i="7" s="1"/>
  <c r="CN49" i="6"/>
  <c r="CZ49" i="6" s="1"/>
  <c r="H49" i="7" s="1"/>
  <c r="BD49" i="7" s="1"/>
  <c r="CT48" i="6"/>
  <c r="DF48" i="6" s="1"/>
  <c r="N48" i="7" s="1"/>
  <c r="BJ48" i="7" s="1"/>
  <c r="CO47" i="6"/>
  <c r="DA47" i="6" s="1"/>
  <c r="I47" i="7" s="1"/>
  <c r="BE47" i="7" s="1"/>
  <c r="CU46" i="6"/>
  <c r="DG46" i="6" s="1"/>
  <c r="O46" i="7" s="1"/>
  <c r="BK46" i="7" s="1"/>
  <c r="CK46" i="6"/>
  <c r="CW46" i="6" s="1"/>
  <c r="E46" i="7" s="1"/>
  <c r="BA46" i="7" s="1"/>
  <c r="CQ45" i="6"/>
  <c r="DC45" i="6" s="1"/>
  <c r="K45" i="7" s="1"/>
  <c r="BG45" i="7" s="1"/>
  <c r="CL44" i="6"/>
  <c r="CX44" i="6" s="1"/>
  <c r="F44" i="7" s="1"/>
  <c r="BB44" i="7" s="1"/>
  <c r="CS58" i="6"/>
  <c r="DE58" i="6" s="1"/>
  <c r="M58" i="7" s="1"/>
  <c r="BI58" i="7" s="1"/>
  <c r="CP56" i="6"/>
  <c r="DB56" i="6" s="1"/>
  <c r="J56" i="7" s="1"/>
  <c r="BF56" i="7" s="1"/>
  <c r="CM55" i="6"/>
  <c r="CY55" i="6" s="1"/>
  <c r="G55" i="7" s="1"/>
  <c r="BC55" i="7" s="1"/>
  <c r="CK53" i="6"/>
  <c r="CW53" i="6" s="1"/>
  <c r="E53" i="7" s="1"/>
  <c r="BA53" i="7" s="1"/>
  <c r="CU51" i="6"/>
  <c r="DG51" i="6" s="1"/>
  <c r="O51" i="7" s="1"/>
  <c r="BK51" i="7" s="1"/>
  <c r="CL50" i="6"/>
  <c r="CX50" i="6" s="1"/>
  <c r="F50" i="7" s="1"/>
  <c r="BB50" i="7" s="1"/>
  <c r="CM49" i="6"/>
  <c r="CY49" i="6" s="1"/>
  <c r="G49" i="7" s="1"/>
  <c r="BC49" i="7" s="1"/>
  <c r="CS48" i="6"/>
  <c r="DE48" i="6" s="1"/>
  <c r="M48" i="7" s="1"/>
  <c r="BI48" i="7" s="1"/>
  <c r="CN47" i="6"/>
  <c r="CZ47" i="6" s="1"/>
  <c r="H47" i="7" s="1"/>
  <c r="BD47" i="7" s="1"/>
  <c r="CT46" i="6"/>
  <c r="DF46" i="6" s="1"/>
  <c r="N46" i="7" s="1"/>
  <c r="BJ46" i="7" s="1"/>
  <c r="CO45" i="6"/>
  <c r="DA45" i="6" s="1"/>
  <c r="I45" i="7" s="1"/>
  <c r="BE45" i="7" s="1"/>
  <c r="CU44" i="6"/>
  <c r="DG44" i="6" s="1"/>
  <c r="O44" i="7" s="1"/>
  <c r="BK44" i="7" s="1"/>
  <c r="CK44" i="6"/>
  <c r="CW44" i="6" s="1"/>
  <c r="E44" i="7" s="1"/>
  <c r="BA44" i="7" s="1"/>
  <c r="CQ43" i="6"/>
  <c r="DC43" i="6" s="1"/>
  <c r="K43" i="7" s="1"/>
  <c r="BG43" i="7" s="1"/>
  <c r="CL42" i="6"/>
  <c r="CX42" i="6" s="1"/>
  <c r="F42" i="7" s="1"/>
  <c r="BB42" i="7" s="1"/>
  <c r="CR41" i="6"/>
  <c r="DD41" i="6" s="1"/>
  <c r="L41" i="7" s="1"/>
  <c r="BH41" i="7" s="1"/>
  <c r="CM40" i="6"/>
  <c r="CY40" i="6" s="1"/>
  <c r="G40" i="7" s="1"/>
  <c r="BC40" i="7" s="1"/>
  <c r="CS39" i="6"/>
  <c r="DE39" i="6" s="1"/>
  <c r="M39" i="7" s="1"/>
  <c r="BI39" i="7" s="1"/>
  <c r="CS38" i="6"/>
  <c r="DE38" i="6" s="1"/>
  <c r="M38" i="7" s="1"/>
  <c r="BI38" i="7" s="1"/>
  <c r="CK38" i="6"/>
  <c r="CW38" i="6" s="1"/>
  <c r="E38" i="7" s="1"/>
  <c r="BA38" i="7" s="1"/>
  <c r="CU37" i="6"/>
  <c r="DG37" i="6" s="1"/>
  <c r="O37" i="7" s="1"/>
  <c r="BK37" i="7" s="1"/>
  <c r="CM37" i="6"/>
  <c r="CY37" i="6" s="1"/>
  <c r="G37" i="7" s="1"/>
  <c r="BC37" i="7" s="1"/>
  <c r="CO36" i="6"/>
  <c r="DA36" i="6" s="1"/>
  <c r="I36" i="7" s="1"/>
  <c r="BE36" i="7" s="1"/>
  <c r="CQ35" i="6"/>
  <c r="DC35" i="6" s="1"/>
  <c r="K35" i="7" s="1"/>
  <c r="BG35" i="7" s="1"/>
  <c r="CS34" i="6"/>
  <c r="DE34" i="6" s="1"/>
  <c r="M34" i="7" s="1"/>
  <c r="BI34" i="7" s="1"/>
  <c r="CK34" i="6"/>
  <c r="CW34" i="6" s="1"/>
  <c r="E34" i="7" s="1"/>
  <c r="BA34" i="7" s="1"/>
  <c r="CQ58" i="6"/>
  <c r="DC58" i="6" s="1"/>
  <c r="K58" i="7" s="1"/>
  <c r="BG58" i="7" s="1"/>
  <c r="CR51" i="6"/>
  <c r="DD51" i="6" s="1"/>
  <c r="L51" i="7" s="1"/>
  <c r="BH51" i="7" s="1"/>
  <c r="CK50" i="6"/>
  <c r="CW50" i="6" s="1"/>
  <c r="E50" i="7" s="1"/>
  <c r="BA50" i="7" s="1"/>
  <c r="CV49" i="6"/>
  <c r="DH49" i="6" s="1"/>
  <c r="P49" i="7" s="1"/>
  <c r="BL49" i="7" s="1"/>
  <c r="CK49" i="6"/>
  <c r="CW49" i="6" s="1"/>
  <c r="E49" i="7" s="1"/>
  <c r="BA49" i="7" s="1"/>
  <c r="CQ48" i="6"/>
  <c r="DC48" i="6" s="1"/>
  <c r="K48" i="7" s="1"/>
  <c r="BG48" i="7" s="1"/>
  <c r="CM47" i="6"/>
  <c r="CY47" i="6" s="1"/>
  <c r="G47" i="7" s="1"/>
  <c r="BC47" i="7" s="1"/>
  <c r="CL58" i="6"/>
  <c r="CX58" i="6" s="1"/>
  <c r="F58" i="7" s="1"/>
  <c r="BB58" i="7" s="1"/>
  <c r="CU52" i="6"/>
  <c r="DG52" i="6" s="1"/>
  <c r="O52" i="7" s="1"/>
  <c r="BK52" i="7" s="1"/>
  <c r="CN51" i="6"/>
  <c r="CZ51" i="6" s="1"/>
  <c r="H51" i="7" s="1"/>
  <c r="BD51" i="7" s="1"/>
  <c r="CU49" i="6"/>
  <c r="DG49" i="6" s="1"/>
  <c r="O49" i="7" s="1"/>
  <c r="BK49" i="7" s="1"/>
  <c r="CP48" i="6"/>
  <c r="DB48" i="6" s="1"/>
  <c r="J48" i="7" s="1"/>
  <c r="BF48" i="7" s="1"/>
  <c r="CV47" i="6"/>
  <c r="DH47" i="6" s="1"/>
  <c r="P47" i="7" s="1"/>
  <c r="BL47" i="7" s="1"/>
  <c r="CK47" i="6"/>
  <c r="CW47" i="6" s="1"/>
  <c r="E47" i="7" s="1"/>
  <c r="BA47" i="7" s="1"/>
  <c r="CQ46" i="6"/>
  <c r="DC46" i="6" s="1"/>
  <c r="K46" i="7" s="1"/>
  <c r="BG46" i="7" s="1"/>
  <c r="CM45" i="6"/>
  <c r="CY45" i="6" s="1"/>
  <c r="G45" i="7" s="1"/>
  <c r="BC45" i="7" s="1"/>
  <c r="CS44" i="6"/>
  <c r="DE44" i="6" s="1"/>
  <c r="M44" i="7" s="1"/>
  <c r="BI44" i="7" s="1"/>
  <c r="CN43" i="6"/>
  <c r="CZ43" i="6" s="1"/>
  <c r="H43" i="7" s="1"/>
  <c r="BD43" i="7" s="1"/>
  <c r="CT42" i="6"/>
  <c r="DF42" i="6" s="1"/>
  <c r="N42" i="7" s="1"/>
  <c r="BJ42" i="7" s="1"/>
  <c r="CO41" i="6"/>
  <c r="DA41" i="6" s="1"/>
  <c r="I41" i="7" s="1"/>
  <c r="BE41" i="7" s="1"/>
  <c r="CU40" i="6"/>
  <c r="DG40" i="6" s="1"/>
  <c r="O40" i="7" s="1"/>
  <c r="BK40" i="7" s="1"/>
  <c r="CK40" i="6"/>
  <c r="CW40" i="6" s="1"/>
  <c r="E40" i="7" s="1"/>
  <c r="BA40" i="7" s="1"/>
  <c r="CQ39" i="6"/>
  <c r="DC39" i="6" s="1"/>
  <c r="K39" i="7" s="1"/>
  <c r="BG39" i="7" s="1"/>
  <c r="CQ38" i="6"/>
  <c r="DC38" i="6" s="1"/>
  <c r="K38" i="7" s="1"/>
  <c r="BG38" i="7" s="1"/>
  <c r="CS37" i="6"/>
  <c r="DE37" i="6" s="1"/>
  <c r="M37" i="7" s="1"/>
  <c r="BI37" i="7" s="1"/>
  <c r="CK37" i="6"/>
  <c r="CW37" i="6" s="1"/>
  <c r="E37" i="7" s="1"/>
  <c r="BA37" i="7" s="1"/>
  <c r="CU36" i="6"/>
  <c r="DG36" i="6" s="1"/>
  <c r="O36" i="7" s="1"/>
  <c r="BK36" i="7" s="1"/>
  <c r="CM36" i="6"/>
  <c r="CY36" i="6" s="1"/>
  <c r="G36" i="7" s="1"/>
  <c r="BC36" i="7" s="1"/>
  <c r="CO35" i="6"/>
  <c r="DA35" i="6" s="1"/>
  <c r="I35" i="7" s="1"/>
  <c r="BE35" i="7" s="1"/>
  <c r="CQ34" i="6"/>
  <c r="DC34" i="6" s="1"/>
  <c r="K34" i="7" s="1"/>
  <c r="BG34" i="7" s="1"/>
  <c r="CU59" i="6"/>
  <c r="DG59" i="6" s="1"/>
  <c r="O59" i="7" s="1"/>
  <c r="BK59" i="7" s="1"/>
  <c r="CT54" i="6"/>
  <c r="DF54" i="6" s="1"/>
  <c r="N54" i="7" s="1"/>
  <c r="BJ54" i="7" s="1"/>
  <c r="CT52" i="6"/>
  <c r="DF52" i="6" s="1"/>
  <c r="N52" i="7" s="1"/>
  <c r="BJ52" i="7" s="1"/>
  <c r="CM51" i="6"/>
  <c r="CY51" i="6" s="1"/>
  <c r="G51" i="7" s="1"/>
  <c r="BC51" i="7" s="1"/>
  <c r="CS49" i="6"/>
  <c r="DE49" i="6" s="1"/>
  <c r="M49" i="7" s="1"/>
  <c r="BI49" i="7" s="1"/>
  <c r="CO48" i="6"/>
  <c r="DA48" i="6" s="1"/>
  <c r="I48" i="7" s="1"/>
  <c r="BE48" i="7" s="1"/>
  <c r="CU47" i="6"/>
  <c r="DG47" i="6" s="1"/>
  <c r="O47" i="7" s="1"/>
  <c r="BK47" i="7" s="1"/>
  <c r="CP46" i="6"/>
  <c r="DB46" i="6" s="1"/>
  <c r="J46" i="7" s="1"/>
  <c r="BF46" i="7" s="1"/>
  <c r="CV45" i="6"/>
  <c r="DH45" i="6" s="1"/>
  <c r="P45" i="7" s="1"/>
  <c r="BL45" i="7" s="1"/>
  <c r="CK45" i="6"/>
  <c r="CW45" i="6" s="1"/>
  <c r="E45" i="7" s="1"/>
  <c r="BA45" i="7" s="1"/>
  <c r="CQ44" i="6"/>
  <c r="DC44" i="6" s="1"/>
  <c r="K44" i="7" s="1"/>
  <c r="BG44" i="7" s="1"/>
  <c r="CM43" i="6"/>
  <c r="CY43" i="6" s="1"/>
  <c r="G43" i="7" s="1"/>
  <c r="BC43" i="7" s="1"/>
  <c r="CS42" i="6"/>
  <c r="DE42" i="6" s="1"/>
  <c r="M42" i="7" s="1"/>
  <c r="BI42" i="7" s="1"/>
  <c r="CN41" i="6"/>
  <c r="CZ41" i="6" s="1"/>
  <c r="H41" i="7" s="1"/>
  <c r="BD41" i="7" s="1"/>
  <c r="CT40" i="6"/>
  <c r="DF40" i="6" s="1"/>
  <c r="N40" i="7" s="1"/>
  <c r="BJ40" i="7" s="1"/>
  <c r="CO39" i="6"/>
  <c r="DA39" i="6" s="1"/>
  <c r="I39" i="7" s="1"/>
  <c r="BE39" i="7" s="1"/>
  <c r="CP38" i="6"/>
  <c r="DB38" i="6" s="1"/>
  <c r="J38" i="7" s="1"/>
  <c r="BF38" i="7" s="1"/>
  <c r="CR37" i="6"/>
  <c r="DD37" i="6" s="1"/>
  <c r="L37" i="7" s="1"/>
  <c r="BH37" i="7" s="1"/>
  <c r="CM44" i="6"/>
  <c r="CY44" i="6" s="1"/>
  <c r="G44" i="7" s="1"/>
  <c r="BC44" i="7" s="1"/>
  <c r="CR43" i="6"/>
  <c r="DD43" i="6" s="1"/>
  <c r="L43" i="7" s="1"/>
  <c r="BH43" i="7" s="1"/>
  <c r="CU42" i="6"/>
  <c r="DG42" i="6" s="1"/>
  <c r="O42" i="7" s="1"/>
  <c r="BK42" i="7" s="1"/>
  <c r="CQ41" i="6"/>
  <c r="DC41" i="6" s="1"/>
  <c r="K41" i="7" s="1"/>
  <c r="BG41" i="7" s="1"/>
  <c r="CL40" i="6"/>
  <c r="CX40" i="6" s="1"/>
  <c r="F40" i="7" s="1"/>
  <c r="BB40" i="7" s="1"/>
  <c r="CU39" i="6"/>
  <c r="DG39" i="6" s="1"/>
  <c r="O39" i="7" s="1"/>
  <c r="BK39" i="7" s="1"/>
  <c r="CM38" i="6"/>
  <c r="CY38" i="6" s="1"/>
  <c r="G38" i="7" s="1"/>
  <c r="BC38" i="7" s="1"/>
  <c r="CP37" i="6"/>
  <c r="DB37" i="6" s="1"/>
  <c r="J37" i="7" s="1"/>
  <c r="BF37" i="7" s="1"/>
  <c r="CS36" i="6"/>
  <c r="DE36" i="6" s="1"/>
  <c r="M36" i="7" s="1"/>
  <c r="BI36" i="7" s="1"/>
  <c r="CS45" i="6"/>
  <c r="DE45" i="6" s="1"/>
  <c r="M45" i="7" s="1"/>
  <c r="BI45" i="7" s="1"/>
  <c r="CO43" i="6"/>
  <c r="DA43" i="6" s="1"/>
  <c r="I43" i="7" s="1"/>
  <c r="BE43" i="7" s="1"/>
  <c r="CQ42" i="6"/>
  <c r="DC42" i="6" s="1"/>
  <c r="K42" i="7" s="1"/>
  <c r="BG42" i="7" s="1"/>
  <c r="CM41" i="6"/>
  <c r="CY41" i="6" s="1"/>
  <c r="G41" i="7" s="1"/>
  <c r="BC41" i="7" s="1"/>
  <c r="CR39" i="6"/>
  <c r="DD39" i="6" s="1"/>
  <c r="L39" i="7" s="1"/>
  <c r="BH39" i="7" s="1"/>
  <c r="CL38" i="6"/>
  <c r="CX38" i="6" s="1"/>
  <c r="F38" i="7" s="1"/>
  <c r="BB38" i="7" s="1"/>
  <c r="CO37" i="6"/>
  <c r="DA37" i="6" s="1"/>
  <c r="I37" i="7" s="1"/>
  <c r="BE37" i="7" s="1"/>
  <c r="CR36" i="6"/>
  <c r="DD36" i="6" s="1"/>
  <c r="L36" i="7" s="1"/>
  <c r="BH36" i="7" s="1"/>
  <c r="CN35" i="6"/>
  <c r="CZ35" i="6" s="1"/>
  <c r="H35" i="7" s="1"/>
  <c r="BD35" i="7" s="1"/>
  <c r="CV34" i="6"/>
  <c r="DH34" i="6" s="1"/>
  <c r="P34" i="7" s="1"/>
  <c r="BL34" i="7" s="1"/>
  <c r="CL34" i="6"/>
  <c r="CX34" i="6" s="1"/>
  <c r="F34" i="7" s="1"/>
  <c r="BB34" i="7" s="1"/>
  <c r="CT33" i="6"/>
  <c r="DF33" i="6" s="1"/>
  <c r="N33" i="7" s="1"/>
  <c r="BJ33" i="7" s="1"/>
  <c r="CL33" i="6"/>
  <c r="CX33" i="6" s="1"/>
  <c r="F33" i="7" s="1"/>
  <c r="BB33" i="7" s="1"/>
  <c r="CV32" i="6"/>
  <c r="DH32" i="6" s="1"/>
  <c r="P32" i="7" s="1"/>
  <c r="BL32" i="7" s="1"/>
  <c r="CN32" i="6"/>
  <c r="CZ32" i="6" s="1"/>
  <c r="H32" i="7" s="1"/>
  <c r="BD32" i="7" s="1"/>
  <c r="CP31" i="6"/>
  <c r="DB31" i="6" s="1"/>
  <c r="J31" i="7" s="1"/>
  <c r="BF31" i="7" s="1"/>
  <c r="CN45" i="6"/>
  <c r="CZ45" i="6" s="1"/>
  <c r="H45" i="7" s="1"/>
  <c r="BD45" i="7" s="1"/>
  <c r="CP42" i="6"/>
  <c r="DB42" i="6" s="1"/>
  <c r="J42" i="7" s="1"/>
  <c r="BF42" i="7" s="1"/>
  <c r="CK41" i="6"/>
  <c r="CW41" i="6" s="1"/>
  <c r="E41" i="7" s="1"/>
  <c r="BA41" i="7" s="1"/>
  <c r="CN39" i="6"/>
  <c r="CZ39" i="6" s="1"/>
  <c r="H39" i="7" s="1"/>
  <c r="BD39" i="7" s="1"/>
  <c r="CV38" i="6"/>
  <c r="DH38" i="6" s="1"/>
  <c r="P38" i="7" s="1"/>
  <c r="BL38" i="7" s="1"/>
  <c r="CN37" i="6"/>
  <c r="CZ37" i="6" s="1"/>
  <c r="H37" i="7" s="1"/>
  <c r="BD37" i="7" s="1"/>
  <c r="CQ36" i="6"/>
  <c r="DC36" i="6" s="1"/>
  <c r="K36" i="7" s="1"/>
  <c r="BG36" i="7" s="1"/>
  <c r="CM35" i="6"/>
  <c r="CY35" i="6" s="1"/>
  <c r="G35" i="7" s="1"/>
  <c r="BC35" i="7" s="1"/>
  <c r="CU34" i="6"/>
  <c r="DG34" i="6" s="1"/>
  <c r="O34" i="7" s="1"/>
  <c r="BK34" i="7" s="1"/>
  <c r="CS33" i="6"/>
  <c r="DE33" i="6" s="1"/>
  <c r="M33" i="7" s="1"/>
  <c r="BI33" i="7" s="1"/>
  <c r="CK33" i="6"/>
  <c r="CW33" i="6" s="1"/>
  <c r="E33" i="7" s="1"/>
  <c r="BA33" i="7" s="1"/>
  <c r="CU32" i="6"/>
  <c r="DG32" i="6" s="1"/>
  <c r="O32" i="7" s="1"/>
  <c r="BK32" i="7" s="1"/>
  <c r="CM32" i="6"/>
  <c r="CY32" i="6" s="1"/>
  <c r="G32" i="7" s="1"/>
  <c r="BC32" i="7" s="1"/>
  <c r="CO42" i="6"/>
  <c r="DA42" i="6" s="1"/>
  <c r="I42" i="7" s="1"/>
  <c r="BE42" i="7" s="1"/>
  <c r="CM39" i="6"/>
  <c r="CY39" i="6" s="1"/>
  <c r="G39" i="7" s="1"/>
  <c r="BC39" i="7" s="1"/>
  <c r="CU38" i="6"/>
  <c r="DG38" i="6" s="1"/>
  <c r="O38" i="7" s="1"/>
  <c r="BK38" i="7" s="1"/>
  <c r="CL37" i="6"/>
  <c r="CX37" i="6" s="1"/>
  <c r="F37" i="7" s="1"/>
  <c r="BB37" i="7" s="1"/>
  <c r="CP36" i="6"/>
  <c r="DB36" i="6" s="1"/>
  <c r="J36" i="7" s="1"/>
  <c r="BF36" i="7" s="1"/>
  <c r="CV35" i="6"/>
  <c r="DH35" i="6" s="1"/>
  <c r="P35" i="7" s="1"/>
  <c r="BL35" i="7" s="1"/>
  <c r="CL35" i="6"/>
  <c r="CX35" i="6" s="1"/>
  <c r="F35" i="7" s="1"/>
  <c r="BB35" i="7" s="1"/>
  <c r="CT34" i="6"/>
  <c r="DF34" i="6" s="1"/>
  <c r="N34" i="7" s="1"/>
  <c r="BJ34" i="7" s="1"/>
  <c r="CR33" i="6"/>
  <c r="DD33" i="6" s="1"/>
  <c r="L33" i="7" s="1"/>
  <c r="BH33" i="7" s="1"/>
  <c r="CT32" i="6"/>
  <c r="DF32" i="6" s="1"/>
  <c r="N32" i="7" s="1"/>
  <c r="BJ32" i="7" s="1"/>
  <c r="CL32" i="6"/>
  <c r="CX32" i="6" s="1"/>
  <c r="F32" i="7" s="1"/>
  <c r="BB32" i="7" s="1"/>
  <c r="CS46" i="6"/>
  <c r="DE46" i="6" s="1"/>
  <c r="M46" i="7" s="1"/>
  <c r="BI46" i="7" s="1"/>
  <c r="CM42" i="6"/>
  <c r="CY42" i="6" s="1"/>
  <c r="G42" i="7" s="1"/>
  <c r="BC42" i="7" s="1"/>
  <c r="CS40" i="6"/>
  <c r="DE40" i="6" s="1"/>
  <c r="M40" i="7" s="1"/>
  <c r="BI40" i="7" s="1"/>
  <c r="CK39" i="6"/>
  <c r="CW39" i="6" s="1"/>
  <c r="E39" i="7" s="1"/>
  <c r="BA39" i="7" s="1"/>
  <c r="CT38" i="6"/>
  <c r="DF38" i="6" s="1"/>
  <c r="N38" i="7" s="1"/>
  <c r="BJ38" i="7" s="1"/>
  <c r="CN36" i="6"/>
  <c r="CZ36" i="6" s="1"/>
  <c r="H36" i="7" s="1"/>
  <c r="BD36" i="7" s="1"/>
  <c r="CM46" i="6"/>
  <c r="CY46" i="6" s="1"/>
  <c r="G46" i="7" s="1"/>
  <c r="BC46" i="7" s="1"/>
  <c r="CK42" i="6"/>
  <c r="CW42" i="6" s="1"/>
  <c r="E42" i="7" s="1"/>
  <c r="BA42" i="7" s="1"/>
  <c r="CV41" i="6"/>
  <c r="DH41" i="6" s="1"/>
  <c r="P41" i="7" s="1"/>
  <c r="BL41" i="7" s="1"/>
  <c r="CQ40" i="6"/>
  <c r="DC40" i="6" s="1"/>
  <c r="K40" i="7" s="1"/>
  <c r="BG40" i="7" s="1"/>
  <c r="CR38" i="6"/>
  <c r="DD38" i="6" s="1"/>
  <c r="L38" i="7" s="1"/>
  <c r="BH38" i="7" s="1"/>
  <c r="CV37" i="6"/>
  <c r="DH37" i="6" s="1"/>
  <c r="P37" i="7" s="1"/>
  <c r="BL37" i="7" s="1"/>
  <c r="CL36" i="6"/>
  <c r="CX36" i="6" s="1"/>
  <c r="F36" i="7" s="1"/>
  <c r="BB36" i="7" s="1"/>
  <c r="CT35" i="6"/>
  <c r="DF35" i="6" s="1"/>
  <c r="N35" i="7" s="1"/>
  <c r="BJ35" i="7" s="1"/>
  <c r="CP34" i="6"/>
  <c r="DB34" i="6" s="1"/>
  <c r="J34" i="7" s="1"/>
  <c r="BF34" i="7" s="1"/>
  <c r="CT44" i="6"/>
  <c r="DF44" i="6" s="1"/>
  <c r="N44" i="7" s="1"/>
  <c r="BJ44" i="7" s="1"/>
  <c r="CU43" i="6"/>
  <c r="DG43" i="6" s="1"/>
  <c r="O43" i="7" s="1"/>
  <c r="BK43" i="7" s="1"/>
  <c r="CU41" i="6"/>
  <c r="DG41" i="6" s="1"/>
  <c r="O41" i="7" s="1"/>
  <c r="BK41" i="7" s="1"/>
  <c r="CP40" i="6"/>
  <c r="DB40" i="6" s="1"/>
  <c r="J40" i="7" s="1"/>
  <c r="BF40" i="7" s="1"/>
  <c r="CO38" i="6"/>
  <c r="DA38" i="6" s="1"/>
  <c r="I38" i="7" s="1"/>
  <c r="BE38" i="7" s="1"/>
  <c r="CT37" i="6"/>
  <c r="DF37" i="6" s="1"/>
  <c r="N37" i="7" s="1"/>
  <c r="BJ37" i="7" s="1"/>
  <c r="CV36" i="6"/>
  <c r="DH36" i="6" s="1"/>
  <c r="P36" i="7" s="1"/>
  <c r="BL36" i="7" s="1"/>
  <c r="CK36" i="6"/>
  <c r="CW36" i="6" s="1"/>
  <c r="E36" i="7" s="1"/>
  <c r="BA36" i="7" s="1"/>
  <c r="CS35" i="6"/>
  <c r="DE35" i="6" s="1"/>
  <c r="M35" i="7" s="1"/>
  <c r="BI35" i="7" s="1"/>
  <c r="CO34" i="6"/>
  <c r="DA34" i="6" s="1"/>
  <c r="I34" i="7" s="1"/>
  <c r="BE34" i="7" s="1"/>
  <c r="CO33" i="6"/>
  <c r="DA33" i="6" s="1"/>
  <c r="I33" i="7" s="1"/>
  <c r="BE33" i="7" s="1"/>
  <c r="CQ32" i="6"/>
  <c r="DC32" i="6" s="1"/>
  <c r="K32" i="7" s="1"/>
  <c r="BG32" i="7" s="1"/>
  <c r="CS31" i="6"/>
  <c r="DE31" i="6" s="1"/>
  <c r="M31" i="7" s="1"/>
  <c r="BI31" i="7" s="1"/>
  <c r="CK31" i="6"/>
  <c r="CW31" i="6" s="1"/>
  <c r="E31" i="7" s="1"/>
  <c r="BA31" i="7" s="1"/>
  <c r="CU30" i="6"/>
  <c r="DG30" i="6" s="1"/>
  <c r="O30" i="7" s="1"/>
  <c r="BK30" i="7" s="1"/>
  <c r="CM30" i="6"/>
  <c r="CY30" i="6" s="1"/>
  <c r="G30" i="7" s="1"/>
  <c r="BC30" i="7" s="1"/>
  <c r="CO29" i="6"/>
  <c r="DA29" i="6" s="1"/>
  <c r="I29" i="7" s="1"/>
  <c r="BE29" i="7" s="1"/>
  <c r="CQ28" i="6"/>
  <c r="DC28" i="6" s="1"/>
  <c r="K28" i="7" s="1"/>
  <c r="BG28" i="7" s="1"/>
  <c r="CS27" i="6"/>
  <c r="DE27" i="6" s="1"/>
  <c r="M27" i="7" s="1"/>
  <c r="BI27" i="7" s="1"/>
  <c r="CK27" i="6"/>
  <c r="CW27" i="6" s="1"/>
  <c r="E27" i="7" s="1"/>
  <c r="BA27" i="7" s="1"/>
  <c r="CU26" i="6"/>
  <c r="DG26" i="6" s="1"/>
  <c r="O26" i="7" s="1"/>
  <c r="BK26" i="7" s="1"/>
  <c r="CM26" i="6"/>
  <c r="CY26" i="6" s="1"/>
  <c r="G26" i="7" s="1"/>
  <c r="BC26" i="7" s="1"/>
  <c r="CO25" i="6"/>
  <c r="DA25" i="6" s="1"/>
  <c r="I25" i="7" s="1"/>
  <c r="BE25" i="7" s="1"/>
  <c r="CQ24" i="6"/>
  <c r="DC24" i="6" s="1"/>
  <c r="K24" i="7" s="1"/>
  <c r="BG24" i="7" s="1"/>
  <c r="CO44" i="6"/>
  <c r="DA44" i="6" s="1"/>
  <c r="I44" i="7" s="1"/>
  <c r="BE44" i="7" s="1"/>
  <c r="CS43" i="6"/>
  <c r="DE43" i="6" s="1"/>
  <c r="M43" i="7" s="1"/>
  <c r="BI43" i="7" s="1"/>
  <c r="CS41" i="6"/>
  <c r="DE41" i="6" s="1"/>
  <c r="M41" i="7" s="1"/>
  <c r="BI41" i="7" s="1"/>
  <c r="CO40" i="6"/>
  <c r="DA40" i="6" s="1"/>
  <c r="I40" i="7" s="1"/>
  <c r="BE40" i="7" s="1"/>
  <c r="CV39" i="6"/>
  <c r="DH39" i="6" s="1"/>
  <c r="P39" i="7" s="1"/>
  <c r="BL39" i="7" s="1"/>
  <c r="CN38" i="6"/>
  <c r="CZ38" i="6" s="1"/>
  <c r="H38" i="7" s="1"/>
  <c r="BD38" i="7" s="1"/>
  <c r="CQ37" i="6"/>
  <c r="DC37" i="6" s="1"/>
  <c r="K37" i="7" s="1"/>
  <c r="BG37" i="7" s="1"/>
  <c r="CT36" i="6"/>
  <c r="DF36" i="6" s="1"/>
  <c r="N36" i="7" s="1"/>
  <c r="BJ36" i="7" s="1"/>
  <c r="CR35" i="6"/>
  <c r="DD35" i="6" s="1"/>
  <c r="L35" i="7" s="1"/>
  <c r="BH35" i="7" s="1"/>
  <c r="CN34" i="6"/>
  <c r="CZ34" i="6" s="1"/>
  <c r="H34" i="7" s="1"/>
  <c r="BD34" i="7" s="1"/>
  <c r="CV33" i="6"/>
  <c r="DH33" i="6" s="1"/>
  <c r="P33" i="7" s="1"/>
  <c r="BL33" i="7" s="1"/>
  <c r="CN33" i="6"/>
  <c r="CZ33" i="6" s="1"/>
  <c r="H33" i="7" s="1"/>
  <c r="BD33" i="7" s="1"/>
  <c r="CP32" i="6"/>
  <c r="DB32" i="6" s="1"/>
  <c r="J32" i="7" s="1"/>
  <c r="BF32" i="7" s="1"/>
  <c r="CR31" i="6"/>
  <c r="DD31" i="6" s="1"/>
  <c r="L31" i="7" s="1"/>
  <c r="BH31" i="7" s="1"/>
  <c r="CT30" i="6"/>
  <c r="DF30" i="6" s="1"/>
  <c r="N30" i="7" s="1"/>
  <c r="BJ30" i="7" s="1"/>
  <c r="CL30" i="6"/>
  <c r="CX30" i="6" s="1"/>
  <c r="F30" i="7" s="1"/>
  <c r="BB30" i="7" s="1"/>
  <c r="CV29" i="6"/>
  <c r="DH29" i="6" s="1"/>
  <c r="P29" i="7" s="1"/>
  <c r="BL29" i="7" s="1"/>
  <c r="CN29" i="6"/>
  <c r="CZ29" i="6" s="1"/>
  <c r="H29" i="7" s="1"/>
  <c r="BD29" i="7" s="1"/>
  <c r="CP28" i="6"/>
  <c r="DB28" i="6" s="1"/>
  <c r="J28" i="7" s="1"/>
  <c r="BF28" i="7" s="1"/>
  <c r="CR27" i="6"/>
  <c r="DD27" i="6" s="1"/>
  <c r="L27" i="7" s="1"/>
  <c r="BH27" i="7" s="1"/>
  <c r="CT26" i="6"/>
  <c r="DF26" i="6" s="1"/>
  <c r="N26" i="7" s="1"/>
  <c r="BJ26" i="7" s="1"/>
  <c r="CL26" i="6"/>
  <c r="CX26" i="6" s="1"/>
  <c r="F26" i="7" s="1"/>
  <c r="BB26" i="7" s="1"/>
  <c r="CV25" i="6"/>
  <c r="DH25" i="6" s="1"/>
  <c r="P25" i="7" s="1"/>
  <c r="BL25" i="7" s="1"/>
  <c r="CN25" i="6"/>
  <c r="CZ25" i="6" s="1"/>
  <c r="H25" i="7" s="1"/>
  <c r="BD25" i="7" s="1"/>
  <c r="CM34" i="6"/>
  <c r="CY34" i="6" s="1"/>
  <c r="G34" i="7" s="1"/>
  <c r="BC34" i="7" s="1"/>
  <c r="CS32" i="6"/>
  <c r="DE32" i="6" s="1"/>
  <c r="M32" i="7" s="1"/>
  <c r="BI32" i="7" s="1"/>
  <c r="CV31" i="6"/>
  <c r="DH31" i="6" s="1"/>
  <c r="P31" i="7" s="1"/>
  <c r="BL31" i="7" s="1"/>
  <c r="CS30" i="6"/>
  <c r="DE30" i="6" s="1"/>
  <c r="M30" i="7" s="1"/>
  <c r="BI30" i="7" s="1"/>
  <c r="CP29" i="6"/>
  <c r="DB29" i="6" s="1"/>
  <c r="J29" i="7" s="1"/>
  <c r="BF29" i="7" s="1"/>
  <c r="CU28" i="6"/>
  <c r="DG28" i="6" s="1"/>
  <c r="O28" i="7" s="1"/>
  <c r="BK28" i="7" s="1"/>
  <c r="CK28" i="6"/>
  <c r="CW28" i="6" s="1"/>
  <c r="E28" i="7" s="1"/>
  <c r="BA28" i="7" s="1"/>
  <c r="CQ27" i="6"/>
  <c r="DC27" i="6" s="1"/>
  <c r="K27" i="7" s="1"/>
  <c r="BG27" i="7" s="1"/>
  <c r="CN26" i="6"/>
  <c r="CZ26" i="6" s="1"/>
  <c r="H26" i="7" s="1"/>
  <c r="BD26" i="7" s="1"/>
  <c r="CS25" i="6"/>
  <c r="DE25" i="6" s="1"/>
  <c r="M25" i="7" s="1"/>
  <c r="BI25" i="7" s="1"/>
  <c r="CO24" i="6"/>
  <c r="DA24" i="6" s="1"/>
  <c r="I24" i="7" s="1"/>
  <c r="BE24" i="7" s="1"/>
  <c r="CQ23" i="6"/>
  <c r="DC23" i="6" s="1"/>
  <c r="K23" i="7" s="1"/>
  <c r="BG23" i="7" s="1"/>
  <c r="CS22" i="6"/>
  <c r="DE22" i="6" s="1"/>
  <c r="M22" i="7" s="1"/>
  <c r="BI22" i="7" s="1"/>
  <c r="CK22" i="6"/>
  <c r="CW22" i="6" s="1"/>
  <c r="E22" i="7" s="1"/>
  <c r="BA22" i="7" s="1"/>
  <c r="CU21" i="6"/>
  <c r="DG21" i="6" s="1"/>
  <c r="O21" i="7" s="1"/>
  <c r="BK21" i="7" s="1"/>
  <c r="CM21" i="6"/>
  <c r="CY21" i="6" s="1"/>
  <c r="G21" i="7" s="1"/>
  <c r="BC21" i="7" s="1"/>
  <c r="CO20" i="6"/>
  <c r="DA20" i="6" s="1"/>
  <c r="I20" i="7" s="1"/>
  <c r="BE20" i="7" s="1"/>
  <c r="CQ19" i="6"/>
  <c r="DC19" i="6" s="1"/>
  <c r="K19" i="7" s="1"/>
  <c r="BG19" i="7" s="1"/>
  <c r="CS18" i="6"/>
  <c r="DE18" i="6" s="1"/>
  <c r="M18" i="7" s="1"/>
  <c r="BI18" i="7" s="1"/>
  <c r="CK18" i="6"/>
  <c r="CW18" i="6" s="1"/>
  <c r="E18" i="7" s="1"/>
  <c r="BA18" i="7" s="1"/>
  <c r="CU17" i="6"/>
  <c r="DG17" i="6" s="1"/>
  <c r="O17" i="7" s="1"/>
  <c r="BK17" i="7" s="1"/>
  <c r="CM17" i="6"/>
  <c r="CY17" i="6" s="1"/>
  <c r="G17" i="7" s="1"/>
  <c r="BC17" i="7" s="1"/>
  <c r="CO16" i="6"/>
  <c r="DA16" i="6" s="1"/>
  <c r="I16" i="7" s="1"/>
  <c r="BE16" i="7" s="1"/>
  <c r="CQ15" i="6"/>
  <c r="DC15" i="6" s="1"/>
  <c r="K15" i="7" s="1"/>
  <c r="BG15" i="7" s="1"/>
  <c r="CS14" i="6"/>
  <c r="DE14" i="6" s="1"/>
  <c r="M14" i="7" s="1"/>
  <c r="BI14" i="7" s="1"/>
  <c r="CK14" i="6"/>
  <c r="CW14" i="6" s="1"/>
  <c r="E14" i="7" s="1"/>
  <c r="BA14" i="7" s="1"/>
  <c r="CR32" i="6"/>
  <c r="DD32" i="6" s="1"/>
  <c r="L32" i="7" s="1"/>
  <c r="BH32" i="7" s="1"/>
  <c r="CU31" i="6"/>
  <c r="DG31" i="6" s="1"/>
  <c r="O31" i="7" s="1"/>
  <c r="BK31" i="7" s="1"/>
  <c r="CR30" i="6"/>
  <c r="DD30" i="6" s="1"/>
  <c r="L30" i="7" s="1"/>
  <c r="BH30" i="7" s="1"/>
  <c r="CM29" i="6"/>
  <c r="CY29" i="6" s="1"/>
  <c r="G29" i="7" s="1"/>
  <c r="BC29" i="7" s="1"/>
  <c r="CT28" i="6"/>
  <c r="DF28" i="6" s="1"/>
  <c r="N28" i="7" s="1"/>
  <c r="BJ28" i="7" s="1"/>
  <c r="CP27" i="6"/>
  <c r="DB27" i="6" s="1"/>
  <c r="J27" i="7" s="1"/>
  <c r="BF27" i="7" s="1"/>
  <c r="CK26" i="6"/>
  <c r="CW26" i="6" s="1"/>
  <c r="E26" i="7" s="1"/>
  <c r="BA26" i="7" s="1"/>
  <c r="CR25" i="6"/>
  <c r="DD25" i="6" s="1"/>
  <c r="L25" i="7" s="1"/>
  <c r="BH25" i="7" s="1"/>
  <c r="CN24" i="6"/>
  <c r="CZ24" i="6" s="1"/>
  <c r="H24" i="7" s="1"/>
  <c r="BD24" i="7" s="1"/>
  <c r="CP23" i="6"/>
  <c r="DB23" i="6" s="1"/>
  <c r="J23" i="7" s="1"/>
  <c r="BF23" i="7" s="1"/>
  <c r="CR22" i="6"/>
  <c r="DD22" i="6" s="1"/>
  <c r="L22" i="7" s="1"/>
  <c r="BH22" i="7" s="1"/>
  <c r="CT21" i="6"/>
  <c r="DF21" i="6" s="1"/>
  <c r="N21" i="7" s="1"/>
  <c r="BJ21" i="7" s="1"/>
  <c r="CL21" i="6"/>
  <c r="CX21" i="6" s="1"/>
  <c r="F21" i="7" s="1"/>
  <c r="BB21" i="7" s="1"/>
  <c r="CV20" i="6"/>
  <c r="DH20" i="6" s="1"/>
  <c r="P20" i="7" s="1"/>
  <c r="BL20" i="7" s="1"/>
  <c r="CN20" i="6"/>
  <c r="CZ20" i="6" s="1"/>
  <c r="H20" i="7" s="1"/>
  <c r="BD20" i="7" s="1"/>
  <c r="CP19" i="6"/>
  <c r="DB19" i="6" s="1"/>
  <c r="J19" i="7" s="1"/>
  <c r="BF19" i="7" s="1"/>
  <c r="CR18" i="6"/>
  <c r="DD18" i="6" s="1"/>
  <c r="L18" i="7" s="1"/>
  <c r="BH18" i="7" s="1"/>
  <c r="CT17" i="6"/>
  <c r="DF17" i="6" s="1"/>
  <c r="N17" i="7" s="1"/>
  <c r="BJ17" i="7" s="1"/>
  <c r="CL17" i="6"/>
  <c r="CX17" i="6" s="1"/>
  <c r="F17" i="7" s="1"/>
  <c r="BB17" i="7" s="1"/>
  <c r="CV16" i="6"/>
  <c r="DH16" i="6" s="1"/>
  <c r="P16" i="7" s="1"/>
  <c r="BL16" i="7" s="1"/>
  <c r="CN16" i="6"/>
  <c r="CZ16" i="6" s="1"/>
  <c r="H16" i="7" s="1"/>
  <c r="BD16" i="7" s="1"/>
  <c r="CP35" i="6"/>
  <c r="DB35" i="6" s="1"/>
  <c r="J35" i="7" s="1"/>
  <c r="BF35" i="7" s="1"/>
  <c r="CK32" i="6"/>
  <c r="CW32" i="6" s="1"/>
  <c r="E32" i="7" s="1"/>
  <c r="BA32" i="7" s="1"/>
  <c r="CQ31" i="6"/>
  <c r="DC31" i="6" s="1"/>
  <c r="K31" i="7" s="1"/>
  <c r="BG31" i="7" s="1"/>
  <c r="CP30" i="6"/>
  <c r="DB30" i="6" s="1"/>
  <c r="J30" i="7" s="1"/>
  <c r="BF30" i="7" s="1"/>
  <c r="CU29" i="6"/>
  <c r="DG29" i="6" s="1"/>
  <c r="O29" i="7" s="1"/>
  <c r="BK29" i="7" s="1"/>
  <c r="CK29" i="6"/>
  <c r="CW29" i="6" s="1"/>
  <c r="E29" i="7" s="1"/>
  <c r="BA29" i="7" s="1"/>
  <c r="CR28" i="6"/>
  <c r="DD28" i="6" s="1"/>
  <c r="L28" i="7" s="1"/>
  <c r="BH28" i="7" s="1"/>
  <c r="CN27" i="6"/>
  <c r="CZ27" i="6" s="1"/>
  <c r="H27" i="7" s="1"/>
  <c r="BD27" i="7" s="1"/>
  <c r="CS26" i="6"/>
  <c r="DE26" i="6" s="1"/>
  <c r="M26" i="7" s="1"/>
  <c r="BI26" i="7" s="1"/>
  <c r="CP25" i="6"/>
  <c r="DB25" i="6" s="1"/>
  <c r="J25" i="7" s="1"/>
  <c r="BF25" i="7" s="1"/>
  <c r="CU24" i="6"/>
  <c r="DG24" i="6" s="1"/>
  <c r="O24" i="7" s="1"/>
  <c r="BK24" i="7" s="1"/>
  <c r="CL24" i="6"/>
  <c r="CX24" i="6" s="1"/>
  <c r="F24" i="7" s="1"/>
  <c r="BB24" i="7" s="1"/>
  <c r="CV23" i="6"/>
  <c r="DH23" i="6" s="1"/>
  <c r="P23" i="7" s="1"/>
  <c r="BL23" i="7" s="1"/>
  <c r="CN23" i="6"/>
  <c r="CZ23" i="6" s="1"/>
  <c r="H23" i="7" s="1"/>
  <c r="BD23" i="7" s="1"/>
  <c r="CP22" i="6"/>
  <c r="DB22" i="6" s="1"/>
  <c r="J22" i="7" s="1"/>
  <c r="BF22" i="7" s="1"/>
  <c r="CR21" i="6"/>
  <c r="DD21" i="6" s="1"/>
  <c r="L21" i="7" s="1"/>
  <c r="BH21" i="7" s="1"/>
  <c r="CT20" i="6"/>
  <c r="DF20" i="6" s="1"/>
  <c r="N20" i="7" s="1"/>
  <c r="BJ20" i="7" s="1"/>
  <c r="CL20" i="6"/>
  <c r="CX20" i="6" s="1"/>
  <c r="F20" i="7" s="1"/>
  <c r="BB20" i="7" s="1"/>
  <c r="CV19" i="6"/>
  <c r="DH19" i="6" s="1"/>
  <c r="P19" i="7" s="1"/>
  <c r="BL19" i="7" s="1"/>
  <c r="CN19" i="6"/>
  <c r="CZ19" i="6" s="1"/>
  <c r="H19" i="7" s="1"/>
  <c r="BD19" i="7" s="1"/>
  <c r="CP18" i="6"/>
  <c r="DB18" i="6" s="1"/>
  <c r="J18" i="7" s="1"/>
  <c r="BF18" i="7" s="1"/>
  <c r="CR17" i="6"/>
  <c r="DD17" i="6" s="1"/>
  <c r="L17" i="7" s="1"/>
  <c r="BH17" i="7" s="1"/>
  <c r="CT16" i="6"/>
  <c r="DF16" i="6" s="1"/>
  <c r="N16" i="7" s="1"/>
  <c r="BJ16" i="7" s="1"/>
  <c r="CL16" i="6"/>
  <c r="CX16" i="6" s="1"/>
  <c r="F16" i="7" s="1"/>
  <c r="BB16" i="7" s="1"/>
  <c r="CV15" i="6"/>
  <c r="DH15" i="6" s="1"/>
  <c r="P15" i="7" s="1"/>
  <c r="BL15" i="7" s="1"/>
  <c r="CN15" i="6"/>
  <c r="CZ15" i="6" s="1"/>
  <c r="H15" i="7" s="1"/>
  <c r="BD15" i="7" s="1"/>
  <c r="CK35" i="6"/>
  <c r="CW35" i="6" s="1"/>
  <c r="E35" i="7" s="1"/>
  <c r="BA35" i="7" s="1"/>
  <c r="CU33" i="6"/>
  <c r="DG33" i="6" s="1"/>
  <c r="O33" i="7" s="1"/>
  <c r="BK33" i="7" s="1"/>
  <c r="CO31" i="6"/>
  <c r="DA31" i="6" s="1"/>
  <c r="I31" i="7" s="1"/>
  <c r="BE31" i="7" s="1"/>
  <c r="CO30" i="6"/>
  <c r="DA30" i="6" s="1"/>
  <c r="I30" i="7" s="1"/>
  <c r="BE30" i="7" s="1"/>
  <c r="CT29" i="6"/>
  <c r="DF29" i="6" s="1"/>
  <c r="N29" i="7" s="1"/>
  <c r="BJ29" i="7" s="1"/>
  <c r="CO28" i="6"/>
  <c r="DA28" i="6" s="1"/>
  <c r="I28" i="7" s="1"/>
  <c r="BE28" i="7" s="1"/>
  <c r="CM27" i="6"/>
  <c r="CY27" i="6" s="1"/>
  <c r="G27" i="7" s="1"/>
  <c r="BC27" i="7" s="1"/>
  <c r="CR26" i="6"/>
  <c r="DD26" i="6" s="1"/>
  <c r="L26" i="7" s="1"/>
  <c r="BH26" i="7" s="1"/>
  <c r="CM25" i="6"/>
  <c r="CY25" i="6" s="1"/>
  <c r="G25" i="7" s="1"/>
  <c r="BC25" i="7" s="1"/>
  <c r="CT24" i="6"/>
  <c r="DF24" i="6" s="1"/>
  <c r="N24" i="7" s="1"/>
  <c r="BJ24" i="7" s="1"/>
  <c r="CK24" i="6"/>
  <c r="CW24" i="6" s="1"/>
  <c r="E24" i="7" s="1"/>
  <c r="BA24" i="7" s="1"/>
  <c r="CU23" i="6"/>
  <c r="DG23" i="6" s="1"/>
  <c r="O23" i="7" s="1"/>
  <c r="BK23" i="7" s="1"/>
  <c r="CM23" i="6"/>
  <c r="CY23" i="6" s="1"/>
  <c r="G23" i="7" s="1"/>
  <c r="BC23" i="7" s="1"/>
  <c r="CO22" i="6"/>
  <c r="DA22" i="6" s="1"/>
  <c r="I22" i="7" s="1"/>
  <c r="BE22" i="7" s="1"/>
  <c r="CQ21" i="6"/>
  <c r="DC21" i="6" s="1"/>
  <c r="K21" i="7" s="1"/>
  <c r="BG21" i="7" s="1"/>
  <c r="CS20" i="6"/>
  <c r="DE20" i="6" s="1"/>
  <c r="M20" i="7" s="1"/>
  <c r="BI20" i="7" s="1"/>
  <c r="CK20" i="6"/>
  <c r="CW20" i="6" s="1"/>
  <c r="E20" i="7" s="1"/>
  <c r="BA20" i="7" s="1"/>
  <c r="CU19" i="6"/>
  <c r="DG19" i="6" s="1"/>
  <c r="O19" i="7" s="1"/>
  <c r="BK19" i="7" s="1"/>
  <c r="CM19" i="6"/>
  <c r="CY19" i="6" s="1"/>
  <c r="G19" i="7" s="1"/>
  <c r="BC19" i="7" s="1"/>
  <c r="CO18" i="6"/>
  <c r="DA18" i="6" s="1"/>
  <c r="I18" i="7" s="1"/>
  <c r="BE18" i="7" s="1"/>
  <c r="CQ17" i="6"/>
  <c r="DC17" i="6" s="1"/>
  <c r="K17" i="7" s="1"/>
  <c r="BG17" i="7" s="1"/>
  <c r="CS16" i="6"/>
  <c r="DE16" i="6" s="1"/>
  <c r="M16" i="7" s="1"/>
  <c r="BI16" i="7" s="1"/>
  <c r="CK16" i="6"/>
  <c r="CW16" i="6" s="1"/>
  <c r="E16" i="7" s="1"/>
  <c r="BA16" i="7" s="1"/>
  <c r="CU15" i="6"/>
  <c r="DG15" i="6" s="1"/>
  <c r="O15" i="7" s="1"/>
  <c r="BK15" i="7" s="1"/>
  <c r="CM15" i="6"/>
  <c r="CY15" i="6" s="1"/>
  <c r="G15" i="7" s="1"/>
  <c r="BC15" i="7" s="1"/>
  <c r="CO14" i="6"/>
  <c r="DA14" i="6" s="1"/>
  <c r="I14" i="7" s="1"/>
  <c r="BE14" i="7" s="1"/>
  <c r="CQ13" i="6"/>
  <c r="DC13" i="6" s="1"/>
  <c r="K13" i="7" s="1"/>
  <c r="BG13" i="7" s="1"/>
  <c r="CS12" i="6"/>
  <c r="DE12" i="6" s="1"/>
  <c r="M12" i="7" s="1"/>
  <c r="BI12" i="7" s="1"/>
  <c r="CK12" i="6"/>
  <c r="CW12" i="6" s="1"/>
  <c r="E12" i="7" s="1"/>
  <c r="BA12" i="7" s="1"/>
  <c r="CU11" i="6"/>
  <c r="DG11" i="6" s="1"/>
  <c r="O11" i="7" s="1"/>
  <c r="BK11" i="7" s="1"/>
  <c r="CM11" i="6"/>
  <c r="CY11" i="6" s="1"/>
  <c r="G11" i="7" s="1"/>
  <c r="BC11" i="7" s="1"/>
  <c r="CO10" i="6"/>
  <c r="DA10" i="6" s="1"/>
  <c r="I10" i="7" s="1"/>
  <c r="BE10" i="7" s="1"/>
  <c r="CQ9" i="6"/>
  <c r="DC9" i="6" s="1"/>
  <c r="K9" i="7" s="1"/>
  <c r="BG9" i="7" s="1"/>
  <c r="CS8" i="6"/>
  <c r="DE8" i="6" s="1"/>
  <c r="M8" i="7" s="1"/>
  <c r="BI8" i="7" s="1"/>
  <c r="CK8" i="6"/>
  <c r="CW8" i="6" s="1"/>
  <c r="E8" i="7" s="1"/>
  <c r="BA8" i="7" s="1"/>
  <c r="CU7" i="6"/>
  <c r="DG7" i="6" s="1"/>
  <c r="O7" i="7" s="1"/>
  <c r="BK7" i="7" s="1"/>
  <c r="CM7" i="6"/>
  <c r="CY7" i="6" s="1"/>
  <c r="G7" i="7" s="1"/>
  <c r="BC7" i="7" s="1"/>
  <c r="CQ33" i="6"/>
  <c r="DC33" i="6" s="1"/>
  <c r="K33" i="7" s="1"/>
  <c r="BG33" i="7" s="1"/>
  <c r="CN31" i="6"/>
  <c r="CZ31" i="6" s="1"/>
  <c r="H31" i="7" s="1"/>
  <c r="BD31" i="7" s="1"/>
  <c r="CN30" i="6"/>
  <c r="CZ30" i="6" s="1"/>
  <c r="H30" i="7" s="1"/>
  <c r="BD30" i="7" s="1"/>
  <c r="CS29" i="6"/>
  <c r="DE29" i="6" s="1"/>
  <c r="M29" i="7" s="1"/>
  <c r="BI29" i="7" s="1"/>
  <c r="CN28" i="6"/>
  <c r="CZ28" i="6" s="1"/>
  <c r="H28" i="7" s="1"/>
  <c r="BD28" i="7" s="1"/>
  <c r="CV27" i="6"/>
  <c r="DH27" i="6" s="1"/>
  <c r="P27" i="7" s="1"/>
  <c r="BL27" i="7" s="1"/>
  <c r="CL27" i="6"/>
  <c r="CX27" i="6" s="1"/>
  <c r="F27" i="7" s="1"/>
  <c r="BB27" i="7" s="1"/>
  <c r="CQ26" i="6"/>
  <c r="DC26" i="6" s="1"/>
  <c r="K26" i="7" s="1"/>
  <c r="BG26" i="7" s="1"/>
  <c r="CL25" i="6"/>
  <c r="CX25" i="6" s="1"/>
  <c r="F25" i="7" s="1"/>
  <c r="BB25" i="7" s="1"/>
  <c r="CS24" i="6"/>
  <c r="DE24" i="6" s="1"/>
  <c r="M24" i="7" s="1"/>
  <c r="BI24" i="7" s="1"/>
  <c r="CT23" i="6"/>
  <c r="DF23" i="6" s="1"/>
  <c r="N23" i="7" s="1"/>
  <c r="BJ23" i="7" s="1"/>
  <c r="CL23" i="6"/>
  <c r="CX23" i="6" s="1"/>
  <c r="F23" i="7" s="1"/>
  <c r="BB23" i="7" s="1"/>
  <c r="CV22" i="6"/>
  <c r="DH22" i="6" s="1"/>
  <c r="P22" i="7" s="1"/>
  <c r="BL22" i="7" s="1"/>
  <c r="CN22" i="6"/>
  <c r="CZ22" i="6" s="1"/>
  <c r="H22" i="7" s="1"/>
  <c r="BD22" i="7" s="1"/>
  <c r="CP21" i="6"/>
  <c r="DB21" i="6" s="1"/>
  <c r="J21" i="7" s="1"/>
  <c r="BF21" i="7" s="1"/>
  <c r="CR20" i="6"/>
  <c r="DD20" i="6" s="1"/>
  <c r="L20" i="7" s="1"/>
  <c r="BH20" i="7" s="1"/>
  <c r="CT19" i="6"/>
  <c r="DF19" i="6" s="1"/>
  <c r="N19" i="7" s="1"/>
  <c r="BJ19" i="7" s="1"/>
  <c r="CL19" i="6"/>
  <c r="CX19" i="6" s="1"/>
  <c r="F19" i="7" s="1"/>
  <c r="BB19" i="7" s="1"/>
  <c r="CV18" i="6"/>
  <c r="DH18" i="6" s="1"/>
  <c r="P18" i="7" s="1"/>
  <c r="BL18" i="7" s="1"/>
  <c r="CN18" i="6"/>
  <c r="CZ18" i="6" s="1"/>
  <c r="H18" i="7" s="1"/>
  <c r="BD18" i="7" s="1"/>
  <c r="CP17" i="6"/>
  <c r="DB17" i="6" s="1"/>
  <c r="J17" i="7" s="1"/>
  <c r="BF17" i="7" s="1"/>
  <c r="CR16" i="6"/>
  <c r="DD16" i="6" s="1"/>
  <c r="L16" i="7" s="1"/>
  <c r="BH16" i="7" s="1"/>
  <c r="CT15" i="6"/>
  <c r="DF15" i="6" s="1"/>
  <c r="N15" i="7" s="1"/>
  <c r="BJ15" i="7" s="1"/>
  <c r="CL15" i="6"/>
  <c r="CX15" i="6" s="1"/>
  <c r="F15" i="7" s="1"/>
  <c r="BB15" i="7" s="1"/>
  <c r="CV14" i="6"/>
  <c r="DH14" i="6" s="1"/>
  <c r="P14" i="7" s="1"/>
  <c r="BL14" i="7" s="1"/>
  <c r="CN14" i="6"/>
  <c r="CZ14" i="6" s="1"/>
  <c r="H14" i="7" s="1"/>
  <c r="BD14" i="7" s="1"/>
  <c r="CP33" i="6"/>
  <c r="DB33" i="6" s="1"/>
  <c r="J33" i="7" s="1"/>
  <c r="BF33" i="7" s="1"/>
  <c r="CM31" i="6"/>
  <c r="CY31" i="6" s="1"/>
  <c r="G31" i="7" s="1"/>
  <c r="BC31" i="7" s="1"/>
  <c r="CK30" i="6"/>
  <c r="CW30" i="6" s="1"/>
  <c r="E30" i="7" s="1"/>
  <c r="BA30" i="7" s="1"/>
  <c r="CR29" i="6"/>
  <c r="DD29" i="6" s="1"/>
  <c r="L29" i="7" s="1"/>
  <c r="BH29" i="7" s="1"/>
  <c r="CM28" i="6"/>
  <c r="CY28" i="6" s="1"/>
  <c r="G28" i="7" s="1"/>
  <c r="BC28" i="7" s="1"/>
  <c r="CU27" i="6"/>
  <c r="DG27" i="6" s="1"/>
  <c r="O27" i="7" s="1"/>
  <c r="BK27" i="7" s="1"/>
  <c r="CP26" i="6"/>
  <c r="DB26" i="6" s="1"/>
  <c r="J26" i="7" s="1"/>
  <c r="BF26" i="7" s="1"/>
  <c r="CU25" i="6"/>
  <c r="DG25" i="6" s="1"/>
  <c r="O25" i="7" s="1"/>
  <c r="BK25" i="7" s="1"/>
  <c r="CK25" i="6"/>
  <c r="CW25" i="6" s="1"/>
  <c r="E25" i="7" s="1"/>
  <c r="BA25" i="7" s="1"/>
  <c r="CR24" i="6"/>
  <c r="DD24" i="6" s="1"/>
  <c r="L24" i="7" s="1"/>
  <c r="BH24" i="7" s="1"/>
  <c r="CS23" i="6"/>
  <c r="DE23" i="6" s="1"/>
  <c r="M23" i="7" s="1"/>
  <c r="BI23" i="7" s="1"/>
  <c r="CK23" i="6"/>
  <c r="CW23" i="6" s="1"/>
  <c r="E23" i="7" s="1"/>
  <c r="BA23" i="7" s="1"/>
  <c r="CU22" i="6"/>
  <c r="DG22" i="6" s="1"/>
  <c r="O22" i="7" s="1"/>
  <c r="BK22" i="7" s="1"/>
  <c r="CM22" i="6"/>
  <c r="CY22" i="6" s="1"/>
  <c r="G22" i="7" s="1"/>
  <c r="BC22" i="7" s="1"/>
  <c r="CO21" i="6"/>
  <c r="DA21" i="6" s="1"/>
  <c r="I21" i="7" s="1"/>
  <c r="BE21" i="7" s="1"/>
  <c r="CQ20" i="6"/>
  <c r="DC20" i="6" s="1"/>
  <c r="K20" i="7" s="1"/>
  <c r="BG20" i="7" s="1"/>
  <c r="CS19" i="6"/>
  <c r="DE19" i="6" s="1"/>
  <c r="M19" i="7" s="1"/>
  <c r="BI19" i="7" s="1"/>
  <c r="CK19" i="6"/>
  <c r="CW19" i="6" s="1"/>
  <c r="E19" i="7" s="1"/>
  <c r="BA19" i="7" s="1"/>
  <c r="CU18" i="6"/>
  <c r="DG18" i="6" s="1"/>
  <c r="O18" i="7" s="1"/>
  <c r="BK18" i="7" s="1"/>
  <c r="CM18" i="6"/>
  <c r="CY18" i="6" s="1"/>
  <c r="G18" i="7" s="1"/>
  <c r="BC18" i="7" s="1"/>
  <c r="CO17" i="6"/>
  <c r="DA17" i="6" s="1"/>
  <c r="I17" i="7" s="1"/>
  <c r="BE17" i="7" s="1"/>
  <c r="CQ16" i="6"/>
  <c r="DC16" i="6" s="1"/>
  <c r="K16" i="7" s="1"/>
  <c r="BG16" i="7" s="1"/>
  <c r="CS15" i="6"/>
  <c r="DE15" i="6" s="1"/>
  <c r="M15" i="7" s="1"/>
  <c r="BI15" i="7" s="1"/>
  <c r="CK15" i="6"/>
  <c r="CW15" i="6" s="1"/>
  <c r="E15" i="7" s="1"/>
  <c r="BA15" i="7" s="1"/>
  <c r="CU14" i="6"/>
  <c r="DG14" i="6" s="1"/>
  <c r="O14" i="7" s="1"/>
  <c r="BK14" i="7" s="1"/>
  <c r="CM14" i="6"/>
  <c r="CY14" i="6" s="1"/>
  <c r="G14" i="7" s="1"/>
  <c r="BC14" i="7" s="1"/>
  <c r="CO13" i="6"/>
  <c r="DA13" i="6" s="1"/>
  <c r="I13" i="7" s="1"/>
  <c r="BE13" i="7" s="1"/>
  <c r="CQ12" i="6"/>
  <c r="DC12" i="6" s="1"/>
  <c r="K12" i="7" s="1"/>
  <c r="BG12" i="7" s="1"/>
  <c r="CS11" i="6"/>
  <c r="DE11" i="6" s="1"/>
  <c r="M11" i="7" s="1"/>
  <c r="BI11" i="7" s="1"/>
  <c r="CK11" i="6"/>
  <c r="CW11" i="6" s="1"/>
  <c r="E11" i="7" s="1"/>
  <c r="BA11" i="7" s="1"/>
  <c r="CU10" i="6"/>
  <c r="DG10" i="6" s="1"/>
  <c r="O10" i="7" s="1"/>
  <c r="BK10" i="7" s="1"/>
  <c r="CM10" i="6"/>
  <c r="CY10" i="6" s="1"/>
  <c r="G10" i="7" s="1"/>
  <c r="BC10" i="7" s="1"/>
  <c r="CO9" i="6"/>
  <c r="DA9" i="6" s="1"/>
  <c r="I9" i="7" s="1"/>
  <c r="BE9" i="7" s="1"/>
  <c r="CQ8" i="6"/>
  <c r="DC8" i="6" s="1"/>
  <c r="K8" i="7" s="1"/>
  <c r="BG8" i="7" s="1"/>
  <c r="CS7" i="6"/>
  <c r="DE7" i="6" s="1"/>
  <c r="M7" i="7" s="1"/>
  <c r="BI7" i="7" s="1"/>
  <c r="CK7" i="6"/>
  <c r="CW7" i="6" s="1"/>
  <c r="E7" i="7" s="1"/>
  <c r="BA7" i="7" s="1"/>
  <c r="CU6" i="6"/>
  <c r="DG6" i="6" s="1"/>
  <c r="O6" i="7" s="1"/>
  <c r="BK6" i="7" s="1"/>
  <c r="CM6" i="6"/>
  <c r="CY6" i="6" s="1"/>
  <c r="G6" i="7" s="1"/>
  <c r="BC6" i="7" s="1"/>
  <c r="CO5" i="6"/>
  <c r="DA5" i="6" s="1"/>
  <c r="I5" i="7" s="1"/>
  <c r="BE5" i="7" s="1"/>
  <c r="CR34" i="6"/>
  <c r="DD34" i="6" s="1"/>
  <c r="L34" i="7" s="1"/>
  <c r="BH34" i="7" s="1"/>
  <c r="CM33" i="6"/>
  <c r="CY33" i="6" s="1"/>
  <c r="G33" i="7" s="1"/>
  <c r="BC33" i="7" s="1"/>
  <c r="CL31" i="6"/>
  <c r="CX31" i="6" s="1"/>
  <c r="F31" i="7" s="1"/>
  <c r="BB31" i="7" s="1"/>
  <c r="CV30" i="6"/>
  <c r="DH30" i="6" s="1"/>
  <c r="P30" i="7" s="1"/>
  <c r="BL30" i="7" s="1"/>
  <c r="CQ29" i="6"/>
  <c r="DC29" i="6" s="1"/>
  <c r="K29" i="7" s="1"/>
  <c r="BG29" i="7" s="1"/>
  <c r="CV28" i="6"/>
  <c r="DH28" i="6" s="1"/>
  <c r="P28" i="7" s="1"/>
  <c r="BL28" i="7" s="1"/>
  <c r="CL28" i="6"/>
  <c r="CX28" i="6" s="1"/>
  <c r="F28" i="7" s="1"/>
  <c r="BB28" i="7" s="1"/>
  <c r="CT27" i="6"/>
  <c r="DF27" i="6" s="1"/>
  <c r="N27" i="7" s="1"/>
  <c r="BJ27" i="7" s="1"/>
  <c r="CO26" i="6"/>
  <c r="DA26" i="6" s="1"/>
  <c r="I26" i="7" s="1"/>
  <c r="BE26" i="7" s="1"/>
  <c r="CT25" i="6"/>
  <c r="DF25" i="6" s="1"/>
  <c r="N25" i="7" s="1"/>
  <c r="BJ25" i="7" s="1"/>
  <c r="CP24" i="6"/>
  <c r="DB24" i="6" s="1"/>
  <c r="J24" i="7" s="1"/>
  <c r="BF24" i="7" s="1"/>
  <c r="CR23" i="6"/>
  <c r="DD23" i="6" s="1"/>
  <c r="L23" i="7" s="1"/>
  <c r="BH23" i="7" s="1"/>
  <c r="CT22" i="6"/>
  <c r="DF22" i="6" s="1"/>
  <c r="N22" i="7" s="1"/>
  <c r="BJ22" i="7" s="1"/>
  <c r="CL22" i="6"/>
  <c r="CX22" i="6" s="1"/>
  <c r="F22" i="7" s="1"/>
  <c r="BB22" i="7" s="1"/>
  <c r="CV21" i="6"/>
  <c r="DH21" i="6" s="1"/>
  <c r="P21" i="7" s="1"/>
  <c r="BL21" i="7" s="1"/>
  <c r="CN21" i="6"/>
  <c r="CZ21" i="6" s="1"/>
  <c r="H21" i="7" s="1"/>
  <c r="BD21" i="7" s="1"/>
  <c r="CP20" i="6"/>
  <c r="DB20" i="6" s="1"/>
  <c r="J20" i="7" s="1"/>
  <c r="BF20" i="7" s="1"/>
  <c r="CR19" i="6"/>
  <c r="DD19" i="6" s="1"/>
  <c r="L19" i="7" s="1"/>
  <c r="BH19" i="7" s="1"/>
  <c r="CT18" i="6"/>
  <c r="DF18" i="6" s="1"/>
  <c r="N18" i="7" s="1"/>
  <c r="BJ18" i="7" s="1"/>
  <c r="CL18" i="6"/>
  <c r="CX18" i="6" s="1"/>
  <c r="F18" i="7" s="1"/>
  <c r="BB18" i="7" s="1"/>
  <c r="CV17" i="6"/>
  <c r="DH17" i="6" s="1"/>
  <c r="P17" i="7" s="1"/>
  <c r="BL17" i="7" s="1"/>
  <c r="CN17" i="6"/>
  <c r="CZ17" i="6" s="1"/>
  <c r="H17" i="7" s="1"/>
  <c r="BD17" i="7" s="1"/>
  <c r="CP16" i="6"/>
  <c r="DB16" i="6" s="1"/>
  <c r="J16" i="7" s="1"/>
  <c r="BF16" i="7" s="1"/>
  <c r="CR15" i="6"/>
  <c r="DD15" i="6" s="1"/>
  <c r="L15" i="7" s="1"/>
  <c r="BH15" i="7" s="1"/>
  <c r="CT14" i="6"/>
  <c r="DF14" i="6" s="1"/>
  <c r="N14" i="7" s="1"/>
  <c r="BJ14" i="7" s="1"/>
  <c r="CL14" i="6"/>
  <c r="CX14" i="6" s="1"/>
  <c r="F14" i="7" s="1"/>
  <c r="BB14" i="7" s="1"/>
  <c r="CV13" i="6"/>
  <c r="DH13" i="6" s="1"/>
  <c r="P13" i="7" s="1"/>
  <c r="BL13" i="7" s="1"/>
  <c r="CN13" i="6"/>
  <c r="CZ13" i="6" s="1"/>
  <c r="H13" i="7" s="1"/>
  <c r="BD13" i="7" s="1"/>
  <c r="CP12" i="6"/>
  <c r="DB12" i="6" s="1"/>
  <c r="J12" i="7" s="1"/>
  <c r="BF12" i="7" s="1"/>
  <c r="CR11" i="6"/>
  <c r="DD11" i="6" s="1"/>
  <c r="L11" i="7" s="1"/>
  <c r="BH11" i="7" s="1"/>
  <c r="CT10" i="6"/>
  <c r="DF10" i="6" s="1"/>
  <c r="N10" i="7" s="1"/>
  <c r="BJ10" i="7" s="1"/>
  <c r="CL10" i="6"/>
  <c r="CX10" i="6" s="1"/>
  <c r="F10" i="7" s="1"/>
  <c r="BB10" i="7" s="1"/>
  <c r="CV9" i="6"/>
  <c r="DH9" i="6" s="1"/>
  <c r="P9" i="7" s="1"/>
  <c r="BL9" i="7" s="1"/>
  <c r="CN9" i="6"/>
  <c r="CZ9" i="6" s="1"/>
  <c r="H9" i="7" s="1"/>
  <c r="BD9" i="7" s="1"/>
  <c r="CP8" i="6"/>
  <c r="DB8" i="6" s="1"/>
  <c r="J8" i="7" s="1"/>
  <c r="BF8" i="7" s="1"/>
  <c r="CR7" i="6"/>
  <c r="DD7" i="6" s="1"/>
  <c r="L7" i="7" s="1"/>
  <c r="BH7" i="7" s="1"/>
  <c r="CT6" i="6"/>
  <c r="DF6" i="6" s="1"/>
  <c r="N6" i="7" s="1"/>
  <c r="BJ6" i="7" s="1"/>
  <c r="CL6" i="6"/>
  <c r="CX6" i="6" s="1"/>
  <c r="F6" i="7" s="1"/>
  <c r="BB6" i="7" s="1"/>
  <c r="CV5" i="6"/>
  <c r="DH5" i="6" s="1"/>
  <c r="P5" i="7" s="1"/>
  <c r="BL5" i="7" s="1"/>
  <c r="CN5" i="6"/>
  <c r="CZ5" i="6" s="1"/>
  <c r="H5" i="7" s="1"/>
  <c r="BD5" i="7" s="1"/>
  <c r="CT31" i="6"/>
  <c r="DF31" i="6" s="1"/>
  <c r="N31" i="7" s="1"/>
  <c r="BJ31" i="7" s="1"/>
  <c r="CQ30" i="6"/>
  <c r="DC30" i="6" s="1"/>
  <c r="K30" i="7" s="1"/>
  <c r="BG30" i="7" s="1"/>
  <c r="CM24" i="6"/>
  <c r="CY24" i="6" s="1"/>
  <c r="G24" i="7" s="1"/>
  <c r="BC24" i="7" s="1"/>
  <c r="CM20" i="6"/>
  <c r="CY20" i="6" s="1"/>
  <c r="G20" i="7" s="1"/>
  <c r="BC20" i="7" s="1"/>
  <c r="CM16" i="6"/>
  <c r="CY16" i="6" s="1"/>
  <c r="G16" i="7" s="1"/>
  <c r="BC16" i="7" s="1"/>
  <c r="CM13" i="6"/>
  <c r="CY13" i="6" s="1"/>
  <c r="G13" i="7" s="1"/>
  <c r="BC13" i="7" s="1"/>
  <c r="CR12" i="6"/>
  <c r="DD12" i="6" s="1"/>
  <c r="L12" i="7" s="1"/>
  <c r="BH12" i="7" s="1"/>
  <c r="CV11" i="6"/>
  <c r="DH11" i="6" s="1"/>
  <c r="P11" i="7" s="1"/>
  <c r="BL11" i="7" s="1"/>
  <c r="CK10" i="6"/>
  <c r="CW10" i="6" s="1"/>
  <c r="E10" i="7" s="1"/>
  <c r="BA10" i="7" s="1"/>
  <c r="CR9" i="6"/>
  <c r="DD9" i="6" s="1"/>
  <c r="L9" i="7" s="1"/>
  <c r="BH9" i="7" s="1"/>
  <c r="CU8" i="6"/>
  <c r="DG8" i="6" s="1"/>
  <c r="O8" i="7" s="1"/>
  <c r="BK8" i="7" s="1"/>
  <c r="CL7" i="6"/>
  <c r="CX7" i="6" s="1"/>
  <c r="F7" i="7" s="1"/>
  <c r="BB7" i="7" s="1"/>
  <c r="CP6" i="6"/>
  <c r="DB6" i="6" s="1"/>
  <c r="J6" i="7" s="1"/>
  <c r="BF6" i="7" s="1"/>
  <c r="CU5" i="6"/>
  <c r="DG5" i="6" s="1"/>
  <c r="O5" i="7" s="1"/>
  <c r="BK5" i="7" s="1"/>
  <c r="CK5" i="6"/>
  <c r="CW5" i="6" s="1"/>
  <c r="E5" i="7" s="1"/>
  <c r="BA5" i="7" s="1"/>
  <c r="CS28" i="6"/>
  <c r="DE28" i="6" s="1"/>
  <c r="M28" i="7" s="1"/>
  <c r="BI28" i="7" s="1"/>
  <c r="CV26" i="6"/>
  <c r="DH26" i="6" s="1"/>
  <c r="P26" i="7" s="1"/>
  <c r="BL26" i="7" s="1"/>
  <c r="CL13" i="6"/>
  <c r="CX13" i="6" s="1"/>
  <c r="F13" i="7" s="1"/>
  <c r="BB13" i="7" s="1"/>
  <c r="CO12" i="6"/>
  <c r="DA12" i="6" s="1"/>
  <c r="I12" i="7" s="1"/>
  <c r="BE12" i="7" s="1"/>
  <c r="CT11" i="6"/>
  <c r="DF11" i="6" s="1"/>
  <c r="N11" i="7" s="1"/>
  <c r="BJ11" i="7" s="1"/>
  <c r="CP9" i="6"/>
  <c r="DB9" i="6" s="1"/>
  <c r="J9" i="7" s="1"/>
  <c r="BF9" i="7" s="1"/>
  <c r="CT8" i="6"/>
  <c r="DF8" i="6" s="1"/>
  <c r="N8" i="7" s="1"/>
  <c r="BJ8" i="7" s="1"/>
  <c r="CO6" i="6"/>
  <c r="DA6" i="6" s="1"/>
  <c r="I6" i="7" s="1"/>
  <c r="BE6" i="7" s="1"/>
  <c r="CT5" i="6"/>
  <c r="DF5" i="6" s="1"/>
  <c r="N5" i="7" s="1"/>
  <c r="BJ5" i="7" s="1"/>
  <c r="CN7" i="6"/>
  <c r="CZ7" i="6" s="1"/>
  <c r="H7" i="7" s="1"/>
  <c r="BD7" i="7" s="1"/>
  <c r="CU35" i="6"/>
  <c r="DG35" i="6" s="1"/>
  <c r="O35" i="7" s="1"/>
  <c r="BK35" i="7" s="1"/>
  <c r="CO27" i="6"/>
  <c r="DA27" i="6" s="1"/>
  <c r="I27" i="7" s="1"/>
  <c r="BE27" i="7" s="1"/>
  <c r="CK13" i="6"/>
  <c r="CW13" i="6" s="1"/>
  <c r="E13" i="7" s="1"/>
  <c r="BA13" i="7" s="1"/>
  <c r="CN12" i="6"/>
  <c r="CZ12" i="6" s="1"/>
  <c r="H12" i="7" s="1"/>
  <c r="BD12" i="7" s="1"/>
  <c r="CQ11" i="6"/>
  <c r="DC11" i="6" s="1"/>
  <c r="K11" i="7" s="1"/>
  <c r="BG11" i="7" s="1"/>
  <c r="CV10" i="6"/>
  <c r="DH10" i="6" s="1"/>
  <c r="P10" i="7" s="1"/>
  <c r="BL10" i="7" s="1"/>
  <c r="CM9" i="6"/>
  <c r="CY9" i="6" s="1"/>
  <c r="G9" i="7" s="1"/>
  <c r="BC9" i="7" s="1"/>
  <c r="CR8" i="6"/>
  <c r="DD8" i="6" s="1"/>
  <c r="L8" i="7" s="1"/>
  <c r="BH8" i="7" s="1"/>
  <c r="CV7" i="6"/>
  <c r="DH7" i="6" s="1"/>
  <c r="P7" i="7" s="1"/>
  <c r="BL7" i="7" s="1"/>
  <c r="CN6" i="6"/>
  <c r="CZ6" i="6" s="1"/>
  <c r="H6" i="7" s="1"/>
  <c r="BD6" i="7" s="1"/>
  <c r="CS5" i="6"/>
  <c r="DE5" i="6" s="1"/>
  <c r="M5" i="7" s="1"/>
  <c r="BI5" i="7" s="1"/>
  <c r="CK9" i="6"/>
  <c r="CW9" i="6" s="1"/>
  <c r="E9" i="7" s="1"/>
  <c r="BA9" i="7" s="1"/>
  <c r="CN8" i="6"/>
  <c r="CZ8" i="6" s="1"/>
  <c r="H8" i="7" s="1"/>
  <c r="BD8" i="7" s="1"/>
  <c r="CV6" i="6"/>
  <c r="DH6" i="6" s="1"/>
  <c r="P6" i="7" s="1"/>
  <c r="BL6" i="7" s="1"/>
  <c r="CQ5" i="6"/>
  <c r="DC5" i="6" s="1"/>
  <c r="K5" i="7" s="1"/>
  <c r="BG5" i="7" s="1"/>
  <c r="CS9" i="6"/>
  <c r="DE9" i="6" s="1"/>
  <c r="M9" i="7" s="1"/>
  <c r="BI9" i="7" s="1"/>
  <c r="CR14" i="6"/>
  <c r="DD14" i="6" s="1"/>
  <c r="L14" i="7" s="1"/>
  <c r="BH14" i="7" s="1"/>
  <c r="CU13" i="6"/>
  <c r="DG13" i="6" s="1"/>
  <c r="O13" i="7" s="1"/>
  <c r="BK13" i="7" s="1"/>
  <c r="CM12" i="6"/>
  <c r="CY12" i="6" s="1"/>
  <c r="G12" i="7" s="1"/>
  <c r="BC12" i="7" s="1"/>
  <c r="CP11" i="6"/>
  <c r="DB11" i="6" s="1"/>
  <c r="J11" i="7" s="1"/>
  <c r="BF11" i="7" s="1"/>
  <c r="CS10" i="6"/>
  <c r="DE10" i="6" s="1"/>
  <c r="M10" i="7" s="1"/>
  <c r="BI10" i="7" s="1"/>
  <c r="CL9" i="6"/>
  <c r="CX9" i="6" s="1"/>
  <c r="F9" i="7" s="1"/>
  <c r="BB9" i="7" s="1"/>
  <c r="CO8" i="6"/>
  <c r="DA8" i="6" s="1"/>
  <c r="I8" i="7" s="1"/>
  <c r="BE8" i="7" s="1"/>
  <c r="CT7" i="6"/>
  <c r="DF7" i="6" s="1"/>
  <c r="N7" i="7" s="1"/>
  <c r="BJ7" i="7" s="1"/>
  <c r="CK6" i="6"/>
  <c r="CW6" i="6" s="1"/>
  <c r="E6" i="7" s="1"/>
  <c r="BA6" i="7" s="1"/>
  <c r="CR5" i="6"/>
  <c r="DD5" i="6" s="1"/>
  <c r="L5" i="7" s="1"/>
  <c r="BH5" i="7" s="1"/>
  <c r="CN10" i="6"/>
  <c r="CZ10" i="6" s="1"/>
  <c r="H10" i="7" s="1"/>
  <c r="BD10" i="7" s="1"/>
  <c r="CL5" i="6"/>
  <c r="CX5" i="6" s="1"/>
  <c r="F5" i="7" s="1"/>
  <c r="BB5" i="7" s="1"/>
  <c r="CS21" i="6"/>
  <c r="DE21" i="6" s="1"/>
  <c r="M21" i="7" s="1"/>
  <c r="BI21" i="7" s="1"/>
  <c r="CS17" i="6"/>
  <c r="DE17" i="6" s="1"/>
  <c r="M17" i="7" s="1"/>
  <c r="BI17" i="7" s="1"/>
  <c r="CQ14" i="6"/>
  <c r="DC14" i="6" s="1"/>
  <c r="K14" i="7" s="1"/>
  <c r="BG14" i="7" s="1"/>
  <c r="CT13" i="6"/>
  <c r="DF13" i="6" s="1"/>
  <c r="N13" i="7" s="1"/>
  <c r="BJ13" i="7" s="1"/>
  <c r="CL12" i="6"/>
  <c r="CX12" i="6" s="1"/>
  <c r="F12" i="7" s="1"/>
  <c r="BB12" i="7" s="1"/>
  <c r="CO11" i="6"/>
  <c r="DA11" i="6" s="1"/>
  <c r="I11" i="7" s="1"/>
  <c r="BE11" i="7" s="1"/>
  <c r="CR10" i="6"/>
  <c r="DD10" i="6" s="1"/>
  <c r="L10" i="7" s="1"/>
  <c r="BH10" i="7" s="1"/>
  <c r="CQ7" i="6"/>
  <c r="DC7" i="6" s="1"/>
  <c r="K7" i="7" s="1"/>
  <c r="BG7" i="7" s="1"/>
  <c r="CO32" i="6"/>
  <c r="DA32" i="6" s="1"/>
  <c r="I32" i="7" s="1"/>
  <c r="BE32" i="7" s="1"/>
  <c r="CL29" i="6"/>
  <c r="CX29" i="6" s="1"/>
  <c r="F29" i="7" s="1"/>
  <c r="BB29" i="7" s="1"/>
  <c r="CQ22" i="6"/>
  <c r="DC22" i="6" s="1"/>
  <c r="K22" i="7" s="1"/>
  <c r="BG22" i="7" s="1"/>
  <c r="CK21" i="6"/>
  <c r="CW21" i="6" s="1"/>
  <c r="E21" i="7" s="1"/>
  <c r="BA21" i="7" s="1"/>
  <c r="CQ18" i="6"/>
  <c r="DC18" i="6" s="1"/>
  <c r="K18" i="7" s="1"/>
  <c r="BG18" i="7" s="1"/>
  <c r="CK17" i="6"/>
  <c r="CW17" i="6" s="1"/>
  <c r="E17" i="7" s="1"/>
  <c r="BA17" i="7" s="1"/>
  <c r="CP14" i="6"/>
  <c r="DB14" i="6" s="1"/>
  <c r="J14" i="7" s="1"/>
  <c r="BF14" i="7" s="1"/>
  <c r="CS13" i="6"/>
  <c r="DE13" i="6" s="1"/>
  <c r="M13" i="7" s="1"/>
  <c r="BI13" i="7" s="1"/>
  <c r="CV12" i="6"/>
  <c r="DH12" i="6" s="1"/>
  <c r="P12" i="7" s="1"/>
  <c r="BL12" i="7" s="1"/>
  <c r="CN11" i="6"/>
  <c r="CZ11" i="6" s="1"/>
  <c r="H11" i="7" s="1"/>
  <c r="BD11" i="7" s="1"/>
  <c r="CQ10" i="6"/>
  <c r="DC10" i="6" s="1"/>
  <c r="K10" i="7" s="1"/>
  <c r="BG10" i="7" s="1"/>
  <c r="CU9" i="6"/>
  <c r="DG9" i="6" s="1"/>
  <c r="O9" i="7" s="1"/>
  <c r="BK9" i="7" s="1"/>
  <c r="CM8" i="6"/>
  <c r="CY8" i="6" s="1"/>
  <c r="G8" i="7" s="1"/>
  <c r="BC8" i="7" s="1"/>
  <c r="CP7" i="6"/>
  <c r="DB7" i="6" s="1"/>
  <c r="J7" i="7" s="1"/>
  <c r="BF7" i="7" s="1"/>
  <c r="CS6" i="6"/>
  <c r="DE6" i="6" s="1"/>
  <c r="M6" i="7" s="1"/>
  <c r="BI6" i="7" s="1"/>
  <c r="CP5" i="6"/>
  <c r="DB5" i="6" s="1"/>
  <c r="J5" i="7" s="1"/>
  <c r="BF5" i="7" s="1"/>
  <c r="CU20" i="6"/>
  <c r="DG20" i="6" s="1"/>
  <c r="O20" i="7" s="1"/>
  <c r="BK20" i="7" s="1"/>
  <c r="CO19" i="6"/>
  <c r="DA19" i="6" s="1"/>
  <c r="I19" i="7" s="1"/>
  <c r="BE19" i="7" s="1"/>
  <c r="CU16" i="6"/>
  <c r="DG16" i="6" s="1"/>
  <c r="O16" i="7" s="1"/>
  <c r="BK16" i="7" s="1"/>
  <c r="CO15" i="6"/>
  <c r="DA15" i="6" s="1"/>
  <c r="I15" i="7" s="1"/>
  <c r="BE15" i="7" s="1"/>
  <c r="CP13" i="6"/>
  <c r="DB13" i="6" s="1"/>
  <c r="J13" i="7" s="1"/>
  <c r="BF13" i="7" s="1"/>
  <c r="CQ6" i="6"/>
  <c r="DC6" i="6" s="1"/>
  <c r="K6" i="7" s="1"/>
  <c r="BG6" i="7" s="1"/>
  <c r="CP15" i="6"/>
  <c r="DB15" i="6" s="1"/>
  <c r="J15" i="7" s="1"/>
  <c r="BF15" i="7" s="1"/>
  <c r="CR13" i="6"/>
  <c r="DD13" i="6" s="1"/>
  <c r="L13" i="7" s="1"/>
  <c r="BH13" i="7" s="1"/>
  <c r="CU12" i="6"/>
  <c r="DG12" i="6" s="1"/>
  <c r="O12" i="7" s="1"/>
  <c r="BK12" i="7" s="1"/>
  <c r="CL11" i="6"/>
  <c r="CX11" i="6" s="1"/>
  <c r="F11" i="7" s="1"/>
  <c r="BB11" i="7" s="1"/>
  <c r="CP10" i="6"/>
  <c r="DB10" i="6" s="1"/>
  <c r="J10" i="7" s="1"/>
  <c r="BF10" i="7" s="1"/>
  <c r="CT9" i="6"/>
  <c r="DF9" i="6" s="1"/>
  <c r="N9" i="7" s="1"/>
  <c r="BJ9" i="7" s="1"/>
  <c r="CL8" i="6"/>
  <c r="CX8" i="6" s="1"/>
  <c r="F8" i="7" s="1"/>
  <c r="BB8" i="7" s="1"/>
  <c r="CO7" i="6"/>
  <c r="DA7" i="6" s="1"/>
  <c r="I7" i="7" s="1"/>
  <c r="BE7" i="7" s="1"/>
  <c r="CR6" i="6"/>
  <c r="DD6" i="6" s="1"/>
  <c r="L6" i="7" s="1"/>
  <c r="BH6" i="7" s="1"/>
  <c r="CM5" i="6"/>
  <c r="CY5" i="6" s="1"/>
  <c r="G5" i="7" s="1"/>
  <c r="BC5" i="7" s="1"/>
  <c r="CQ25" i="6"/>
  <c r="DC25" i="6" s="1"/>
  <c r="K25" i="7" s="1"/>
  <c r="BG25" i="7" s="1"/>
  <c r="CV24" i="6"/>
  <c r="DH24" i="6" s="1"/>
  <c r="P24" i="7" s="1"/>
  <c r="BL24" i="7" s="1"/>
  <c r="CO23" i="6"/>
  <c r="DA23" i="6" s="1"/>
  <c r="I23" i="7" s="1"/>
  <c r="BE23" i="7" s="1"/>
  <c r="CT12" i="6"/>
  <c r="DF12" i="6" s="1"/>
  <c r="N12" i="7" s="1"/>
  <c r="BJ12" i="7" s="1"/>
  <c r="CV8" i="6"/>
  <c r="DH8" i="6" s="1"/>
  <c r="P8" i="7" s="1"/>
  <c r="BL8" i="7" s="1"/>
  <c r="C177" i="2"/>
  <c r="D177" i="2" s="1"/>
  <c r="F177" i="2" s="1"/>
  <c r="O3" i="7" l="1"/>
  <c r="EF24" i="6"/>
  <c r="AN24" i="7" s="1"/>
  <c r="DT24" i="6"/>
  <c r="AB24" i="7" s="1"/>
  <c r="AZ24" i="7" s="1"/>
  <c r="BX24" i="7" s="1"/>
  <c r="DX11" i="6"/>
  <c r="AF11" i="7" s="1"/>
  <c r="DL11" i="6"/>
  <c r="T11" i="7" s="1"/>
  <c r="AR11" i="7" s="1"/>
  <c r="BP11" i="7" s="1"/>
  <c r="DO25" i="6"/>
  <c r="W25" i="7" s="1"/>
  <c r="EA25" i="6"/>
  <c r="AI25" i="7" s="1"/>
  <c r="DW5" i="6"/>
  <c r="AE5" i="7" s="1"/>
  <c r="DK5" i="6"/>
  <c r="S5" i="7" s="1"/>
  <c r="AQ5" i="7" s="1"/>
  <c r="BO5" i="7" s="1"/>
  <c r="EB6" i="6"/>
  <c r="AJ6" i="7" s="1"/>
  <c r="DP6" i="6"/>
  <c r="X6" i="7" s="1"/>
  <c r="AV6" i="7" s="1"/>
  <c r="BT6" i="7" s="1"/>
  <c r="DZ14" i="6"/>
  <c r="AH14" i="7" s="1"/>
  <c r="DN14" i="6"/>
  <c r="V14" i="7" s="1"/>
  <c r="AT14" i="7" s="1"/>
  <c r="BR14" i="7" s="1"/>
  <c r="DX10" i="6"/>
  <c r="AF10" i="7" s="1"/>
  <c r="DL10" i="6"/>
  <c r="T10" i="7" s="1"/>
  <c r="AR10" i="7" s="1"/>
  <c r="BP10" i="7" s="1"/>
  <c r="DW12" i="6"/>
  <c r="AE12" i="7" s="1"/>
  <c r="DK12" i="6"/>
  <c r="S12" i="7" s="1"/>
  <c r="AQ12" i="7" s="1"/>
  <c r="BO12" i="7" s="1"/>
  <c r="DU13" i="6"/>
  <c r="AC13" i="7" s="1"/>
  <c r="DI13" i="6"/>
  <c r="Q13" i="7" s="1"/>
  <c r="AO13" i="7" s="1"/>
  <c r="BM13" i="7" s="1"/>
  <c r="DT8" i="6"/>
  <c r="AB8" i="7" s="1"/>
  <c r="EF8" i="6"/>
  <c r="AN8" i="7" s="1"/>
  <c r="DV8" i="6"/>
  <c r="AD8" i="7" s="1"/>
  <c r="DJ8" i="6"/>
  <c r="R8" i="7" s="1"/>
  <c r="AP8" i="7" s="1"/>
  <c r="BN8" i="7" s="1"/>
  <c r="DN13" i="6"/>
  <c r="V13" i="7" s="1"/>
  <c r="DZ13" i="6"/>
  <c r="AH13" i="7" s="1"/>
  <c r="DW8" i="6"/>
  <c r="AE8" i="7" s="1"/>
  <c r="DK8" i="6"/>
  <c r="S8" i="7" s="1"/>
  <c r="AQ8" i="7" s="1"/>
  <c r="BO8" i="7" s="1"/>
  <c r="EA18" i="6"/>
  <c r="AI18" i="7" s="1"/>
  <c r="DO18" i="6"/>
  <c r="W18" i="7" s="1"/>
  <c r="AU18" i="7" s="1"/>
  <c r="BS18" i="7" s="1"/>
  <c r="DV12" i="6"/>
  <c r="AD12" i="7" s="1"/>
  <c r="DJ12" i="6"/>
  <c r="R12" i="7" s="1"/>
  <c r="AP12" i="7" s="1"/>
  <c r="BN12" i="7" s="1"/>
  <c r="DU6" i="6"/>
  <c r="AC6" i="7" s="1"/>
  <c r="DI6" i="6"/>
  <c r="Q6" i="7" s="1"/>
  <c r="AO6" i="7" s="1"/>
  <c r="BM6" i="7" s="1"/>
  <c r="EB14" i="6"/>
  <c r="AJ14" i="7" s="1"/>
  <c r="DP14" i="6"/>
  <c r="X14" i="7" s="1"/>
  <c r="AV14" i="7" s="1"/>
  <c r="BT14" i="7" s="1"/>
  <c r="EF7" i="6"/>
  <c r="AN7" i="7" s="1"/>
  <c r="DT7" i="6"/>
  <c r="AB7" i="7" s="1"/>
  <c r="AZ7" i="7" s="1"/>
  <c r="BX7" i="7" s="1"/>
  <c r="EE35" i="6"/>
  <c r="AM35" i="7" s="1"/>
  <c r="DS35" i="6"/>
  <c r="AA35" i="7" s="1"/>
  <c r="AY35" i="7" s="1"/>
  <c r="BW35" i="7" s="1"/>
  <c r="DV13" i="6"/>
  <c r="AD13" i="7" s="1"/>
  <c r="DJ13" i="6"/>
  <c r="R13" i="7" s="1"/>
  <c r="AP13" i="7" s="1"/>
  <c r="BN13" i="7" s="1"/>
  <c r="EB9" i="6"/>
  <c r="AJ9" i="7" s="1"/>
  <c r="DP9" i="6"/>
  <c r="X9" i="7" s="1"/>
  <c r="AV9" i="7" s="1"/>
  <c r="BT9" i="7" s="1"/>
  <c r="EA30" i="6"/>
  <c r="AI30" i="7" s="1"/>
  <c r="DO30" i="6"/>
  <c r="W30" i="7" s="1"/>
  <c r="AU30" i="7" s="1"/>
  <c r="BS30" i="7" s="1"/>
  <c r="DL9" i="6"/>
  <c r="T9" i="7" s="1"/>
  <c r="DX9" i="6"/>
  <c r="AF9" i="7" s="1"/>
  <c r="DJ14" i="6"/>
  <c r="R14" i="7" s="1"/>
  <c r="DV14" i="6"/>
  <c r="AD14" i="7" s="1"/>
  <c r="EB19" i="6"/>
  <c r="AJ19" i="7" s="1"/>
  <c r="DP19" i="6"/>
  <c r="X19" i="7" s="1"/>
  <c r="AV19" i="7" s="1"/>
  <c r="BT19" i="7" s="1"/>
  <c r="ED25" i="6"/>
  <c r="AL25" i="7" s="1"/>
  <c r="DR25" i="6"/>
  <c r="Z25" i="7" s="1"/>
  <c r="AX25" i="7" s="1"/>
  <c r="BV25" i="7" s="1"/>
  <c r="DW33" i="6"/>
  <c r="AE33" i="7" s="1"/>
  <c r="DK33" i="6"/>
  <c r="S33" i="7" s="1"/>
  <c r="AQ33" i="7" s="1"/>
  <c r="BO33" i="7" s="1"/>
  <c r="DM9" i="6"/>
  <c r="U9" i="7" s="1"/>
  <c r="DY9" i="6"/>
  <c r="AG9" i="7" s="1"/>
  <c r="DS14" i="6"/>
  <c r="AA14" i="7" s="1"/>
  <c r="EE14" i="6"/>
  <c r="AM14" i="7" s="1"/>
  <c r="DQ19" i="6"/>
  <c r="Y19" i="7" s="1"/>
  <c r="EC19" i="6"/>
  <c r="AK19" i="7" s="1"/>
  <c r="DU25" i="6"/>
  <c r="AC25" i="7" s="1"/>
  <c r="DI25" i="6"/>
  <c r="Q25" i="7" s="1"/>
  <c r="AO25" i="7" s="1"/>
  <c r="BM25" i="7" s="1"/>
  <c r="DZ33" i="6"/>
  <c r="AH33" i="7" s="1"/>
  <c r="DN33" i="6"/>
  <c r="V33" i="7" s="1"/>
  <c r="AT33" i="7" s="1"/>
  <c r="BR33" i="7" s="1"/>
  <c r="EF18" i="6"/>
  <c r="AN18" i="7" s="1"/>
  <c r="DT18" i="6"/>
  <c r="AB18" i="7" s="1"/>
  <c r="AZ18" i="7" s="1"/>
  <c r="BX18" i="7" s="1"/>
  <c r="ED23" i="6"/>
  <c r="AL23" i="7" s="1"/>
  <c r="DR23" i="6"/>
  <c r="Z23" i="7" s="1"/>
  <c r="AX23" i="7" s="1"/>
  <c r="BV23" i="7" s="1"/>
  <c r="DX30" i="6"/>
  <c r="AF30" i="7" s="1"/>
  <c r="DL30" i="6"/>
  <c r="T30" i="7" s="1"/>
  <c r="AR30" i="7" s="1"/>
  <c r="BP30" i="7" s="1"/>
  <c r="DM10" i="6"/>
  <c r="U10" i="7" s="1"/>
  <c r="DY10" i="6"/>
  <c r="AG10" i="7" s="1"/>
  <c r="EE15" i="6"/>
  <c r="AM15" i="7" s="1"/>
  <c r="DS15" i="6"/>
  <c r="AA15" i="7" s="1"/>
  <c r="AY15" i="7" s="1"/>
  <c r="BW15" i="7" s="1"/>
  <c r="EC20" i="6"/>
  <c r="AK20" i="7" s="1"/>
  <c r="DQ20" i="6"/>
  <c r="Y20" i="7" s="1"/>
  <c r="AW20" i="7" s="1"/>
  <c r="BU20" i="7" s="1"/>
  <c r="EB26" i="6"/>
  <c r="AJ26" i="7" s="1"/>
  <c r="DP26" i="6"/>
  <c r="X26" i="7" s="1"/>
  <c r="AV26" i="7" s="1"/>
  <c r="BT26" i="7" s="1"/>
  <c r="DL15" i="6"/>
  <c r="T15" i="7" s="1"/>
  <c r="DX15" i="6"/>
  <c r="AF15" i="7" s="1"/>
  <c r="DJ20" i="6"/>
  <c r="R20" i="7" s="1"/>
  <c r="DV20" i="6"/>
  <c r="AD20" i="7" s="1"/>
  <c r="DN25" i="6"/>
  <c r="V25" i="7" s="1"/>
  <c r="DZ25" i="6"/>
  <c r="AH25" i="7" s="1"/>
  <c r="DU32" i="6"/>
  <c r="AC32" i="7" s="1"/>
  <c r="DI32" i="6"/>
  <c r="Q32" i="7" s="1"/>
  <c r="AO32" i="7" s="1"/>
  <c r="BM32" i="7" s="1"/>
  <c r="DL20" i="6"/>
  <c r="T20" i="7" s="1"/>
  <c r="DX20" i="6"/>
  <c r="AF20" i="7" s="1"/>
  <c r="DU26" i="6"/>
  <c r="AC26" i="7" s="1"/>
  <c r="DI26" i="6"/>
  <c r="Q26" i="7" s="1"/>
  <c r="AO26" i="7" s="1"/>
  <c r="BM26" i="7" s="1"/>
  <c r="DQ14" i="6"/>
  <c r="Y14" i="7" s="1"/>
  <c r="EC14" i="6"/>
  <c r="AK14" i="7" s="1"/>
  <c r="DM20" i="6"/>
  <c r="U20" i="7" s="1"/>
  <c r="DY20" i="6"/>
  <c r="AG20" i="7" s="1"/>
  <c r="DX26" i="6"/>
  <c r="AF26" i="7" s="1"/>
  <c r="DL26" i="6"/>
  <c r="T26" i="7" s="1"/>
  <c r="AR26" i="7" s="1"/>
  <c r="BP26" i="7" s="1"/>
  <c r="DW34" i="6"/>
  <c r="AE34" i="7" s="1"/>
  <c r="DK34" i="6"/>
  <c r="S34" i="7" s="1"/>
  <c r="AQ34" i="7" s="1"/>
  <c r="BO34" i="7" s="1"/>
  <c r="DT29" i="6"/>
  <c r="AB29" i="7" s="1"/>
  <c r="EF29" i="6"/>
  <c r="AN29" i="7" s="1"/>
  <c r="EB35" i="6"/>
  <c r="AJ35" i="7" s="1"/>
  <c r="DP35" i="6"/>
  <c r="X35" i="7" s="1"/>
  <c r="AV35" i="7" s="1"/>
  <c r="BT35" i="7" s="1"/>
  <c r="DY44" i="6"/>
  <c r="AG44" i="7" s="1"/>
  <c r="DM44" i="6"/>
  <c r="U44" i="7" s="1"/>
  <c r="AS44" i="7" s="1"/>
  <c r="BQ44" i="7" s="1"/>
  <c r="DM29" i="6"/>
  <c r="U29" i="7" s="1"/>
  <c r="DY29" i="6"/>
  <c r="AG29" i="7" s="1"/>
  <c r="EC35" i="6"/>
  <c r="AK35" i="7" s="1"/>
  <c r="DQ35" i="6"/>
  <c r="Y35" i="7" s="1"/>
  <c r="AW35" i="7" s="1"/>
  <c r="BU35" i="7" s="1"/>
  <c r="DR44" i="6"/>
  <c r="Z44" i="7" s="1"/>
  <c r="ED44" i="6"/>
  <c r="AL44" i="7" s="1"/>
  <c r="DI42" i="6"/>
  <c r="Q42" i="7" s="1"/>
  <c r="DU42" i="6"/>
  <c r="AC42" i="7" s="1"/>
  <c r="DJ32" i="6"/>
  <c r="R32" i="7" s="1"/>
  <c r="DV32" i="6"/>
  <c r="AD32" i="7" s="1"/>
  <c r="EE38" i="6"/>
  <c r="AM38" i="7" s="1"/>
  <c r="DS38" i="6"/>
  <c r="AA38" i="7" s="1"/>
  <c r="AY38" i="7" s="1"/>
  <c r="BW38" i="7" s="1"/>
  <c r="DW35" i="6"/>
  <c r="AE35" i="7" s="1"/>
  <c r="DK35" i="6"/>
  <c r="S35" i="7" s="1"/>
  <c r="AQ35" i="7" s="1"/>
  <c r="BO35" i="7" s="1"/>
  <c r="DN31" i="6"/>
  <c r="V31" i="7" s="1"/>
  <c r="DZ31" i="6"/>
  <c r="AH31" i="7" s="1"/>
  <c r="EB36" i="6"/>
  <c r="AJ36" i="7" s="1"/>
  <c r="DP36" i="6"/>
  <c r="X36" i="7" s="1"/>
  <c r="AV36" i="7" s="1"/>
  <c r="BT36" i="7" s="1"/>
  <c r="EC36" i="6"/>
  <c r="AK36" i="7" s="1"/>
  <c r="DQ36" i="6"/>
  <c r="Y36" i="7" s="1"/>
  <c r="AW36" i="7" s="1"/>
  <c r="BU36" i="7" s="1"/>
  <c r="DK44" i="6"/>
  <c r="S44" i="7" s="1"/>
  <c r="DW44" i="6"/>
  <c r="AE44" i="7" s="1"/>
  <c r="EA44" i="6"/>
  <c r="AI44" i="7" s="1"/>
  <c r="DO44" i="6"/>
  <c r="W44" i="7" s="1"/>
  <c r="ED52" i="6"/>
  <c r="AL52" i="7" s="1"/>
  <c r="DR52" i="6"/>
  <c r="Z52" i="7" s="1"/>
  <c r="DQ37" i="6"/>
  <c r="Y37" i="7" s="1"/>
  <c r="EC37" i="6"/>
  <c r="AK37" i="7" s="1"/>
  <c r="EC44" i="6"/>
  <c r="AK44" i="7" s="1"/>
  <c r="DQ44" i="6"/>
  <c r="Y44" i="7" s="1"/>
  <c r="EE52" i="6"/>
  <c r="AM52" i="7" s="1"/>
  <c r="DS52" i="6"/>
  <c r="AA52" i="7" s="1"/>
  <c r="EA58" i="6"/>
  <c r="AI58" i="7" s="1"/>
  <c r="DO58" i="6"/>
  <c r="W58" i="7" s="1"/>
  <c r="DQ38" i="6"/>
  <c r="Y38" i="7" s="1"/>
  <c r="EC38" i="6"/>
  <c r="AK38" i="7" s="1"/>
  <c r="DM45" i="6"/>
  <c r="U45" i="7" s="1"/>
  <c r="DY45" i="6"/>
  <c r="AG45" i="7" s="1"/>
  <c r="DW55" i="6"/>
  <c r="AE55" i="7" s="1"/>
  <c r="DK55" i="6"/>
  <c r="S55" i="7" s="1"/>
  <c r="ED48" i="6"/>
  <c r="AL48" i="7" s="1"/>
  <c r="DR48" i="6"/>
  <c r="Z48" i="7" s="1"/>
  <c r="DJ46" i="6"/>
  <c r="R46" i="7" s="1"/>
  <c r="DV46" i="6"/>
  <c r="AD46" i="7" s="1"/>
  <c r="DJ54" i="6"/>
  <c r="R54" i="7" s="1"/>
  <c r="DV54" i="6"/>
  <c r="AD54" i="7" s="1"/>
  <c r="DP53" i="6"/>
  <c r="X53" i="7" s="1"/>
  <c r="EB53" i="6"/>
  <c r="AJ53" i="7" s="1"/>
  <c r="EC47" i="6"/>
  <c r="AK47" i="7" s="1"/>
  <c r="DQ47" i="6"/>
  <c r="Y47" i="7" s="1"/>
  <c r="DT51" i="6"/>
  <c r="AB51" i="7" s="1"/>
  <c r="EF51" i="6"/>
  <c r="AN51" i="7" s="1"/>
  <c r="EB59" i="6"/>
  <c r="AJ59" i="7" s="1"/>
  <c r="DP59" i="6"/>
  <c r="X59" i="7" s="1"/>
  <c r="DV62" i="6"/>
  <c r="AD62" i="7" s="1"/>
  <c r="DJ62" i="6"/>
  <c r="R62" i="7" s="1"/>
  <c r="DU61" i="6"/>
  <c r="AC61" i="7" s="1"/>
  <c r="DI61" i="6"/>
  <c r="Q61" i="7" s="1"/>
  <c r="DS57" i="6"/>
  <c r="AA57" i="7" s="1"/>
  <c r="EE57" i="6"/>
  <c r="AM57" i="7" s="1"/>
  <c r="DT53" i="6"/>
  <c r="AB53" i="7" s="1"/>
  <c r="EF53" i="6"/>
  <c r="AN53" i="7" s="1"/>
  <c r="EB64" i="6"/>
  <c r="AJ64" i="7" s="1"/>
  <c r="DP64" i="6"/>
  <c r="X64" i="7" s="1"/>
  <c r="DO61" i="6"/>
  <c r="W61" i="7" s="1"/>
  <c r="EA61" i="6"/>
  <c r="AI61" i="7" s="1"/>
  <c r="DZ39" i="6"/>
  <c r="AH39" i="7" s="1"/>
  <c r="DN39" i="6"/>
  <c r="V39" i="7" s="1"/>
  <c r="EF44" i="6"/>
  <c r="AN44" i="7" s="1"/>
  <c r="DT44" i="6"/>
  <c r="AB44" i="7" s="1"/>
  <c r="ED49" i="6"/>
  <c r="AL49" i="7" s="1"/>
  <c r="DR49" i="6"/>
  <c r="Z49" i="7" s="1"/>
  <c r="DZ55" i="6"/>
  <c r="AH55" i="7" s="1"/>
  <c r="DN55" i="6"/>
  <c r="V55" i="7" s="1"/>
  <c r="EF60" i="6"/>
  <c r="AN60" i="7" s="1"/>
  <c r="DT60" i="6"/>
  <c r="AB60" i="7" s="1"/>
  <c r="EF65" i="6"/>
  <c r="AN65" i="7" s="1"/>
  <c r="DT65" i="6"/>
  <c r="AB65" i="7" s="1"/>
  <c r="DV67" i="6"/>
  <c r="AD67" i="7" s="1"/>
  <c r="DJ67" i="6"/>
  <c r="R67" i="7" s="1"/>
  <c r="DY62" i="6"/>
  <c r="AG62" i="7" s="1"/>
  <c r="DM62" i="6"/>
  <c r="U62" i="7" s="1"/>
  <c r="DU69" i="6"/>
  <c r="AC69" i="7" s="1"/>
  <c r="DI69" i="6"/>
  <c r="Q69" i="7" s="1"/>
  <c r="DQ51" i="6"/>
  <c r="Y51" i="7" s="1"/>
  <c r="EC51" i="6"/>
  <c r="AK51" i="7" s="1"/>
  <c r="DM57" i="6"/>
  <c r="U57" i="7" s="1"/>
  <c r="DY57" i="6"/>
  <c r="AG57" i="7" s="1"/>
  <c r="EB63" i="6"/>
  <c r="AJ63" i="7" s="1"/>
  <c r="DP63" i="6"/>
  <c r="X63" i="7" s="1"/>
  <c r="EC70" i="6"/>
  <c r="AK70" i="7" s="1"/>
  <c r="DQ70" i="6"/>
  <c r="Y70" i="7" s="1"/>
  <c r="DJ39" i="6"/>
  <c r="R39" i="7" s="1"/>
  <c r="DV39" i="6"/>
  <c r="AD39" i="7" s="1"/>
  <c r="DP44" i="6"/>
  <c r="X44" i="7" s="1"/>
  <c r="EB44" i="6"/>
  <c r="AJ44" i="7" s="1"/>
  <c r="DL50" i="6"/>
  <c r="T50" i="7" s="1"/>
  <c r="DX50" i="6"/>
  <c r="AF50" i="7" s="1"/>
  <c r="DJ55" i="6"/>
  <c r="R55" i="7" s="1"/>
  <c r="DV55" i="6"/>
  <c r="AD55" i="7" s="1"/>
  <c r="DP60" i="6"/>
  <c r="X60" i="7" s="1"/>
  <c r="EB60" i="6"/>
  <c r="AJ60" i="7" s="1"/>
  <c r="EE68" i="6"/>
  <c r="AM68" i="7" s="1"/>
  <c r="DS68" i="6"/>
  <c r="AA68" i="7" s="1"/>
  <c r="DY64" i="6"/>
  <c r="AG64" i="7" s="1"/>
  <c r="DM64" i="6"/>
  <c r="U64" i="7" s="1"/>
  <c r="DT70" i="6"/>
  <c r="AB70" i="7" s="1"/>
  <c r="EF70" i="6"/>
  <c r="AN70" i="7" s="1"/>
  <c r="DP61" i="6"/>
  <c r="X61" i="7" s="1"/>
  <c r="EB61" i="6"/>
  <c r="AJ61" i="7" s="1"/>
  <c r="DW68" i="6"/>
  <c r="AE68" i="7" s="1"/>
  <c r="DK68" i="6"/>
  <c r="S68" i="7" s="1"/>
  <c r="DK66" i="6"/>
  <c r="S66" i="7" s="1"/>
  <c r="DW66" i="6"/>
  <c r="AE66" i="7" s="1"/>
  <c r="DU71" i="6"/>
  <c r="AC71" i="7" s="1"/>
  <c r="DI71" i="6"/>
  <c r="Q71" i="7" s="1"/>
  <c r="EA77" i="6"/>
  <c r="AI77" i="7" s="1"/>
  <c r="DO77" i="6"/>
  <c r="W77" i="7" s="1"/>
  <c r="DY74" i="6"/>
  <c r="AG74" i="7" s="1"/>
  <c r="DM74" i="6"/>
  <c r="U74" i="7" s="1"/>
  <c r="EB86" i="6"/>
  <c r="AJ86" i="7" s="1"/>
  <c r="DP86" i="6"/>
  <c r="X86" i="7" s="1"/>
  <c r="EE77" i="6"/>
  <c r="AM77" i="7" s="1"/>
  <c r="DS77" i="6"/>
  <c r="AA77" i="7" s="1"/>
  <c r="DJ64" i="6"/>
  <c r="R64" i="7" s="1"/>
  <c r="DV64" i="6"/>
  <c r="AD64" i="7" s="1"/>
  <c r="DP69" i="6"/>
  <c r="X69" i="7" s="1"/>
  <c r="EB69" i="6"/>
  <c r="AJ69" i="7" s="1"/>
  <c r="DV75" i="6"/>
  <c r="AD75" i="7" s="1"/>
  <c r="DJ75" i="6"/>
  <c r="R75" i="7" s="1"/>
  <c r="DU91" i="6"/>
  <c r="AC91" i="7" s="1"/>
  <c r="DI91" i="6"/>
  <c r="Q91" i="7" s="1"/>
  <c r="EB76" i="6"/>
  <c r="AJ76" i="7" s="1"/>
  <c r="DP76" i="6"/>
  <c r="X76" i="7" s="1"/>
  <c r="DZ75" i="6"/>
  <c r="AH75" i="7" s="1"/>
  <c r="DN75" i="6"/>
  <c r="V75" i="7" s="1"/>
  <c r="ED73" i="6"/>
  <c r="AL73" i="7" s="1"/>
  <c r="DR73" i="6"/>
  <c r="Z73" i="7" s="1"/>
  <c r="EA81" i="6"/>
  <c r="AI81" i="7" s="1"/>
  <c r="DO81" i="6"/>
  <c r="W81" i="7" s="1"/>
  <c r="DX82" i="6"/>
  <c r="AF82" i="7" s="1"/>
  <c r="DL82" i="6"/>
  <c r="T82" i="7" s="1"/>
  <c r="EE81" i="6"/>
  <c r="AM81" i="7" s="1"/>
  <c r="DS81" i="6"/>
  <c r="AA81" i="7" s="1"/>
  <c r="DW95" i="6"/>
  <c r="AE95" i="7" s="1"/>
  <c r="DK95" i="6"/>
  <c r="S95" i="7" s="1"/>
  <c r="DM84" i="6"/>
  <c r="U84" i="7" s="1"/>
  <c r="DY84" i="6"/>
  <c r="AG84" i="7" s="1"/>
  <c r="DN74" i="6"/>
  <c r="V74" i="7" s="1"/>
  <c r="DZ74" i="6"/>
  <c r="AH74" i="7" s="1"/>
  <c r="DP80" i="6"/>
  <c r="X80" i="7" s="1"/>
  <c r="EB80" i="6"/>
  <c r="AJ80" i="7" s="1"/>
  <c r="DS88" i="6"/>
  <c r="AA88" i="7" s="1"/>
  <c r="EE88" i="6"/>
  <c r="AM88" i="7" s="1"/>
  <c r="DS76" i="6"/>
  <c r="AA76" i="7" s="1"/>
  <c r="EE76" i="6"/>
  <c r="AM76" i="7" s="1"/>
  <c r="DV83" i="6"/>
  <c r="AD83" i="7" s="1"/>
  <c r="DJ83" i="6"/>
  <c r="R83" i="7" s="1"/>
  <c r="EB85" i="6"/>
  <c r="AJ85" i="7" s="1"/>
  <c r="DP85" i="6"/>
  <c r="X85" i="7" s="1"/>
  <c r="DQ81" i="6"/>
  <c r="Y81" i="7" s="1"/>
  <c r="EC81" i="6"/>
  <c r="AK81" i="7" s="1"/>
  <c r="DZ87" i="6"/>
  <c r="AH87" i="7" s="1"/>
  <c r="DN87" i="6"/>
  <c r="V87" i="7" s="1"/>
  <c r="DX94" i="6"/>
  <c r="AF94" i="7" s="1"/>
  <c r="DL94" i="6"/>
  <c r="T94" i="7" s="1"/>
  <c r="EB92" i="6"/>
  <c r="AJ92" i="7" s="1"/>
  <c r="DP92" i="6"/>
  <c r="X92" i="7" s="1"/>
  <c r="DV93" i="6"/>
  <c r="AD93" i="7" s="1"/>
  <c r="DJ93" i="6"/>
  <c r="R93" i="7" s="1"/>
  <c r="DT81" i="6"/>
  <c r="AB81" i="7" s="1"/>
  <c r="EF81" i="6"/>
  <c r="AN81" i="7" s="1"/>
  <c r="DR86" i="6"/>
  <c r="Z86" i="7" s="1"/>
  <c r="ED86" i="6"/>
  <c r="AL86" i="7" s="1"/>
  <c r="ED94" i="6"/>
  <c r="AL94" i="7" s="1"/>
  <c r="DR94" i="6"/>
  <c r="Z94" i="7" s="1"/>
  <c r="DU87" i="6"/>
  <c r="AC87" i="7" s="1"/>
  <c r="DI87" i="6"/>
  <c r="Q87" i="7" s="1"/>
  <c r="DM93" i="6"/>
  <c r="U93" i="7" s="1"/>
  <c r="DY93" i="6"/>
  <c r="AG93" i="7" s="1"/>
  <c r="DW92" i="6"/>
  <c r="AE92" i="7" s="1"/>
  <c r="DK92" i="6"/>
  <c r="S92" i="7" s="1"/>
  <c r="DX92" i="6"/>
  <c r="AF92" i="7" s="1"/>
  <c r="DL92" i="6"/>
  <c r="T92" i="7" s="1"/>
  <c r="EC88" i="6"/>
  <c r="AK88" i="7" s="1"/>
  <c r="DQ88" i="6"/>
  <c r="Y88" i="7" s="1"/>
  <c r="DY94" i="6"/>
  <c r="AG94" i="7" s="1"/>
  <c r="DM94" i="6"/>
  <c r="U94" i="7" s="1"/>
  <c r="EB101" i="6"/>
  <c r="AJ101" i="7" s="1"/>
  <c r="DP101" i="6"/>
  <c r="X101" i="7" s="1"/>
  <c r="ED101" i="6"/>
  <c r="AL101" i="7" s="1"/>
  <c r="DR101" i="6"/>
  <c r="Z101" i="7" s="1"/>
  <c r="EA97" i="6"/>
  <c r="AI97" i="7" s="1"/>
  <c r="DO97" i="6"/>
  <c r="W97" i="7" s="1"/>
  <c r="DK106" i="6"/>
  <c r="S106" i="7" s="1"/>
  <c r="DW106" i="6"/>
  <c r="AE106" i="7" s="1"/>
  <c r="DZ99" i="6"/>
  <c r="AH99" i="7" s="1"/>
  <c r="DN99" i="6"/>
  <c r="V99" i="7" s="1"/>
  <c r="DK89" i="6"/>
  <c r="S89" i="7" s="1"/>
  <c r="DW89" i="6"/>
  <c r="AE89" i="7" s="1"/>
  <c r="DI94" i="6"/>
  <c r="Q94" i="7" s="1"/>
  <c r="DU94" i="6"/>
  <c r="AC94" i="7" s="1"/>
  <c r="DQ100" i="6"/>
  <c r="Y100" i="7" s="1"/>
  <c r="EC100" i="6"/>
  <c r="AK100" i="7" s="1"/>
  <c r="EB99" i="6"/>
  <c r="AJ99" i="7" s="1"/>
  <c r="DP99" i="6"/>
  <c r="X99" i="7" s="1"/>
  <c r="EA107" i="6"/>
  <c r="AI107" i="7" s="1"/>
  <c r="DO107" i="6"/>
  <c r="W107" i="7" s="1"/>
  <c r="EA96" i="6"/>
  <c r="AI96" i="7" s="1"/>
  <c r="DO96" i="6"/>
  <c r="W96" i="7" s="1"/>
  <c r="DW102" i="6"/>
  <c r="AE102" i="7" s="1"/>
  <c r="DK102" i="6"/>
  <c r="S102" i="7" s="1"/>
  <c r="DW108" i="6"/>
  <c r="AE108" i="7" s="1"/>
  <c r="DK108" i="6"/>
  <c r="S108" i="7" s="1"/>
  <c r="DW113" i="6"/>
  <c r="AE113" i="7" s="1"/>
  <c r="DK113" i="6"/>
  <c r="S113" i="7" s="1"/>
  <c r="DO114" i="6"/>
  <c r="W114" i="7" s="1"/>
  <c r="EA114" i="6"/>
  <c r="AI114" i="7" s="1"/>
  <c r="DO106" i="6"/>
  <c r="W106" i="7" s="1"/>
  <c r="EA106" i="6"/>
  <c r="AI106" i="7" s="1"/>
  <c r="DM95" i="6"/>
  <c r="U95" i="7" s="1"/>
  <c r="DY95" i="6"/>
  <c r="AG95" i="7" s="1"/>
  <c r="DS100" i="6"/>
  <c r="AA100" i="7" s="1"/>
  <c r="EE100" i="6"/>
  <c r="AM100" i="7" s="1"/>
  <c r="DQ105" i="6"/>
  <c r="Y105" i="7" s="1"/>
  <c r="EC105" i="6"/>
  <c r="AK105" i="7" s="1"/>
  <c r="EC114" i="6"/>
  <c r="AK114" i="7" s="1"/>
  <c r="DQ114" i="6"/>
  <c r="Y114" i="7" s="1"/>
  <c r="DZ116" i="6"/>
  <c r="AH116" i="7" s="1"/>
  <c r="DN116" i="6"/>
  <c r="V116" i="7" s="1"/>
  <c r="EE106" i="6"/>
  <c r="AM106" i="7" s="1"/>
  <c r="DS106" i="6"/>
  <c r="AA106" i="7" s="1"/>
  <c r="DR106" i="6"/>
  <c r="Z106" i="7" s="1"/>
  <c r="ED106" i="6"/>
  <c r="AL106" i="7" s="1"/>
  <c r="DN113" i="6"/>
  <c r="V113" i="7" s="1"/>
  <c r="DZ113" i="6"/>
  <c r="AH113" i="7" s="1"/>
  <c r="DS107" i="6"/>
  <c r="AA107" i="7" s="1"/>
  <c r="EE107" i="6"/>
  <c r="AM107" i="7" s="1"/>
  <c r="DV114" i="6"/>
  <c r="AD114" i="7" s="1"/>
  <c r="DJ114" i="6"/>
  <c r="R114" i="7" s="1"/>
  <c r="DX111" i="6"/>
  <c r="AF111" i="7" s="1"/>
  <c r="DL111" i="6"/>
  <c r="T111" i="7" s="1"/>
  <c r="DY116" i="6"/>
  <c r="AG116" i="7" s="1"/>
  <c r="DM116" i="6"/>
  <c r="U116" i="7" s="1"/>
  <c r="DJ113" i="6"/>
  <c r="R113" i="7" s="1"/>
  <c r="DV113" i="6"/>
  <c r="AD113" i="7" s="1"/>
  <c r="DW119" i="6"/>
  <c r="AE119" i="7" s="1"/>
  <c r="DK119" i="6"/>
  <c r="S119" i="7" s="1"/>
  <c r="DJ110" i="6"/>
  <c r="R110" i="7" s="1"/>
  <c r="DV110" i="6"/>
  <c r="AD110" i="7" s="1"/>
  <c r="DY115" i="6"/>
  <c r="AG115" i="7" s="1"/>
  <c r="DM115" i="6"/>
  <c r="U115" i="7" s="1"/>
  <c r="DI111" i="6"/>
  <c r="Q111" i="7" s="1"/>
  <c r="DU111" i="6"/>
  <c r="AC111" i="7" s="1"/>
  <c r="DX118" i="6"/>
  <c r="AF118" i="7" s="1"/>
  <c r="DL118" i="6"/>
  <c r="T118" i="7" s="1"/>
  <c r="DY120" i="6"/>
  <c r="AG120" i="7" s="1"/>
  <c r="DM120" i="6"/>
  <c r="U120" i="7" s="1"/>
  <c r="DP117" i="6"/>
  <c r="X117" i="7" s="1"/>
  <c r="EB117" i="6"/>
  <c r="AJ117" i="7" s="1"/>
  <c r="DQ117" i="6"/>
  <c r="Y117" i="7" s="1"/>
  <c r="EC117" i="6"/>
  <c r="AK117" i="7" s="1"/>
  <c r="EC123" i="6"/>
  <c r="AK123" i="7" s="1"/>
  <c r="DQ123" i="6"/>
  <c r="Y123" i="7" s="1"/>
  <c r="DU122" i="6"/>
  <c r="AC122" i="7" s="1"/>
  <c r="DI122" i="6"/>
  <c r="Q122" i="7" s="1"/>
  <c r="DV119" i="6"/>
  <c r="AD119" i="7" s="1"/>
  <c r="DJ119" i="6"/>
  <c r="R119" i="7" s="1"/>
  <c r="DO125" i="6"/>
  <c r="W125" i="7" s="1"/>
  <c r="EA125" i="6"/>
  <c r="AI125" i="7" s="1"/>
  <c r="DM122" i="6"/>
  <c r="U122" i="7" s="1"/>
  <c r="DY122" i="6"/>
  <c r="AG122" i="7" s="1"/>
  <c r="DL119" i="6"/>
  <c r="T119" i="7" s="1"/>
  <c r="DX119" i="6"/>
  <c r="AF119" i="7" s="1"/>
  <c r="EE125" i="6"/>
  <c r="AM125" i="7" s="1"/>
  <c r="DS125" i="6"/>
  <c r="AA125" i="7" s="1"/>
  <c r="DR121" i="6"/>
  <c r="Z121" i="7" s="1"/>
  <c r="ED121" i="6"/>
  <c r="AL121" i="7" s="1"/>
  <c r="ED124" i="6"/>
  <c r="AL124" i="7" s="1"/>
  <c r="DR124" i="6"/>
  <c r="Z124" i="7" s="1"/>
  <c r="DZ130" i="6"/>
  <c r="AH130" i="7" s="1"/>
  <c r="DN130" i="6"/>
  <c r="V130" i="7" s="1"/>
  <c r="EF124" i="6"/>
  <c r="AN124" i="7" s="1"/>
  <c r="DT124" i="6"/>
  <c r="AB124" i="7" s="1"/>
  <c r="ED129" i="6"/>
  <c r="AL129" i="7" s="1"/>
  <c r="DR129" i="6"/>
  <c r="Z129" i="7" s="1"/>
  <c r="DL125" i="6"/>
  <c r="T125" i="7" s="1"/>
  <c r="DX125" i="6"/>
  <c r="AF125" i="7" s="1"/>
  <c r="DJ130" i="6"/>
  <c r="R130" i="7" s="1"/>
  <c r="DV130" i="6"/>
  <c r="AD130" i="7" s="1"/>
  <c r="DL126" i="6"/>
  <c r="T126" i="7" s="1"/>
  <c r="DX126" i="6"/>
  <c r="AF126" i="7" s="1"/>
  <c r="EC17" i="6"/>
  <c r="AK17" i="7" s="1"/>
  <c r="DQ17" i="6"/>
  <c r="Y17" i="7" s="1"/>
  <c r="AW17" i="7" s="1"/>
  <c r="BU17" i="7" s="1"/>
  <c r="EE20" i="6"/>
  <c r="AM20" i="7" s="1"/>
  <c r="DS20" i="6"/>
  <c r="AA20" i="7" s="1"/>
  <c r="AY20" i="7" s="1"/>
  <c r="BW20" i="7" s="1"/>
  <c r="DZ5" i="6"/>
  <c r="AH5" i="7" s="1"/>
  <c r="DN5" i="6"/>
  <c r="V5" i="7" s="1"/>
  <c r="AT5" i="7" s="1"/>
  <c r="BR5" i="7" s="1"/>
  <c r="EC6" i="6"/>
  <c r="AK6" i="7" s="1"/>
  <c r="DQ6" i="6"/>
  <c r="Y6" i="7" s="1"/>
  <c r="AW6" i="7" s="1"/>
  <c r="BU6" i="7" s="1"/>
  <c r="DY7" i="6"/>
  <c r="AG7" i="7" s="1"/>
  <c r="DM7" i="6"/>
  <c r="U7" i="7" s="1"/>
  <c r="AS7" i="7" s="1"/>
  <c r="BQ7" i="7" s="1"/>
  <c r="ED12" i="6"/>
  <c r="AL12" i="7" s="1"/>
  <c r="DR12" i="6"/>
  <c r="Z12" i="7" s="1"/>
  <c r="AX12" i="7" s="1"/>
  <c r="BV12" i="7" s="1"/>
  <c r="ED9" i="6"/>
  <c r="AL9" i="7" s="1"/>
  <c r="DR9" i="6"/>
  <c r="Z9" i="7" s="1"/>
  <c r="AX9" i="7" s="1"/>
  <c r="BV9" i="7" s="1"/>
  <c r="DY15" i="6"/>
  <c r="AG15" i="7" s="1"/>
  <c r="DM15" i="6"/>
  <c r="U15" i="7" s="1"/>
  <c r="AS15" i="7" s="1"/>
  <c r="BQ15" i="7" s="1"/>
  <c r="EE9" i="6"/>
  <c r="AM9" i="7" s="1"/>
  <c r="DS9" i="6"/>
  <c r="AA9" i="7" s="1"/>
  <c r="AY9" i="7" s="1"/>
  <c r="BW9" i="7" s="1"/>
  <c r="DU21" i="6"/>
  <c r="AC21" i="7" s="1"/>
  <c r="DI21" i="6"/>
  <c r="Q21" i="7" s="1"/>
  <c r="AO21" i="7" s="1"/>
  <c r="BM21" i="7" s="1"/>
  <c r="ED13" i="6"/>
  <c r="AL13" i="7" s="1"/>
  <c r="DR13" i="6"/>
  <c r="Z13" i="7" s="1"/>
  <c r="AX13" i="7" s="1"/>
  <c r="BV13" i="7" s="1"/>
  <c r="ED7" i="6"/>
  <c r="AL7" i="7" s="1"/>
  <c r="DR7" i="6"/>
  <c r="Z7" i="7" s="1"/>
  <c r="AX7" i="7" s="1"/>
  <c r="BV7" i="7" s="1"/>
  <c r="EC9" i="6"/>
  <c r="AK9" i="7" s="1"/>
  <c r="DQ9" i="6"/>
  <c r="Y9" i="7" s="1"/>
  <c r="AW9" i="7" s="1"/>
  <c r="BU9" i="7" s="1"/>
  <c r="EB8" i="6"/>
  <c r="AJ8" i="7" s="1"/>
  <c r="DP8" i="6"/>
  <c r="X8" i="7" s="1"/>
  <c r="AV8" i="7" s="1"/>
  <c r="BT8" i="7" s="1"/>
  <c r="DX7" i="6"/>
  <c r="AF7" i="7" s="1"/>
  <c r="DL7" i="6"/>
  <c r="T7" i="7" s="1"/>
  <c r="AR7" i="7" s="1"/>
  <c r="BP7" i="7" s="1"/>
  <c r="DT26" i="6"/>
  <c r="AB26" i="7" s="1"/>
  <c r="EF26" i="6"/>
  <c r="AN26" i="7" s="1"/>
  <c r="DU10" i="6"/>
  <c r="AC10" i="7" s="1"/>
  <c r="DI10" i="6"/>
  <c r="Q10" i="7" s="1"/>
  <c r="AO10" i="7" s="1"/>
  <c r="BM10" i="7" s="1"/>
  <c r="ED31" i="6"/>
  <c r="AL31" i="7" s="1"/>
  <c r="DR31" i="6"/>
  <c r="Z31" i="7" s="1"/>
  <c r="AX31" i="7" s="1"/>
  <c r="BV31" i="7" s="1"/>
  <c r="DT9" i="6"/>
  <c r="AB9" i="7" s="1"/>
  <c r="EF9" i="6"/>
  <c r="AN9" i="7" s="1"/>
  <c r="DR14" i="6"/>
  <c r="Z14" i="7" s="1"/>
  <c r="ED14" i="6"/>
  <c r="AL14" i="7" s="1"/>
  <c r="DZ20" i="6"/>
  <c r="AH20" i="7" s="1"/>
  <c r="DN20" i="6"/>
  <c r="V20" i="7" s="1"/>
  <c r="AT20" i="7" s="1"/>
  <c r="BR20" i="7" s="1"/>
  <c r="DY26" i="6"/>
  <c r="AG26" i="7" s="1"/>
  <c r="DM26" i="6"/>
  <c r="U26" i="7" s="1"/>
  <c r="AS26" i="7" s="1"/>
  <c r="BQ26" i="7" s="1"/>
  <c r="EB34" i="6"/>
  <c r="AJ34" i="7" s="1"/>
  <c r="DP34" i="6"/>
  <c r="X34" i="7" s="1"/>
  <c r="AV34" i="7" s="1"/>
  <c r="BT34" i="7" s="1"/>
  <c r="DK10" i="6"/>
  <c r="S10" i="7" s="1"/>
  <c r="DW10" i="6"/>
  <c r="AE10" i="7" s="1"/>
  <c r="DI15" i="6"/>
  <c r="Q15" i="7" s="1"/>
  <c r="DU15" i="6"/>
  <c r="AC15" i="7" s="1"/>
  <c r="DO20" i="6"/>
  <c r="W20" i="7" s="1"/>
  <c r="EA20" i="6"/>
  <c r="AI20" i="7" s="1"/>
  <c r="EE25" i="6"/>
  <c r="AM25" i="7" s="1"/>
  <c r="DS25" i="6"/>
  <c r="AA25" i="7" s="1"/>
  <c r="AY25" i="7" s="1"/>
  <c r="BW25" i="7" s="1"/>
  <c r="DL14" i="6"/>
  <c r="T14" i="7" s="1"/>
  <c r="DX14" i="6"/>
  <c r="AF14" i="7" s="1"/>
  <c r="DV19" i="6"/>
  <c r="AD19" i="7" s="1"/>
  <c r="DJ19" i="6"/>
  <c r="R19" i="7" s="1"/>
  <c r="AP19" i="7" s="1"/>
  <c r="BN19" i="7" s="1"/>
  <c r="EC24" i="6"/>
  <c r="AK24" i="7" s="1"/>
  <c r="DQ24" i="6"/>
  <c r="Y24" i="7" s="1"/>
  <c r="AW24" i="7" s="1"/>
  <c r="BU24" i="7" s="1"/>
  <c r="DX31" i="6"/>
  <c r="AF31" i="7" s="1"/>
  <c r="DL31" i="6"/>
  <c r="T31" i="7" s="1"/>
  <c r="AR31" i="7" s="1"/>
  <c r="BP31" i="7" s="1"/>
  <c r="DK11" i="6"/>
  <c r="S11" i="7" s="1"/>
  <c r="DW11" i="6"/>
  <c r="AE11" i="7" s="1"/>
  <c r="DU16" i="6"/>
  <c r="AC16" i="7" s="1"/>
  <c r="DI16" i="6"/>
  <c r="Q16" i="7" s="1"/>
  <c r="AO16" i="7" s="1"/>
  <c r="BM16" i="7" s="1"/>
  <c r="EA21" i="6"/>
  <c r="AI21" i="7" s="1"/>
  <c r="DO21" i="6"/>
  <c r="W21" i="7" s="1"/>
  <c r="AU21" i="7" s="1"/>
  <c r="BS21" i="7" s="1"/>
  <c r="DW27" i="6"/>
  <c r="AE27" i="7" s="1"/>
  <c r="DK27" i="6"/>
  <c r="S27" i="7" s="1"/>
  <c r="AQ27" i="7" s="1"/>
  <c r="BO27" i="7" s="1"/>
  <c r="DT15" i="6"/>
  <c r="AB15" i="7" s="1"/>
  <c r="EF15" i="6"/>
  <c r="AN15" i="7" s="1"/>
  <c r="DR20" i="6"/>
  <c r="Z20" i="7" s="1"/>
  <c r="ED20" i="6"/>
  <c r="AL20" i="7" s="1"/>
  <c r="EC26" i="6"/>
  <c r="AK26" i="7" s="1"/>
  <c r="DQ26" i="6"/>
  <c r="Y26" i="7" s="1"/>
  <c r="AW26" i="7" s="1"/>
  <c r="BU26" i="7" s="1"/>
  <c r="DZ35" i="6"/>
  <c r="AH35" i="7" s="1"/>
  <c r="DN35" i="6"/>
  <c r="V35" i="7" s="1"/>
  <c r="AT35" i="7" s="1"/>
  <c r="BR35" i="7" s="1"/>
  <c r="DT20" i="6"/>
  <c r="AB20" i="7" s="1"/>
  <c r="EF20" i="6"/>
  <c r="AN20" i="7" s="1"/>
  <c r="DZ27" i="6"/>
  <c r="AH27" i="7" s="1"/>
  <c r="DN27" i="6"/>
  <c r="V27" i="7" s="1"/>
  <c r="AT27" i="7" s="1"/>
  <c r="BR27" i="7" s="1"/>
  <c r="DO15" i="6"/>
  <c r="W15" i="7" s="1"/>
  <c r="EA15" i="6"/>
  <c r="AI15" i="7" s="1"/>
  <c r="DK21" i="6"/>
  <c r="S21" i="7" s="1"/>
  <c r="DW21" i="6"/>
  <c r="AE21" i="7" s="1"/>
  <c r="EA27" i="6"/>
  <c r="AI27" i="7" s="1"/>
  <c r="DO27" i="6"/>
  <c r="W27" i="7" s="1"/>
  <c r="AU27" i="7" s="1"/>
  <c r="BS27" i="7" s="1"/>
  <c r="DL25" i="6"/>
  <c r="T25" i="7" s="1"/>
  <c r="DX25" i="6"/>
  <c r="AF25" i="7" s="1"/>
  <c r="DJ30" i="6"/>
  <c r="R30" i="7" s="1"/>
  <c r="DV30" i="6"/>
  <c r="AD30" i="7" s="1"/>
  <c r="ED36" i="6"/>
  <c r="AL36" i="7" s="1"/>
  <c r="DR36" i="6"/>
  <c r="Z36" i="7" s="1"/>
  <c r="AX36" i="7" s="1"/>
  <c r="BV36" i="7" s="1"/>
  <c r="DO24" i="6"/>
  <c r="W24" i="7" s="1"/>
  <c r="EA24" i="6"/>
  <c r="AI24" i="7" s="1"/>
  <c r="DK30" i="6"/>
  <c r="S30" i="7" s="1"/>
  <c r="DW30" i="6"/>
  <c r="AE30" i="7" s="1"/>
  <c r="DU36" i="6"/>
  <c r="AC36" i="7" s="1"/>
  <c r="DI36" i="6"/>
  <c r="Q36" i="7" s="1"/>
  <c r="AO36" i="7" s="1"/>
  <c r="BM36" i="7" s="1"/>
  <c r="DZ34" i="6"/>
  <c r="AH34" i="7" s="1"/>
  <c r="DN34" i="6"/>
  <c r="V34" i="7" s="1"/>
  <c r="AT34" i="7" s="1"/>
  <c r="BR34" i="7" s="1"/>
  <c r="DW46" i="6"/>
  <c r="AE46" i="7" s="1"/>
  <c r="DK46" i="6"/>
  <c r="S46" i="7" s="1"/>
  <c r="AQ46" i="7" s="1"/>
  <c r="BO46" i="7" s="1"/>
  <c r="DR32" i="6"/>
  <c r="Z32" i="7" s="1"/>
  <c r="ED32" i="6"/>
  <c r="AL32" i="7" s="1"/>
  <c r="DW39" i="6"/>
  <c r="AE39" i="7" s="1"/>
  <c r="DK39" i="6"/>
  <c r="S39" i="7" s="1"/>
  <c r="AQ39" i="7" s="1"/>
  <c r="BO39" i="7" s="1"/>
  <c r="EA36" i="6"/>
  <c r="AI36" i="7" s="1"/>
  <c r="DO36" i="6"/>
  <c r="W36" i="7" s="1"/>
  <c r="AU36" i="7" s="1"/>
  <c r="BS36" i="7" s="1"/>
  <c r="DL32" i="6"/>
  <c r="T32" i="7" s="1"/>
  <c r="DX32" i="6"/>
  <c r="AF32" i="7" s="1"/>
  <c r="DY37" i="6"/>
  <c r="AG37" i="7" s="1"/>
  <c r="DM37" i="6"/>
  <c r="U37" i="7" s="1"/>
  <c r="AS37" i="7" s="1"/>
  <c r="BQ37" i="7" s="1"/>
  <c r="DN37" i="6"/>
  <c r="V37" i="7" s="1"/>
  <c r="DZ37" i="6"/>
  <c r="AH37" i="7" s="1"/>
  <c r="DP37" i="6"/>
  <c r="X37" i="7" s="1"/>
  <c r="EB37" i="6"/>
  <c r="AJ37" i="7" s="1"/>
  <c r="DU45" i="6"/>
  <c r="AC45" i="7" s="1"/>
  <c r="DI45" i="6"/>
  <c r="Q45" i="7" s="1"/>
  <c r="AO45" i="7" s="1"/>
  <c r="BM45" i="7" s="1"/>
  <c r="DR54" i="6"/>
  <c r="Z54" i="7" s="1"/>
  <c r="ED54" i="6"/>
  <c r="AL54" i="7" s="1"/>
  <c r="DO38" i="6"/>
  <c r="W38" i="7" s="1"/>
  <c r="EA38" i="6"/>
  <c r="AI38" i="7" s="1"/>
  <c r="DW45" i="6"/>
  <c r="AE45" i="7" s="1"/>
  <c r="DK45" i="6"/>
  <c r="S45" i="7" s="1"/>
  <c r="AQ45" i="7" s="1"/>
  <c r="BO45" i="7" s="1"/>
  <c r="DV58" i="6"/>
  <c r="AD58" i="7" s="1"/>
  <c r="DJ58" i="6"/>
  <c r="R58" i="7" s="1"/>
  <c r="AP58" i="7" s="1"/>
  <c r="BN58" i="7" s="1"/>
  <c r="DI34" i="6"/>
  <c r="Q34" i="7" s="1"/>
  <c r="DU34" i="6"/>
  <c r="AC34" i="7" s="1"/>
  <c r="DQ39" i="6"/>
  <c r="Y39" i="7" s="1"/>
  <c r="EC39" i="6"/>
  <c r="AK39" i="7" s="1"/>
  <c r="DR46" i="6"/>
  <c r="Z46" i="7" s="1"/>
  <c r="ED46" i="6"/>
  <c r="AL46" i="7" s="1"/>
  <c r="DN56" i="6"/>
  <c r="V56" i="7" s="1"/>
  <c r="DZ56" i="6"/>
  <c r="AH56" i="7" s="1"/>
  <c r="DX49" i="6"/>
  <c r="AF49" i="7" s="1"/>
  <c r="DL49" i="6"/>
  <c r="T49" i="7" s="1"/>
  <c r="DO47" i="6"/>
  <c r="W47" i="7" s="1"/>
  <c r="EA47" i="6"/>
  <c r="AI47" i="7" s="1"/>
  <c r="EE56" i="6"/>
  <c r="AM56" i="7" s="1"/>
  <c r="DS56" i="6"/>
  <c r="AA56" i="7" s="1"/>
  <c r="AY56" i="7" s="1"/>
  <c r="BW56" i="7" s="1"/>
  <c r="DM54" i="6"/>
  <c r="U54" i="7" s="1"/>
  <c r="DY54" i="6"/>
  <c r="AG54" i="7" s="1"/>
  <c r="DW48" i="6"/>
  <c r="AE48" i="7" s="1"/>
  <c r="DK48" i="6"/>
  <c r="S48" i="7" s="1"/>
  <c r="AQ48" i="7" s="1"/>
  <c r="BO48" i="7" s="1"/>
  <c r="EC52" i="6"/>
  <c r="AK52" i="7" s="1"/>
  <c r="DQ52" i="6"/>
  <c r="Y52" i="7" s="1"/>
  <c r="AW52" i="7" s="1"/>
  <c r="BU52" i="7" s="1"/>
  <c r="EE60" i="6"/>
  <c r="AM60" i="7" s="1"/>
  <c r="DS60" i="6"/>
  <c r="AA60" i="7" s="1"/>
  <c r="AY60" i="7" s="1"/>
  <c r="BW60" i="7" s="1"/>
  <c r="EE65" i="6"/>
  <c r="AM65" i="7" s="1"/>
  <c r="DS65" i="6"/>
  <c r="AA65" i="7" s="1"/>
  <c r="AY65" i="7" s="1"/>
  <c r="BW65" i="7" s="1"/>
  <c r="DL62" i="6"/>
  <c r="T62" i="7" s="1"/>
  <c r="DX62" i="6"/>
  <c r="AF62" i="7" s="1"/>
  <c r="DW60" i="6"/>
  <c r="AE60" i="7" s="1"/>
  <c r="DK60" i="6"/>
  <c r="S60" i="7" s="1"/>
  <c r="AQ60" i="7" s="1"/>
  <c r="BO60" i="7" s="1"/>
  <c r="DQ54" i="6"/>
  <c r="Y54" i="7" s="1"/>
  <c r="EC54" i="6"/>
  <c r="AK54" i="7" s="1"/>
  <c r="DX66" i="6"/>
  <c r="AF66" i="7" s="1"/>
  <c r="DL66" i="6"/>
  <c r="T66" i="7" s="1"/>
  <c r="AR66" i="7" s="1"/>
  <c r="BP66" i="7" s="1"/>
  <c r="EE64" i="6"/>
  <c r="AM64" i="7" s="1"/>
  <c r="DS64" i="6"/>
  <c r="AA64" i="7" s="1"/>
  <c r="AY64" i="7" s="1"/>
  <c r="BW64" i="7" s="1"/>
  <c r="DX40" i="6"/>
  <c r="AF40" i="7" s="1"/>
  <c r="DL40" i="6"/>
  <c r="T40" i="7" s="1"/>
  <c r="AR40" i="7" s="1"/>
  <c r="BP40" i="7" s="1"/>
  <c r="DV45" i="6"/>
  <c r="AD45" i="7" s="1"/>
  <c r="DJ45" i="6"/>
  <c r="R45" i="7" s="1"/>
  <c r="AP45" i="7" s="1"/>
  <c r="BN45" i="7" s="1"/>
  <c r="EB50" i="6"/>
  <c r="AJ50" i="7" s="1"/>
  <c r="DP50" i="6"/>
  <c r="X50" i="7" s="1"/>
  <c r="DX56" i="6"/>
  <c r="AF56" i="7" s="1"/>
  <c r="DL56" i="6"/>
  <c r="T56" i="7" s="1"/>
  <c r="AR56" i="7" s="1"/>
  <c r="BP56" i="7" s="1"/>
  <c r="DV61" i="6"/>
  <c r="AD61" i="7" s="1"/>
  <c r="DJ61" i="6"/>
  <c r="R61" i="7" s="1"/>
  <c r="AP61" i="7" s="1"/>
  <c r="BN61" i="7" s="1"/>
  <c r="DY66" i="6"/>
  <c r="AG66" i="7" s="1"/>
  <c r="DM66" i="6"/>
  <c r="U66" i="7" s="1"/>
  <c r="AS66" i="7" s="1"/>
  <c r="BQ66" i="7" s="1"/>
  <c r="DZ68" i="6"/>
  <c r="AH68" i="7" s="1"/>
  <c r="DN68" i="6"/>
  <c r="V68" i="7" s="1"/>
  <c r="AT68" i="7" s="1"/>
  <c r="BR68" i="7" s="1"/>
  <c r="EA63" i="6"/>
  <c r="AI63" i="7" s="1"/>
  <c r="DO63" i="6"/>
  <c r="W63" i="7" s="1"/>
  <c r="AU63" i="7" s="1"/>
  <c r="BS63" i="7" s="1"/>
  <c r="EE69" i="6"/>
  <c r="AM69" i="7" s="1"/>
  <c r="DS69" i="6"/>
  <c r="AA69" i="7" s="1"/>
  <c r="DO52" i="6"/>
  <c r="W52" i="7" s="1"/>
  <c r="EA52" i="6"/>
  <c r="AI52" i="7" s="1"/>
  <c r="DK58" i="6"/>
  <c r="S58" i="7" s="1"/>
  <c r="DW58" i="6"/>
  <c r="AE58" i="7" s="1"/>
  <c r="DW64" i="6"/>
  <c r="AE64" i="7" s="1"/>
  <c r="DK64" i="6"/>
  <c r="S64" i="7" s="1"/>
  <c r="AQ64" i="7" s="1"/>
  <c r="BO64" i="7" s="1"/>
  <c r="EA71" i="6"/>
  <c r="AI71" i="7" s="1"/>
  <c r="DO71" i="6"/>
  <c r="W71" i="7" s="1"/>
  <c r="AU71" i="7" s="1"/>
  <c r="BS71" i="7" s="1"/>
  <c r="DR39" i="6"/>
  <c r="Z39" i="7" s="1"/>
  <c r="ED39" i="6"/>
  <c r="AL39" i="7" s="1"/>
  <c r="DN45" i="6"/>
  <c r="V45" i="7" s="1"/>
  <c r="DZ45" i="6"/>
  <c r="AH45" i="7" s="1"/>
  <c r="DT50" i="6"/>
  <c r="AB50" i="7" s="1"/>
  <c r="EF50" i="6"/>
  <c r="AN50" i="7" s="1"/>
  <c r="DR55" i="6"/>
  <c r="Z55" i="7" s="1"/>
  <c r="ED55" i="6"/>
  <c r="AL55" i="7" s="1"/>
  <c r="DN61" i="6"/>
  <c r="V61" i="7" s="1"/>
  <c r="DZ61" i="6"/>
  <c r="AH61" i="7" s="1"/>
  <c r="DK69" i="6"/>
  <c r="S69" i="7" s="1"/>
  <c r="DW69" i="6"/>
  <c r="AE69" i="7" s="1"/>
  <c r="EC65" i="6"/>
  <c r="AK65" i="7" s="1"/>
  <c r="DQ65" i="6"/>
  <c r="Y65" i="7" s="1"/>
  <c r="DR71" i="6"/>
  <c r="Z71" i="7" s="1"/>
  <c r="ED71" i="6"/>
  <c r="AL71" i="7" s="1"/>
  <c r="DU62" i="6"/>
  <c r="AC62" i="7" s="1"/>
  <c r="DI62" i="6"/>
  <c r="Q62" i="7" s="1"/>
  <c r="AO62" i="7" s="1"/>
  <c r="BM62" i="7" s="1"/>
  <c r="DZ69" i="6"/>
  <c r="AH69" i="7" s="1"/>
  <c r="DN69" i="6"/>
  <c r="V69" i="7" s="1"/>
  <c r="DS66" i="6"/>
  <c r="AA66" i="7" s="1"/>
  <c r="EE66" i="6"/>
  <c r="AM66" i="7" s="1"/>
  <c r="EC71" i="6"/>
  <c r="AK71" i="7" s="1"/>
  <c r="DQ71" i="6"/>
  <c r="Y71" i="7" s="1"/>
  <c r="AW71" i="7" s="1"/>
  <c r="BU71" i="7" s="1"/>
  <c r="DI78" i="6"/>
  <c r="Q78" i="7" s="1"/>
  <c r="DU78" i="6"/>
  <c r="AC78" i="7" s="1"/>
  <c r="ED75" i="6"/>
  <c r="AL75" i="7" s="1"/>
  <c r="DR75" i="6"/>
  <c r="Z75" i="7" s="1"/>
  <c r="AX75" i="7" s="1"/>
  <c r="BV75" i="7" s="1"/>
  <c r="DU72" i="6"/>
  <c r="AC72" i="7" s="1"/>
  <c r="DI72" i="6"/>
  <c r="Q72" i="7" s="1"/>
  <c r="AO72" i="7" s="1"/>
  <c r="BM72" i="7" s="1"/>
  <c r="DX78" i="6"/>
  <c r="AF78" i="7" s="1"/>
  <c r="DL78" i="6"/>
  <c r="T78" i="7" s="1"/>
  <c r="AR78" i="7" s="1"/>
  <c r="BP78" i="7" s="1"/>
  <c r="DR64" i="6"/>
  <c r="Z64" i="7" s="1"/>
  <c r="ED64" i="6"/>
  <c r="AL64" i="7" s="1"/>
  <c r="DN70" i="6"/>
  <c r="V70" i="7" s="1"/>
  <c r="DZ70" i="6"/>
  <c r="AH70" i="7" s="1"/>
  <c r="EA76" i="6"/>
  <c r="AI76" i="7" s="1"/>
  <c r="DO76" i="6"/>
  <c r="W76" i="7" s="1"/>
  <c r="DW94" i="6"/>
  <c r="AE94" i="7" s="1"/>
  <c r="DK94" i="6"/>
  <c r="S94" i="7" s="1"/>
  <c r="AQ94" i="7" s="1"/>
  <c r="BO94" i="7" s="1"/>
  <c r="DK77" i="6"/>
  <c r="S77" i="7" s="1"/>
  <c r="DW77" i="6"/>
  <c r="AE77" i="7" s="1"/>
  <c r="EC76" i="6"/>
  <c r="AK76" i="7" s="1"/>
  <c r="DQ76" i="6"/>
  <c r="Y76" i="7" s="1"/>
  <c r="AW76" i="7" s="1"/>
  <c r="BU76" i="7" s="1"/>
  <c r="DV74" i="6"/>
  <c r="AD74" i="7" s="1"/>
  <c r="DJ74" i="6"/>
  <c r="R74" i="7" s="1"/>
  <c r="DM87" i="6"/>
  <c r="U87" i="7" s="1"/>
  <c r="DY87" i="6"/>
  <c r="AG87" i="7" s="1"/>
  <c r="EA83" i="6"/>
  <c r="AI83" i="7" s="1"/>
  <c r="DO83" i="6"/>
  <c r="W83" i="7" s="1"/>
  <c r="AU83" i="7" s="1"/>
  <c r="BS83" i="7" s="1"/>
  <c r="DY82" i="6"/>
  <c r="AG82" i="7" s="1"/>
  <c r="DM82" i="6"/>
  <c r="U82" i="7" s="1"/>
  <c r="AS82" i="7" s="1"/>
  <c r="BQ82" i="7" s="1"/>
  <c r="DV100" i="6"/>
  <c r="AD100" i="7" s="1"/>
  <c r="DJ100" i="6"/>
  <c r="R100" i="7" s="1"/>
  <c r="AP100" i="7" s="1"/>
  <c r="BN100" i="7" s="1"/>
  <c r="DK85" i="6"/>
  <c r="S85" i="7" s="1"/>
  <c r="DW85" i="6"/>
  <c r="AE85" i="7" s="1"/>
  <c r="DL75" i="6"/>
  <c r="T75" i="7" s="1"/>
  <c r="DX75" i="6"/>
  <c r="AF75" i="7" s="1"/>
  <c r="DK81" i="6"/>
  <c r="S81" i="7" s="1"/>
  <c r="DW81" i="6"/>
  <c r="AE81" i="7" s="1"/>
  <c r="DP90" i="6"/>
  <c r="X90" i="7" s="1"/>
  <c r="EB90" i="6"/>
  <c r="AJ90" i="7" s="1"/>
  <c r="DI77" i="6"/>
  <c r="Q77" i="7" s="1"/>
  <c r="DU77" i="6"/>
  <c r="AC77" i="7" s="1"/>
  <c r="EF83" i="6"/>
  <c r="AN83" i="7" s="1"/>
  <c r="DT83" i="6"/>
  <c r="AB83" i="7" s="1"/>
  <c r="AZ83" i="7" s="1"/>
  <c r="BX83" i="7" s="1"/>
  <c r="DY86" i="6"/>
  <c r="AG86" i="7" s="1"/>
  <c r="DM86" i="6"/>
  <c r="U86" i="7" s="1"/>
  <c r="AS86" i="7" s="1"/>
  <c r="BQ86" i="7" s="1"/>
  <c r="DO82" i="6"/>
  <c r="W82" i="7" s="1"/>
  <c r="EA82" i="6"/>
  <c r="AI82" i="7" s="1"/>
  <c r="DV88" i="6"/>
  <c r="AD88" i="7" s="1"/>
  <c r="DJ88" i="6"/>
  <c r="R88" i="7" s="1"/>
  <c r="AP88" i="7" s="1"/>
  <c r="BN88" i="7" s="1"/>
  <c r="DL95" i="6"/>
  <c r="T95" i="7" s="1"/>
  <c r="DX95" i="6"/>
  <c r="AF95" i="7" s="1"/>
  <c r="DU93" i="6"/>
  <c r="AC93" i="7" s="1"/>
  <c r="DI93" i="6"/>
  <c r="Q93" i="7" s="1"/>
  <c r="AO93" i="7" s="1"/>
  <c r="BM93" i="7" s="1"/>
  <c r="EB94" i="6"/>
  <c r="AJ94" i="7" s="1"/>
  <c r="DP94" i="6"/>
  <c r="X94" i="7" s="1"/>
  <c r="AV94" i="7" s="1"/>
  <c r="BT94" i="7" s="1"/>
  <c r="DJ82" i="6"/>
  <c r="R82" i="7" s="1"/>
  <c r="DV82" i="6"/>
  <c r="AD82" i="7" s="1"/>
  <c r="DQ87" i="6"/>
  <c r="Y87" i="7" s="1"/>
  <c r="EC87" i="6"/>
  <c r="AK87" i="7" s="1"/>
  <c r="EF95" i="6"/>
  <c r="AN95" i="7" s="1"/>
  <c r="DT95" i="6"/>
  <c r="AB95" i="7" s="1"/>
  <c r="AZ95" i="7" s="1"/>
  <c r="BX95" i="7" s="1"/>
  <c r="ED87" i="6"/>
  <c r="AL87" i="7" s="1"/>
  <c r="DR87" i="6"/>
  <c r="Z87" i="7" s="1"/>
  <c r="AX87" i="7" s="1"/>
  <c r="BV87" i="7" s="1"/>
  <c r="EE94" i="6"/>
  <c r="AM94" i="7" s="1"/>
  <c r="DS94" i="6"/>
  <c r="AA94" i="7" s="1"/>
  <c r="AY94" i="7" s="1"/>
  <c r="BW94" i="7" s="1"/>
  <c r="DZ93" i="6"/>
  <c r="AH93" i="7" s="1"/>
  <c r="DN93" i="6"/>
  <c r="V93" i="7" s="1"/>
  <c r="AT93" i="7" s="1"/>
  <c r="BR93" i="7" s="1"/>
  <c r="EB93" i="6"/>
  <c r="AJ93" i="7" s="1"/>
  <c r="DP93" i="6"/>
  <c r="X93" i="7" s="1"/>
  <c r="AV93" i="7" s="1"/>
  <c r="BT93" i="7" s="1"/>
  <c r="EA89" i="6"/>
  <c r="AI89" i="7" s="1"/>
  <c r="DO89" i="6"/>
  <c r="W89" i="7" s="1"/>
  <c r="AU89" i="7" s="1"/>
  <c r="BS89" i="7" s="1"/>
  <c r="EA95" i="6"/>
  <c r="AI95" i="7" s="1"/>
  <c r="DO95" i="6"/>
  <c r="W95" i="7" s="1"/>
  <c r="AU95" i="7" s="1"/>
  <c r="BS95" i="7" s="1"/>
  <c r="DP102" i="6"/>
  <c r="X102" i="7" s="1"/>
  <c r="EB102" i="6"/>
  <c r="AJ102" i="7" s="1"/>
  <c r="ED102" i="6"/>
  <c r="AL102" i="7" s="1"/>
  <c r="DR102" i="6"/>
  <c r="Z102" i="7" s="1"/>
  <c r="AX102" i="7" s="1"/>
  <c r="BV102" i="7" s="1"/>
  <c r="ED98" i="6"/>
  <c r="AL98" i="7" s="1"/>
  <c r="DR98" i="6"/>
  <c r="Z98" i="7" s="1"/>
  <c r="AX98" i="7" s="1"/>
  <c r="BV98" i="7" s="1"/>
  <c r="DQ110" i="6"/>
  <c r="Y110" i="7" s="1"/>
  <c r="EC110" i="6"/>
  <c r="AK110" i="7" s="1"/>
  <c r="EB100" i="6"/>
  <c r="AJ100" i="7" s="1"/>
  <c r="DP100" i="6"/>
  <c r="X100" i="7" s="1"/>
  <c r="AV100" i="7" s="1"/>
  <c r="BT100" i="7" s="1"/>
  <c r="DS89" i="6"/>
  <c r="AA89" i="7" s="1"/>
  <c r="EE89" i="6"/>
  <c r="AM89" i="7" s="1"/>
  <c r="DQ94" i="6"/>
  <c r="Y94" i="7" s="1"/>
  <c r="EC94" i="6"/>
  <c r="AK94" i="7" s="1"/>
  <c r="DK101" i="6"/>
  <c r="S101" i="7" s="1"/>
  <c r="DW101" i="6"/>
  <c r="AE101" i="7" s="1"/>
  <c r="ED100" i="6"/>
  <c r="AL100" i="7" s="1"/>
  <c r="DR100" i="6"/>
  <c r="Z100" i="7" s="1"/>
  <c r="AX100" i="7" s="1"/>
  <c r="BV100" i="7" s="1"/>
  <c r="DY98" i="6"/>
  <c r="AG98" i="7" s="1"/>
  <c r="DM98" i="6"/>
  <c r="U98" i="7" s="1"/>
  <c r="AS98" i="7" s="1"/>
  <c r="BQ98" i="7" s="1"/>
  <c r="DY97" i="6"/>
  <c r="AG97" i="7" s="1"/>
  <c r="DM97" i="6"/>
  <c r="U97" i="7" s="1"/>
  <c r="EE102" i="6"/>
  <c r="AM102" i="7" s="1"/>
  <c r="DS102" i="6"/>
  <c r="AA102" i="7" s="1"/>
  <c r="AY102" i="7" s="1"/>
  <c r="BW102" i="7" s="1"/>
  <c r="EE109" i="6"/>
  <c r="AM109" i="7" s="1"/>
  <c r="DS109" i="6"/>
  <c r="AA109" i="7" s="1"/>
  <c r="AY109" i="7" s="1"/>
  <c r="BW109" i="7" s="1"/>
  <c r="DU107" i="6"/>
  <c r="AC107" i="7" s="1"/>
  <c r="DI107" i="6"/>
  <c r="Q107" i="7" s="1"/>
  <c r="AO107" i="7" s="1"/>
  <c r="BM107" i="7" s="1"/>
  <c r="DV117" i="6"/>
  <c r="AD117" i="7" s="1"/>
  <c r="DJ117" i="6"/>
  <c r="R117" i="7" s="1"/>
  <c r="AP117" i="7" s="1"/>
  <c r="BN117" i="7" s="1"/>
  <c r="DV107" i="6"/>
  <c r="AD107" i="7" s="1"/>
  <c r="DJ107" i="6"/>
  <c r="R107" i="7" s="1"/>
  <c r="AP107" i="7" s="1"/>
  <c r="BN107" i="7" s="1"/>
  <c r="DK96" i="6"/>
  <c r="S96" i="7" s="1"/>
  <c r="DW96" i="6"/>
  <c r="AE96" i="7" s="1"/>
  <c r="DI101" i="6"/>
  <c r="Q101" i="7" s="1"/>
  <c r="DU101" i="6"/>
  <c r="AC101" i="7" s="1"/>
  <c r="EB106" i="6"/>
  <c r="AJ106" i="7" s="1"/>
  <c r="DP106" i="6"/>
  <c r="X106" i="7" s="1"/>
  <c r="AV106" i="7" s="1"/>
  <c r="BT106" i="7" s="1"/>
  <c r="DY107" i="6"/>
  <c r="AG107" i="7" s="1"/>
  <c r="DM107" i="6"/>
  <c r="U107" i="7" s="1"/>
  <c r="AS107" i="7" s="1"/>
  <c r="BQ107" i="7" s="1"/>
  <c r="DI102" i="6"/>
  <c r="Q102" i="7" s="1"/>
  <c r="DU102" i="6"/>
  <c r="AC102" i="7" s="1"/>
  <c r="DZ107" i="6"/>
  <c r="AH107" i="7" s="1"/>
  <c r="DN107" i="6"/>
  <c r="V107" i="7" s="1"/>
  <c r="AT107" i="7" s="1"/>
  <c r="BR107" i="7" s="1"/>
  <c r="EB107" i="6"/>
  <c r="AJ107" i="7" s="1"/>
  <c r="DP107" i="6"/>
  <c r="X107" i="7" s="1"/>
  <c r="AV107" i="7" s="1"/>
  <c r="BT107" i="7" s="1"/>
  <c r="EE114" i="6"/>
  <c r="AM114" i="7" s="1"/>
  <c r="DS114" i="6"/>
  <c r="AA114" i="7" s="1"/>
  <c r="AY114" i="7" s="1"/>
  <c r="BW114" i="7" s="1"/>
  <c r="DI108" i="6"/>
  <c r="Q108" i="7" s="1"/>
  <c r="DU108" i="6"/>
  <c r="AC108" i="7" s="1"/>
  <c r="DR115" i="6"/>
  <c r="Z115" i="7" s="1"/>
  <c r="ED115" i="6"/>
  <c r="AL115" i="7" s="1"/>
  <c r="DU112" i="6"/>
  <c r="AC112" i="7" s="1"/>
  <c r="DI112" i="6"/>
  <c r="Q112" i="7" s="1"/>
  <c r="AO112" i="7" s="1"/>
  <c r="BM112" i="7" s="1"/>
  <c r="ED117" i="6"/>
  <c r="AL117" i="7" s="1"/>
  <c r="DR117" i="6"/>
  <c r="Z117" i="7" s="1"/>
  <c r="AX117" i="7" s="1"/>
  <c r="BV117" i="7" s="1"/>
  <c r="ED113" i="6"/>
  <c r="AL113" i="7" s="1"/>
  <c r="DR113" i="6"/>
  <c r="Z113" i="7" s="1"/>
  <c r="AX113" i="7" s="1"/>
  <c r="BV113" i="7" s="1"/>
  <c r="EE120" i="6"/>
  <c r="AM120" i="7" s="1"/>
  <c r="DS120" i="6"/>
  <c r="AA120" i="7" s="1"/>
  <c r="AY120" i="7" s="1"/>
  <c r="BW120" i="7" s="1"/>
  <c r="DR110" i="6"/>
  <c r="Z110" i="7" s="1"/>
  <c r="ED110" i="6"/>
  <c r="AL110" i="7" s="1"/>
  <c r="EF116" i="6"/>
  <c r="AN116" i="7" s="1"/>
  <c r="DT116" i="6"/>
  <c r="AB116" i="7" s="1"/>
  <c r="AZ116" i="7" s="1"/>
  <c r="BX116" i="7" s="1"/>
  <c r="DQ111" i="6"/>
  <c r="Y111" i="7" s="1"/>
  <c r="EC111" i="6"/>
  <c r="AK111" i="7" s="1"/>
  <c r="DS119" i="6"/>
  <c r="AA119" i="7" s="1"/>
  <c r="EE119" i="6"/>
  <c r="AM119" i="7" s="1"/>
  <c r="DV122" i="6"/>
  <c r="AD122" i="7" s="1"/>
  <c r="DJ122" i="6"/>
  <c r="R122" i="7" s="1"/>
  <c r="AP122" i="7" s="1"/>
  <c r="BN122" i="7" s="1"/>
  <c r="EA118" i="6"/>
  <c r="AI118" i="7" s="1"/>
  <c r="DO118" i="6"/>
  <c r="W118" i="7" s="1"/>
  <c r="AU118" i="7" s="1"/>
  <c r="BS118" i="7" s="1"/>
  <c r="EC118" i="6"/>
  <c r="AK118" i="7" s="1"/>
  <c r="DQ118" i="6"/>
  <c r="Y118" i="7" s="1"/>
  <c r="AW118" i="7" s="1"/>
  <c r="BU118" i="7" s="1"/>
  <c r="DK125" i="6"/>
  <c r="S125" i="7" s="1"/>
  <c r="DW125" i="6"/>
  <c r="AE125" i="7" s="1"/>
  <c r="EC122" i="6"/>
  <c r="AK122" i="7" s="1"/>
  <c r="DQ122" i="6"/>
  <c r="Y122" i="7" s="1"/>
  <c r="AW122" i="7" s="1"/>
  <c r="BU122" i="7" s="1"/>
  <c r="ED119" i="6"/>
  <c r="AL119" i="7" s="1"/>
  <c r="DR119" i="6"/>
  <c r="Z119" i="7" s="1"/>
  <c r="AX119" i="7" s="1"/>
  <c r="BV119" i="7" s="1"/>
  <c r="DQ126" i="6"/>
  <c r="Y126" i="7" s="1"/>
  <c r="EC126" i="6"/>
  <c r="AK126" i="7" s="1"/>
  <c r="DM123" i="6"/>
  <c r="U123" i="7" s="1"/>
  <c r="DY123" i="6"/>
  <c r="AG123" i="7" s="1"/>
  <c r="DT119" i="6"/>
  <c r="AB119" i="7" s="1"/>
  <c r="EF119" i="6"/>
  <c r="AN119" i="7" s="1"/>
  <c r="DQ128" i="6"/>
  <c r="Y128" i="7" s="1"/>
  <c r="EC128" i="6"/>
  <c r="AK128" i="7" s="1"/>
  <c r="DP122" i="6"/>
  <c r="X122" i="7" s="1"/>
  <c r="EB122" i="6"/>
  <c r="AJ122" i="7" s="1"/>
  <c r="EB125" i="6"/>
  <c r="AJ125" i="7" s="1"/>
  <c r="DP125" i="6"/>
  <c r="X125" i="7" s="1"/>
  <c r="AV125" i="7" s="1"/>
  <c r="BT125" i="7" s="1"/>
  <c r="DK128" i="6"/>
  <c r="S128" i="7" s="1"/>
  <c r="DW128" i="6"/>
  <c r="AE128" i="7" s="1"/>
  <c r="DV125" i="6"/>
  <c r="AD125" i="7" s="1"/>
  <c r="DJ125" i="6"/>
  <c r="R125" i="7" s="1"/>
  <c r="AP125" i="7" s="1"/>
  <c r="BN125" i="7" s="1"/>
  <c r="EB130" i="6"/>
  <c r="AJ130" i="7" s="1"/>
  <c r="DP130" i="6"/>
  <c r="X130" i="7" s="1"/>
  <c r="AV130" i="7" s="1"/>
  <c r="BT130" i="7" s="1"/>
  <c r="DT125" i="6"/>
  <c r="AB125" i="7" s="1"/>
  <c r="EF125" i="6"/>
  <c r="AN125" i="7" s="1"/>
  <c r="DR130" i="6"/>
  <c r="Z130" i="7" s="1"/>
  <c r="ED130" i="6"/>
  <c r="AL130" i="7" s="1"/>
  <c r="DT126" i="6"/>
  <c r="AB126" i="7" s="1"/>
  <c r="EF126" i="6"/>
  <c r="AN126" i="7" s="1"/>
  <c r="DY19" i="6"/>
  <c r="AG19" i="7" s="1"/>
  <c r="DM19" i="6"/>
  <c r="U19" i="7" s="1"/>
  <c r="AS19" i="7" s="1"/>
  <c r="BQ19" i="7" s="1"/>
  <c r="DY23" i="6"/>
  <c r="AG23" i="7" s="1"/>
  <c r="DM23" i="6"/>
  <c r="U23" i="7" s="1"/>
  <c r="AS23" i="7" s="1"/>
  <c r="BQ23" i="7" s="1"/>
  <c r="DZ10" i="6"/>
  <c r="AH10" i="7" s="1"/>
  <c r="DN10" i="6"/>
  <c r="V10" i="7" s="1"/>
  <c r="AT10" i="7" s="1"/>
  <c r="BR10" i="7" s="1"/>
  <c r="EE16" i="6"/>
  <c r="AM16" i="7" s="1"/>
  <c r="DS16" i="6"/>
  <c r="AA16" i="7" s="1"/>
  <c r="AY16" i="7" s="1"/>
  <c r="BW16" i="7" s="1"/>
  <c r="EA10" i="6"/>
  <c r="AI10" i="7" s="1"/>
  <c r="DO10" i="6"/>
  <c r="W10" i="7" s="1"/>
  <c r="AU10" i="7" s="1"/>
  <c r="BS10" i="7" s="1"/>
  <c r="EA22" i="6"/>
  <c r="AI22" i="7" s="1"/>
  <c r="DO22" i="6"/>
  <c r="W22" i="7" s="1"/>
  <c r="AU22" i="7" s="1"/>
  <c r="BS22" i="7" s="1"/>
  <c r="EA14" i="6"/>
  <c r="AI14" i="7" s="1"/>
  <c r="DO14" i="6"/>
  <c r="W14" i="7" s="1"/>
  <c r="AU14" i="7" s="1"/>
  <c r="BS14" i="7" s="1"/>
  <c r="DY8" i="6"/>
  <c r="AG8" i="7" s="1"/>
  <c r="DM8" i="6"/>
  <c r="U8" i="7" s="1"/>
  <c r="AS8" i="7" s="1"/>
  <c r="BQ8" i="7" s="1"/>
  <c r="EA5" i="6"/>
  <c r="AI5" i="7" s="1"/>
  <c r="DO5" i="6"/>
  <c r="W5" i="7" s="1"/>
  <c r="AU5" i="7" s="1"/>
  <c r="BS5" i="7" s="1"/>
  <c r="DW9" i="6"/>
  <c r="AE9" i="7" s="1"/>
  <c r="DK9" i="6"/>
  <c r="S9" i="7" s="1"/>
  <c r="AQ9" i="7" s="1"/>
  <c r="BO9" i="7" s="1"/>
  <c r="DR5" i="6"/>
  <c r="Z5" i="7" s="1"/>
  <c r="ED5" i="6"/>
  <c r="AL5" i="7" s="1"/>
  <c r="DQ28" i="6"/>
  <c r="Y28" i="7" s="1"/>
  <c r="EC28" i="6"/>
  <c r="AK28" i="7" s="1"/>
  <c r="EF11" i="6"/>
  <c r="AN11" i="7" s="1"/>
  <c r="DT11" i="6"/>
  <c r="AB11" i="7" s="1"/>
  <c r="AZ11" i="7" s="1"/>
  <c r="BX11" i="7" s="1"/>
  <c r="DL5" i="6"/>
  <c r="T5" i="7" s="1"/>
  <c r="DX5" i="6"/>
  <c r="AF5" i="7" s="1"/>
  <c r="DJ10" i="6"/>
  <c r="R10" i="7" s="1"/>
  <c r="DV10" i="6"/>
  <c r="AD10" i="7" s="1"/>
  <c r="EB15" i="6"/>
  <c r="AJ15" i="7" s="1"/>
  <c r="DP15" i="6"/>
  <c r="X15" i="7" s="1"/>
  <c r="AV15" i="7" s="1"/>
  <c r="BT15" i="7" s="1"/>
  <c r="DX21" i="6"/>
  <c r="AF21" i="7" s="1"/>
  <c r="DL21" i="6"/>
  <c r="T21" i="7" s="1"/>
  <c r="AR21" i="7" s="1"/>
  <c r="BP21" i="7" s="1"/>
  <c r="ED27" i="6"/>
  <c r="AL27" i="7" s="1"/>
  <c r="DR27" i="6"/>
  <c r="Z27" i="7" s="1"/>
  <c r="AX27" i="7" s="1"/>
  <c r="BV27" i="7" s="1"/>
  <c r="DM5" i="6"/>
  <c r="U5" i="7" s="1"/>
  <c r="DY5" i="6"/>
  <c r="AG5" i="7" s="1"/>
  <c r="DS10" i="6"/>
  <c r="AA10" i="7" s="1"/>
  <c r="EE10" i="6"/>
  <c r="AM10" i="7" s="1"/>
  <c r="DQ15" i="6"/>
  <c r="Y15" i="7" s="1"/>
  <c r="EC15" i="6"/>
  <c r="AK15" i="7" s="1"/>
  <c r="DM21" i="6"/>
  <c r="U21" i="7" s="1"/>
  <c r="DY21" i="6"/>
  <c r="AG21" i="7" s="1"/>
  <c r="DZ26" i="6"/>
  <c r="AH26" i="7" s="1"/>
  <c r="DN26" i="6"/>
  <c r="V26" i="7" s="1"/>
  <c r="AT26" i="7" s="1"/>
  <c r="BR26" i="7" s="1"/>
  <c r="DT14" i="6"/>
  <c r="AB14" i="7" s="1"/>
  <c r="EF14" i="6"/>
  <c r="AN14" i="7" s="1"/>
  <c r="ED19" i="6"/>
  <c r="AL19" i="7" s="1"/>
  <c r="DR19" i="6"/>
  <c r="Z19" i="7" s="1"/>
  <c r="AX19" i="7" s="1"/>
  <c r="BV19" i="7" s="1"/>
  <c r="DV25" i="6"/>
  <c r="AD25" i="7" s="1"/>
  <c r="DJ25" i="6"/>
  <c r="R25" i="7" s="1"/>
  <c r="AP25" i="7" s="1"/>
  <c r="BN25" i="7" s="1"/>
  <c r="EA33" i="6"/>
  <c r="AI33" i="7" s="1"/>
  <c r="DO33" i="6"/>
  <c r="W33" i="7" s="1"/>
  <c r="DS11" i="6"/>
  <c r="AA11" i="7" s="1"/>
  <c r="EE11" i="6"/>
  <c r="AM11" i="7" s="1"/>
  <c r="EC16" i="6"/>
  <c r="AK16" i="7" s="1"/>
  <c r="DQ16" i="6"/>
  <c r="Y16" i="7" s="1"/>
  <c r="AW16" i="7" s="1"/>
  <c r="BU16" i="7" s="1"/>
  <c r="DY22" i="6"/>
  <c r="AG22" i="7" s="1"/>
  <c r="DM22" i="6"/>
  <c r="U22" i="7" s="1"/>
  <c r="AS22" i="7" s="1"/>
  <c r="BQ22" i="7" s="1"/>
  <c r="DY28" i="6"/>
  <c r="AG28" i="7" s="1"/>
  <c r="DM28" i="6"/>
  <c r="U28" i="7" s="1"/>
  <c r="AS28" i="7" s="1"/>
  <c r="BQ28" i="7" s="1"/>
  <c r="DJ16" i="6"/>
  <c r="R16" i="7" s="1"/>
  <c r="DV16" i="6"/>
  <c r="AD16" i="7" s="1"/>
  <c r="DP21" i="6"/>
  <c r="X21" i="7" s="1"/>
  <c r="EB21" i="6"/>
  <c r="AJ21" i="7" s="1"/>
  <c r="DX27" i="6"/>
  <c r="AF27" i="7" s="1"/>
  <c r="DL27" i="6"/>
  <c r="T27" i="7" s="1"/>
  <c r="AR27" i="7" s="1"/>
  <c r="BP27" i="7" s="1"/>
  <c r="DL16" i="6"/>
  <c r="T16" i="7" s="1"/>
  <c r="DX16" i="6"/>
  <c r="AF16" i="7" s="1"/>
  <c r="DJ21" i="6"/>
  <c r="R21" i="7" s="1"/>
  <c r="DV21" i="6"/>
  <c r="AD21" i="7" s="1"/>
  <c r="ED28" i="6"/>
  <c r="AL28" i="7" s="1"/>
  <c r="DR28" i="6"/>
  <c r="Z28" i="7" s="1"/>
  <c r="AX28" i="7" s="1"/>
  <c r="BV28" i="7" s="1"/>
  <c r="DM16" i="6"/>
  <c r="U16" i="7" s="1"/>
  <c r="DY16" i="6"/>
  <c r="AG16" i="7" s="1"/>
  <c r="DS21" i="6"/>
  <c r="AA21" i="7" s="1"/>
  <c r="EE21" i="6"/>
  <c r="AM21" i="7" s="1"/>
  <c r="DU28" i="6"/>
  <c r="AC28" i="7" s="1"/>
  <c r="DI28" i="6"/>
  <c r="Q28" i="7" s="1"/>
  <c r="AO28" i="7" s="1"/>
  <c r="BM28" i="7" s="1"/>
  <c r="DT25" i="6"/>
  <c r="AB25" i="7" s="1"/>
  <c r="EF25" i="6"/>
  <c r="AN25" i="7" s="1"/>
  <c r="DR30" i="6"/>
  <c r="Z30" i="7" s="1"/>
  <c r="ED30" i="6"/>
  <c r="AL30" i="7" s="1"/>
  <c r="EA37" i="6"/>
  <c r="AI37" i="7" s="1"/>
  <c r="DO37" i="6"/>
  <c r="W37" i="7" s="1"/>
  <c r="DM25" i="6"/>
  <c r="U25" i="7" s="1"/>
  <c r="DY25" i="6"/>
  <c r="AG25" i="7" s="1"/>
  <c r="DS30" i="6"/>
  <c r="AA30" i="7" s="1"/>
  <c r="EE30" i="6"/>
  <c r="AM30" i="7" s="1"/>
  <c r="EF36" i="6"/>
  <c r="AN36" i="7" s="1"/>
  <c r="DT36" i="6"/>
  <c r="AB36" i="7" s="1"/>
  <c r="AZ36" i="7" s="1"/>
  <c r="BX36" i="7" s="1"/>
  <c r="ED35" i="6"/>
  <c r="AL35" i="7" s="1"/>
  <c r="DR35" i="6"/>
  <c r="Z35" i="7" s="1"/>
  <c r="AX35" i="7" s="1"/>
  <c r="BV35" i="7" s="1"/>
  <c r="DX36" i="6"/>
  <c r="AF36" i="7" s="1"/>
  <c r="DL36" i="6"/>
  <c r="T36" i="7" s="1"/>
  <c r="AR36" i="7" s="1"/>
  <c r="BP36" i="7" s="1"/>
  <c r="DP33" i="6"/>
  <c r="X33" i="7" s="1"/>
  <c r="EB33" i="6"/>
  <c r="AJ33" i="7" s="1"/>
  <c r="DY42" i="6"/>
  <c r="AG42" i="7" s="1"/>
  <c r="DM42" i="6"/>
  <c r="U42" i="7" s="1"/>
  <c r="AS42" i="7" s="1"/>
  <c r="BQ42" i="7" s="1"/>
  <c r="DX37" i="6"/>
  <c r="AF37" i="7" s="1"/>
  <c r="DL37" i="6"/>
  <c r="T37" i="7" s="1"/>
  <c r="AR37" i="7" s="1"/>
  <c r="BP37" i="7" s="1"/>
  <c r="DT32" i="6"/>
  <c r="AB32" i="7" s="1"/>
  <c r="EF32" i="6"/>
  <c r="AN32" i="7" s="1"/>
  <c r="DV38" i="6"/>
  <c r="AD38" i="7" s="1"/>
  <c r="DJ38" i="6"/>
  <c r="R38" i="7" s="1"/>
  <c r="AP38" i="7" s="1"/>
  <c r="BN38" i="7" s="1"/>
  <c r="DW38" i="6"/>
  <c r="AE38" i="7" s="1"/>
  <c r="DK38" i="6"/>
  <c r="S38" i="7" s="1"/>
  <c r="AQ38" i="7" s="1"/>
  <c r="BO38" i="7" s="1"/>
  <c r="DN38" i="6"/>
  <c r="V38" i="7" s="1"/>
  <c r="DZ38" i="6"/>
  <c r="AH38" i="7" s="1"/>
  <c r="EF45" i="6"/>
  <c r="AN45" i="7" s="1"/>
  <c r="DT45" i="6"/>
  <c r="AB45" i="7" s="1"/>
  <c r="AZ45" i="7" s="1"/>
  <c r="BX45" i="7" s="1"/>
  <c r="DS59" i="6"/>
  <c r="AA59" i="7" s="1"/>
  <c r="EE59" i="6"/>
  <c r="AM59" i="7" s="1"/>
  <c r="DO39" i="6"/>
  <c r="W39" i="7" s="1"/>
  <c r="EA39" i="6"/>
  <c r="AI39" i="7" s="1"/>
  <c r="EA46" i="6"/>
  <c r="AI46" i="7" s="1"/>
  <c r="DO46" i="6"/>
  <c r="W46" i="7" s="1"/>
  <c r="AU46" i="7" s="1"/>
  <c r="BS46" i="7" s="1"/>
  <c r="DW47" i="6"/>
  <c r="AE47" i="7" s="1"/>
  <c r="DK47" i="6"/>
  <c r="S47" i="7" s="1"/>
  <c r="AQ47" i="7" s="1"/>
  <c r="BO47" i="7" s="1"/>
  <c r="DQ34" i="6"/>
  <c r="Y34" i="7" s="1"/>
  <c r="EC34" i="6"/>
  <c r="AK34" i="7" s="1"/>
  <c r="DK40" i="6"/>
  <c r="S40" i="7" s="1"/>
  <c r="DW40" i="6"/>
  <c r="AE40" i="7" s="1"/>
  <c r="DX47" i="6"/>
  <c r="AF47" i="7" s="1"/>
  <c r="DL47" i="6"/>
  <c r="T47" i="7" s="1"/>
  <c r="AR47" i="7" s="1"/>
  <c r="BP47" i="7" s="1"/>
  <c r="DQ58" i="6"/>
  <c r="Y58" i="7" s="1"/>
  <c r="EC58" i="6"/>
  <c r="AK58" i="7" s="1"/>
  <c r="DM50" i="6"/>
  <c r="U50" i="7" s="1"/>
  <c r="DY50" i="6"/>
  <c r="AG50" i="7" s="1"/>
  <c r="DI48" i="6"/>
  <c r="Q48" i="7" s="1"/>
  <c r="DU48" i="6"/>
  <c r="AC48" i="7" s="1"/>
  <c r="EA57" i="6"/>
  <c r="AI57" i="7" s="1"/>
  <c r="DO57" i="6"/>
  <c r="W57" i="7" s="1"/>
  <c r="AU57" i="7" s="1"/>
  <c r="BS57" i="7" s="1"/>
  <c r="EB57" i="6"/>
  <c r="AJ57" i="7" s="1"/>
  <c r="DP57" i="6"/>
  <c r="X57" i="7" s="1"/>
  <c r="AV57" i="7" s="1"/>
  <c r="BT57" i="7" s="1"/>
  <c r="EB49" i="6"/>
  <c r="AJ49" i="7" s="1"/>
  <c r="DP49" i="6"/>
  <c r="X49" i="7" s="1"/>
  <c r="AV49" i="7" s="1"/>
  <c r="BT49" i="7" s="1"/>
  <c r="DL53" i="6"/>
  <c r="T53" i="7" s="1"/>
  <c r="DX53" i="6"/>
  <c r="AF53" i="7" s="1"/>
  <c r="EE61" i="6"/>
  <c r="AM61" i="7" s="1"/>
  <c r="DS61" i="6"/>
  <c r="AA61" i="7" s="1"/>
  <c r="AY61" i="7" s="1"/>
  <c r="BW61" i="7" s="1"/>
  <c r="ED67" i="6"/>
  <c r="AL67" i="7" s="1"/>
  <c r="DR67" i="6"/>
  <c r="Z67" i="7" s="1"/>
  <c r="AX67" i="7" s="1"/>
  <c r="BV67" i="7" s="1"/>
  <c r="DY51" i="6"/>
  <c r="AG51" i="7" s="1"/>
  <c r="DM51" i="6"/>
  <c r="U51" i="7" s="1"/>
  <c r="AS51" i="7" s="1"/>
  <c r="BQ51" i="7" s="1"/>
  <c r="DW61" i="6"/>
  <c r="AE61" i="7" s="1"/>
  <c r="DK61" i="6"/>
  <c r="S61" i="7" s="1"/>
  <c r="AQ61" i="7" s="1"/>
  <c r="BO61" i="7" s="1"/>
  <c r="DO55" i="6"/>
  <c r="W55" i="7" s="1"/>
  <c r="EA55" i="6"/>
  <c r="AI55" i="7" s="1"/>
  <c r="DP55" i="6"/>
  <c r="X55" i="7" s="1"/>
  <c r="EB55" i="6"/>
  <c r="AJ55" i="7" s="1"/>
  <c r="EA66" i="6"/>
  <c r="AI66" i="7" s="1"/>
  <c r="DO66" i="6"/>
  <c r="W66" i="7" s="1"/>
  <c r="AU66" i="7" s="1"/>
  <c r="BS66" i="7" s="1"/>
  <c r="EF40" i="6"/>
  <c r="AN40" i="7" s="1"/>
  <c r="DT40" i="6"/>
  <c r="AB40" i="7" s="1"/>
  <c r="AZ40" i="7" s="1"/>
  <c r="BX40" i="7" s="1"/>
  <c r="ED45" i="6"/>
  <c r="AL45" i="7" s="1"/>
  <c r="DR45" i="6"/>
  <c r="Z45" i="7" s="1"/>
  <c r="AX45" i="7" s="1"/>
  <c r="BV45" i="7" s="1"/>
  <c r="DZ51" i="6"/>
  <c r="AH51" i="7" s="1"/>
  <c r="DN51" i="6"/>
  <c r="V51" i="7" s="1"/>
  <c r="AT51" i="7" s="1"/>
  <c r="BR51" i="7" s="1"/>
  <c r="EF56" i="6"/>
  <c r="AN56" i="7" s="1"/>
  <c r="DT56" i="6"/>
  <c r="AB56" i="7" s="1"/>
  <c r="AZ56" i="7" s="1"/>
  <c r="BX56" i="7" s="1"/>
  <c r="ED61" i="6"/>
  <c r="AL61" i="7" s="1"/>
  <c r="DR61" i="6"/>
  <c r="Z61" i="7" s="1"/>
  <c r="AX61" i="7" s="1"/>
  <c r="BV61" i="7" s="1"/>
  <c r="EE67" i="6"/>
  <c r="AM67" i="7" s="1"/>
  <c r="DS67" i="6"/>
  <c r="AA67" i="7" s="1"/>
  <c r="AY67" i="7" s="1"/>
  <c r="BW67" i="7" s="1"/>
  <c r="ED69" i="6"/>
  <c r="AL69" i="7" s="1"/>
  <c r="DR69" i="6"/>
  <c r="Z69" i="7" s="1"/>
  <c r="AX69" i="7" s="1"/>
  <c r="BV69" i="7" s="1"/>
  <c r="DU64" i="6"/>
  <c r="AC64" i="7" s="1"/>
  <c r="DI64" i="6"/>
  <c r="Q64" i="7" s="1"/>
  <c r="EB70" i="6"/>
  <c r="AJ70" i="7" s="1"/>
  <c r="DP70" i="6"/>
  <c r="X70" i="7" s="1"/>
  <c r="AV70" i="7" s="1"/>
  <c r="BT70" i="7" s="1"/>
  <c r="DM53" i="6"/>
  <c r="U53" i="7" s="1"/>
  <c r="DY53" i="6"/>
  <c r="AG53" i="7" s="1"/>
  <c r="DS58" i="6"/>
  <c r="AA58" i="7" s="1"/>
  <c r="EE58" i="6"/>
  <c r="AM58" i="7" s="1"/>
  <c r="DZ65" i="6"/>
  <c r="AH65" i="7" s="1"/>
  <c r="DN65" i="6"/>
  <c r="V65" i="7" s="1"/>
  <c r="AT65" i="7" s="1"/>
  <c r="BR65" i="7" s="1"/>
  <c r="DZ72" i="6"/>
  <c r="AH72" i="7" s="1"/>
  <c r="DN72" i="6"/>
  <c r="V72" i="7" s="1"/>
  <c r="AT72" i="7" s="1"/>
  <c r="BR72" i="7" s="1"/>
  <c r="DP40" i="6"/>
  <c r="X40" i="7" s="1"/>
  <c r="EB40" i="6"/>
  <c r="AJ40" i="7" s="1"/>
  <c r="DL46" i="6"/>
  <c r="T46" i="7" s="1"/>
  <c r="DX46" i="6"/>
  <c r="AF46" i="7" s="1"/>
  <c r="DJ51" i="6"/>
  <c r="R51" i="7" s="1"/>
  <c r="DV51" i="6"/>
  <c r="AD51" i="7" s="1"/>
  <c r="DP56" i="6"/>
  <c r="X56" i="7" s="1"/>
  <c r="EB56" i="6"/>
  <c r="AJ56" i="7" s="1"/>
  <c r="EB62" i="6"/>
  <c r="AJ62" i="7" s="1"/>
  <c r="DP62" i="6"/>
  <c r="X62" i="7" s="1"/>
  <c r="AV62" i="7" s="1"/>
  <c r="BT62" i="7" s="1"/>
  <c r="ED70" i="6"/>
  <c r="AL70" i="7" s="1"/>
  <c r="DR70" i="6"/>
  <c r="Z70" i="7" s="1"/>
  <c r="AX70" i="7" s="1"/>
  <c r="BV70" i="7" s="1"/>
  <c r="DU66" i="6"/>
  <c r="AC66" i="7" s="1"/>
  <c r="DI66" i="6"/>
  <c r="Q66" i="7" s="1"/>
  <c r="AO66" i="7" s="1"/>
  <c r="BM66" i="7" s="1"/>
  <c r="DI80" i="6"/>
  <c r="Q80" i="7" s="1"/>
  <c r="DU80" i="6"/>
  <c r="AC80" i="7" s="1"/>
  <c r="ED62" i="6"/>
  <c r="AL62" i="7" s="1"/>
  <c r="DR62" i="6"/>
  <c r="Z62" i="7" s="1"/>
  <c r="AX62" i="7" s="1"/>
  <c r="BV62" i="7" s="1"/>
  <c r="DU70" i="6"/>
  <c r="AC70" i="7" s="1"/>
  <c r="DI70" i="6"/>
  <c r="Q70" i="7" s="1"/>
  <c r="AO70" i="7" s="1"/>
  <c r="BM70" i="7" s="1"/>
  <c r="DI67" i="6"/>
  <c r="Q67" i="7" s="1"/>
  <c r="DU67" i="6"/>
  <c r="AC67" i="7" s="1"/>
  <c r="EA72" i="6"/>
  <c r="AI72" i="7" s="1"/>
  <c r="DO72" i="6"/>
  <c r="W72" i="7" s="1"/>
  <c r="AU72" i="7" s="1"/>
  <c r="BS72" i="7" s="1"/>
  <c r="ED79" i="6"/>
  <c r="AL79" i="7" s="1"/>
  <c r="DR79" i="6"/>
  <c r="Z79" i="7" s="1"/>
  <c r="AX79" i="7" s="1"/>
  <c r="BV79" i="7" s="1"/>
  <c r="DY76" i="6"/>
  <c r="AG76" i="7" s="1"/>
  <c r="DM76" i="6"/>
  <c r="U76" i="7" s="1"/>
  <c r="AS76" i="7" s="1"/>
  <c r="BQ76" i="7" s="1"/>
  <c r="EC72" i="6"/>
  <c r="AK72" i="7" s="1"/>
  <c r="DQ72" i="6"/>
  <c r="Y72" i="7" s="1"/>
  <c r="AW72" i="7" s="1"/>
  <c r="BU72" i="7" s="1"/>
  <c r="ED80" i="6"/>
  <c r="AL80" i="7" s="1"/>
  <c r="DR80" i="6"/>
  <c r="Z80" i="7" s="1"/>
  <c r="DP65" i="6"/>
  <c r="X65" i="7" s="1"/>
  <c r="EB65" i="6"/>
  <c r="AJ65" i="7" s="1"/>
  <c r="DL71" i="6"/>
  <c r="T71" i="7" s="1"/>
  <c r="DX71" i="6"/>
  <c r="AF71" i="7" s="1"/>
  <c r="DJ77" i="6"/>
  <c r="R77" i="7" s="1"/>
  <c r="DV77" i="6"/>
  <c r="AD77" i="7" s="1"/>
  <c r="DO70" i="6"/>
  <c r="W70" i="7" s="1"/>
  <c r="EA70" i="6"/>
  <c r="AI70" i="7" s="1"/>
  <c r="EC78" i="6"/>
  <c r="AK78" i="7" s="1"/>
  <c r="DQ78" i="6"/>
  <c r="Y78" i="7" s="1"/>
  <c r="DX77" i="6"/>
  <c r="AF77" i="7" s="1"/>
  <c r="DL77" i="6"/>
  <c r="T77" i="7" s="1"/>
  <c r="EF74" i="6"/>
  <c r="AN74" i="7" s="1"/>
  <c r="DT74" i="6"/>
  <c r="AB74" i="7" s="1"/>
  <c r="DW78" i="6"/>
  <c r="AE78" i="7" s="1"/>
  <c r="DK78" i="6"/>
  <c r="S78" i="7" s="1"/>
  <c r="DV84" i="6"/>
  <c r="AD84" i="7" s="1"/>
  <c r="DJ84" i="6"/>
  <c r="R84" i="7" s="1"/>
  <c r="EC83" i="6"/>
  <c r="AK83" i="7" s="1"/>
  <c r="DQ83" i="6"/>
  <c r="Y83" i="7" s="1"/>
  <c r="DM78" i="6"/>
  <c r="U78" i="7" s="1"/>
  <c r="DY78" i="6"/>
  <c r="AG78" i="7" s="1"/>
  <c r="DT87" i="6"/>
  <c r="AB87" i="7" s="1"/>
  <c r="EF87" i="6"/>
  <c r="AN87" i="7" s="1"/>
  <c r="DT75" i="6"/>
  <c r="AB75" i="7" s="1"/>
  <c r="EF75" i="6"/>
  <c r="AN75" i="7" s="1"/>
  <c r="EB82" i="6"/>
  <c r="AJ82" i="7" s="1"/>
  <c r="DP82" i="6"/>
  <c r="X82" i="7" s="1"/>
  <c r="DS72" i="6"/>
  <c r="AA72" i="7" s="1"/>
  <c r="EE72" i="6"/>
  <c r="AM72" i="7" s="1"/>
  <c r="DQ77" i="6"/>
  <c r="Y77" i="7" s="1"/>
  <c r="EC77" i="6"/>
  <c r="AK77" i="7" s="1"/>
  <c r="EC84" i="6"/>
  <c r="AK84" i="7" s="1"/>
  <c r="DQ84" i="6"/>
  <c r="Y84" i="7" s="1"/>
  <c r="DV87" i="6"/>
  <c r="AD87" i="7" s="1"/>
  <c r="DJ87" i="6"/>
  <c r="R87" i="7" s="1"/>
  <c r="DM83" i="6"/>
  <c r="U83" i="7" s="1"/>
  <c r="DY83" i="6"/>
  <c r="AG83" i="7" s="1"/>
  <c r="EF88" i="6"/>
  <c r="AN88" i="7" s="1"/>
  <c r="DT88" i="6"/>
  <c r="AB88" i="7" s="1"/>
  <c r="DP96" i="6"/>
  <c r="X96" i="7" s="1"/>
  <c r="EB96" i="6"/>
  <c r="AJ96" i="7" s="1"/>
  <c r="EF93" i="6"/>
  <c r="AN93" i="7" s="1"/>
  <c r="DT93" i="6"/>
  <c r="AB93" i="7" s="1"/>
  <c r="DP95" i="6"/>
  <c r="X95" i="7" s="1"/>
  <c r="EB95" i="6"/>
  <c r="AJ95" i="7" s="1"/>
  <c r="DR82" i="6"/>
  <c r="Z82" i="7" s="1"/>
  <c r="ED82" i="6"/>
  <c r="AL82" i="7" s="1"/>
  <c r="DN88" i="6"/>
  <c r="V88" i="7" s="1"/>
  <c r="DZ88" i="6"/>
  <c r="AH88" i="7" s="1"/>
  <c r="DW97" i="6"/>
  <c r="AE97" i="7" s="1"/>
  <c r="DK97" i="6"/>
  <c r="S97" i="7" s="1"/>
  <c r="DO88" i="6"/>
  <c r="W88" i="7" s="1"/>
  <c r="EA88" i="6"/>
  <c r="AI88" i="7" s="1"/>
  <c r="DZ97" i="6"/>
  <c r="AH97" i="7" s="1"/>
  <c r="DN97" i="6"/>
  <c r="V97" i="7" s="1"/>
  <c r="DT94" i="6"/>
  <c r="AB94" i="7" s="1"/>
  <c r="EF94" i="6"/>
  <c r="AN94" i="7" s="1"/>
  <c r="DV94" i="6"/>
  <c r="AD94" i="7" s="1"/>
  <c r="DJ94" i="6"/>
  <c r="R94" i="7" s="1"/>
  <c r="DY90" i="6"/>
  <c r="AG90" i="7" s="1"/>
  <c r="DM90" i="6"/>
  <c r="U90" i="7" s="1"/>
  <c r="ED96" i="6"/>
  <c r="AL96" i="7" s="1"/>
  <c r="DR96" i="6"/>
  <c r="Z96" i="7" s="1"/>
  <c r="DR103" i="6"/>
  <c r="Z103" i="7" s="1"/>
  <c r="ED103" i="6"/>
  <c r="AL103" i="7" s="1"/>
  <c r="EE103" i="6"/>
  <c r="AM103" i="7" s="1"/>
  <c r="DS103" i="6"/>
  <c r="AA103" i="7" s="1"/>
  <c r="DX99" i="6"/>
  <c r="AF99" i="7" s="1"/>
  <c r="DL99" i="6"/>
  <c r="T99" i="7" s="1"/>
  <c r="DU95" i="6"/>
  <c r="AC95" i="7" s="1"/>
  <c r="DI95" i="6"/>
  <c r="Q95" i="7" s="1"/>
  <c r="DV101" i="6"/>
  <c r="AD101" i="7" s="1"/>
  <c r="DJ101" i="6"/>
  <c r="R101" i="7" s="1"/>
  <c r="DI90" i="6"/>
  <c r="Q90" i="7" s="1"/>
  <c r="DU90" i="6"/>
  <c r="AC90" i="7" s="1"/>
  <c r="DV95" i="6"/>
  <c r="AD95" i="7" s="1"/>
  <c r="DJ95" i="6"/>
  <c r="R95" i="7" s="1"/>
  <c r="DV103" i="6"/>
  <c r="AD103" i="7" s="1"/>
  <c r="DJ103" i="6"/>
  <c r="R103" i="7" s="1"/>
  <c r="DX101" i="6"/>
  <c r="AF101" i="7" s="1"/>
  <c r="DL101" i="6"/>
  <c r="T101" i="7" s="1"/>
  <c r="ED99" i="6"/>
  <c r="AL99" i="7" s="1"/>
  <c r="DR99" i="6"/>
  <c r="Z99" i="7" s="1"/>
  <c r="AX99" i="7" s="1"/>
  <c r="BV99" i="7" s="1"/>
  <c r="DW98" i="6"/>
  <c r="AE98" i="7" s="1"/>
  <c r="DK98" i="6"/>
  <c r="S98" i="7" s="1"/>
  <c r="AQ98" i="7" s="1"/>
  <c r="BO98" i="7" s="1"/>
  <c r="DU103" i="6"/>
  <c r="AC103" i="7" s="1"/>
  <c r="DI103" i="6"/>
  <c r="Q103" i="7" s="1"/>
  <c r="AO103" i="7" s="1"/>
  <c r="BM103" i="7" s="1"/>
  <c r="EF110" i="6"/>
  <c r="AN110" i="7" s="1"/>
  <c r="DT110" i="6"/>
  <c r="AB110" i="7" s="1"/>
  <c r="AZ110" i="7" s="1"/>
  <c r="BX110" i="7" s="1"/>
  <c r="DT107" i="6"/>
  <c r="AB107" i="7" s="1"/>
  <c r="EF107" i="6"/>
  <c r="AN107" i="7" s="1"/>
  <c r="DN102" i="6"/>
  <c r="V102" i="7" s="1"/>
  <c r="DZ102" i="6"/>
  <c r="AH102" i="7" s="1"/>
  <c r="DO108" i="6"/>
  <c r="W108" i="7" s="1"/>
  <c r="EA108" i="6"/>
  <c r="AI108" i="7" s="1"/>
  <c r="DS96" i="6"/>
  <c r="AA96" i="7" s="1"/>
  <c r="EE96" i="6"/>
  <c r="AM96" i="7" s="1"/>
  <c r="DQ101" i="6"/>
  <c r="Y101" i="7" s="1"/>
  <c r="EC101" i="6"/>
  <c r="AK101" i="7" s="1"/>
  <c r="DX107" i="6"/>
  <c r="AF107" i="7" s="1"/>
  <c r="DL107" i="6"/>
  <c r="T107" i="7" s="1"/>
  <c r="AR107" i="7" s="1"/>
  <c r="BP107" i="7" s="1"/>
  <c r="EE108" i="6"/>
  <c r="AM108" i="7" s="1"/>
  <c r="DS108" i="6"/>
  <c r="AA108" i="7" s="1"/>
  <c r="AY108" i="7" s="1"/>
  <c r="BW108" i="7" s="1"/>
  <c r="DQ102" i="6"/>
  <c r="Y102" i="7" s="1"/>
  <c r="EC102" i="6"/>
  <c r="AK102" i="7" s="1"/>
  <c r="EF108" i="6"/>
  <c r="AN108" i="7" s="1"/>
  <c r="DT108" i="6"/>
  <c r="AB108" i="7" s="1"/>
  <c r="AZ108" i="7" s="1"/>
  <c r="BX108" i="7" s="1"/>
  <c r="DZ108" i="6"/>
  <c r="AH108" i="7" s="1"/>
  <c r="DN108" i="6"/>
  <c r="V108" i="7" s="1"/>
  <c r="AT108" i="7" s="1"/>
  <c r="BR108" i="7" s="1"/>
  <c r="DU115" i="6"/>
  <c r="AC115" i="7" s="1"/>
  <c r="DI115" i="6"/>
  <c r="Q115" i="7" s="1"/>
  <c r="AO115" i="7" s="1"/>
  <c r="BM115" i="7" s="1"/>
  <c r="DQ108" i="6"/>
  <c r="Y108" i="7" s="1"/>
  <c r="EC108" i="6"/>
  <c r="AK108" i="7" s="1"/>
  <c r="EE117" i="6"/>
  <c r="AM117" i="7" s="1"/>
  <c r="DS117" i="6"/>
  <c r="AA117" i="7" s="1"/>
  <c r="AY117" i="7" s="1"/>
  <c r="BW117" i="7" s="1"/>
  <c r="EE113" i="6"/>
  <c r="AM113" i="7" s="1"/>
  <c r="DS113" i="6"/>
  <c r="AA113" i="7" s="1"/>
  <c r="AY113" i="7" s="1"/>
  <c r="BW113" i="7" s="1"/>
  <c r="ED118" i="6"/>
  <c r="AL118" i="7" s="1"/>
  <c r="DR118" i="6"/>
  <c r="Z118" i="7" s="1"/>
  <c r="AX118" i="7" s="1"/>
  <c r="BV118" i="7" s="1"/>
  <c r="DU114" i="6"/>
  <c r="AC114" i="7" s="1"/>
  <c r="DI114" i="6"/>
  <c r="Q114" i="7" s="1"/>
  <c r="AO114" i="7" s="1"/>
  <c r="BM114" i="7" s="1"/>
  <c r="DW115" i="6"/>
  <c r="AE115" i="7" s="1"/>
  <c r="DK115" i="6"/>
  <c r="S115" i="7" s="1"/>
  <c r="AQ115" i="7" s="1"/>
  <c r="BO115" i="7" s="1"/>
  <c r="DP111" i="6"/>
  <c r="X111" i="7" s="1"/>
  <c r="EB111" i="6"/>
  <c r="AJ111" i="7" s="1"/>
  <c r="DY117" i="6"/>
  <c r="AG117" i="7" s="1"/>
  <c r="DM117" i="6"/>
  <c r="U117" i="7" s="1"/>
  <c r="AS117" i="7" s="1"/>
  <c r="BQ117" i="7" s="1"/>
  <c r="DO112" i="6"/>
  <c r="W112" i="7" s="1"/>
  <c r="EA112" i="6"/>
  <c r="AI112" i="7" s="1"/>
  <c r="DY118" i="6"/>
  <c r="AG118" i="7" s="1"/>
  <c r="DM118" i="6"/>
  <c r="U118" i="7" s="1"/>
  <c r="AS118" i="7" s="1"/>
  <c r="BQ118" i="7" s="1"/>
  <c r="EE124" i="6"/>
  <c r="AM124" i="7" s="1"/>
  <c r="DS124" i="6"/>
  <c r="AA124" i="7" s="1"/>
  <c r="AY124" i="7" s="1"/>
  <c r="BW124" i="7" s="1"/>
  <c r="DY119" i="6"/>
  <c r="AG119" i="7" s="1"/>
  <c r="DM119" i="6"/>
  <c r="U119" i="7" s="1"/>
  <c r="AS119" i="7" s="1"/>
  <c r="BQ119" i="7" s="1"/>
  <c r="EA119" i="6"/>
  <c r="AI119" i="7" s="1"/>
  <c r="DO119" i="6"/>
  <c r="W119" i="7" s="1"/>
  <c r="AU119" i="7" s="1"/>
  <c r="BS119" i="7" s="1"/>
  <c r="DX121" i="6"/>
  <c r="AF121" i="7" s="1"/>
  <c r="DL121" i="6"/>
  <c r="T121" i="7" s="1"/>
  <c r="AR121" i="7" s="1"/>
  <c r="BP121" i="7" s="1"/>
  <c r="DI125" i="6"/>
  <c r="Q125" i="7" s="1"/>
  <c r="DU125" i="6"/>
  <c r="AC125" i="7" s="1"/>
  <c r="EB120" i="6"/>
  <c r="AJ120" i="7" s="1"/>
  <c r="DP120" i="6"/>
  <c r="X120" i="7" s="1"/>
  <c r="AV120" i="7" s="1"/>
  <c r="BT120" i="7" s="1"/>
  <c r="DS127" i="6"/>
  <c r="AA127" i="7" s="1"/>
  <c r="EE127" i="6"/>
  <c r="AM127" i="7" s="1"/>
  <c r="DO124" i="6"/>
  <c r="W124" i="7" s="1"/>
  <c r="EA124" i="6"/>
  <c r="AI124" i="7" s="1"/>
  <c r="DJ120" i="6"/>
  <c r="R120" i="7" s="1"/>
  <c r="DV120" i="6"/>
  <c r="AD120" i="7" s="1"/>
  <c r="DI127" i="6"/>
  <c r="Q127" i="7" s="1"/>
  <c r="DU127" i="6"/>
  <c r="AC127" i="7" s="1"/>
  <c r="DS123" i="6"/>
  <c r="AA123" i="7" s="1"/>
  <c r="EE123" i="6"/>
  <c r="AM123" i="7" s="1"/>
  <c r="DZ126" i="6"/>
  <c r="AH126" i="7" s="1"/>
  <c r="DN126" i="6"/>
  <c r="V126" i="7" s="1"/>
  <c r="AT126" i="7" s="1"/>
  <c r="BR126" i="7" s="1"/>
  <c r="DS128" i="6"/>
  <c r="AA128" i="7" s="1"/>
  <c r="EE128" i="6"/>
  <c r="AM128" i="7" s="1"/>
  <c r="ED125" i="6"/>
  <c r="AL125" i="7" s="1"/>
  <c r="DR125" i="6"/>
  <c r="Z125" i="7" s="1"/>
  <c r="AX125" i="7" s="1"/>
  <c r="BV125" i="7" s="1"/>
  <c r="DK129" i="6"/>
  <c r="S129" i="7" s="1"/>
  <c r="DW129" i="6"/>
  <c r="AE129" i="7" s="1"/>
  <c r="DJ126" i="6"/>
  <c r="R126" i="7" s="1"/>
  <c r="DV126" i="6"/>
  <c r="AD126" i="7" s="1"/>
  <c r="DK130" i="6"/>
  <c r="S130" i="7" s="1"/>
  <c r="DW130" i="6"/>
  <c r="AE130" i="7" s="1"/>
  <c r="DJ127" i="6"/>
  <c r="R127" i="7" s="1"/>
  <c r="DV127" i="6"/>
  <c r="AD127" i="7" s="1"/>
  <c r="DM6" i="6"/>
  <c r="U6" i="7" s="1"/>
  <c r="DY6" i="6"/>
  <c r="AG6" i="7" s="1"/>
  <c r="DU5" i="6"/>
  <c r="AC5" i="7" s="1"/>
  <c r="DG3" i="6"/>
  <c r="DI5" i="6"/>
  <c r="Q5" i="7" s="1"/>
  <c r="AO5" i="7" s="1"/>
  <c r="BM5" i="7" s="1"/>
  <c r="EB12" i="6"/>
  <c r="AJ12" i="7" s="1"/>
  <c r="DP12" i="6"/>
  <c r="X12" i="7" s="1"/>
  <c r="DT5" i="6"/>
  <c r="AB5" i="7" s="1"/>
  <c r="AZ5" i="7" s="1"/>
  <c r="BX5" i="7" s="1"/>
  <c r="EF5" i="6"/>
  <c r="AN5" i="7" s="1"/>
  <c r="DR10" i="6"/>
  <c r="Z10" i="7" s="1"/>
  <c r="AX10" i="7" s="1"/>
  <c r="BV10" i="7" s="1"/>
  <c r="ED10" i="6"/>
  <c r="AL10" i="7" s="1"/>
  <c r="DZ16" i="6"/>
  <c r="AH16" i="7" s="1"/>
  <c r="DN16" i="6"/>
  <c r="V16" i="7" s="1"/>
  <c r="EF21" i="6"/>
  <c r="AN21" i="7" s="1"/>
  <c r="DT21" i="6"/>
  <c r="AB21" i="7" s="1"/>
  <c r="DV28" i="6"/>
  <c r="AD28" i="7" s="1"/>
  <c r="DJ28" i="6"/>
  <c r="R28" i="7" s="1"/>
  <c r="DK6" i="6"/>
  <c r="S6" i="7" s="1"/>
  <c r="AQ6" i="7" s="1"/>
  <c r="BO6" i="7" s="1"/>
  <c r="DW6" i="6"/>
  <c r="AE6" i="7" s="1"/>
  <c r="DI11" i="6"/>
  <c r="Q11" i="7" s="1"/>
  <c r="AO11" i="7" s="1"/>
  <c r="BM11" i="7" s="1"/>
  <c r="DU11" i="6"/>
  <c r="AC11" i="7" s="1"/>
  <c r="DO16" i="6"/>
  <c r="W16" i="7" s="1"/>
  <c r="AU16" i="7" s="1"/>
  <c r="BS16" i="7" s="1"/>
  <c r="EA16" i="6"/>
  <c r="AI16" i="7" s="1"/>
  <c r="DK22" i="6"/>
  <c r="S22" i="7" s="1"/>
  <c r="AQ22" i="7" s="1"/>
  <c r="BO22" i="7" s="1"/>
  <c r="DW22" i="6"/>
  <c r="AE22" i="7" s="1"/>
  <c r="DS27" i="6"/>
  <c r="AA27" i="7" s="1"/>
  <c r="AY27" i="7" s="1"/>
  <c r="BW27" i="7" s="1"/>
  <c r="EE27" i="6"/>
  <c r="AM27" i="7" s="1"/>
  <c r="DJ15" i="6"/>
  <c r="R15" i="7" s="1"/>
  <c r="AP15" i="7" s="1"/>
  <c r="BN15" i="7" s="1"/>
  <c r="DV15" i="6"/>
  <c r="AD15" i="7" s="1"/>
  <c r="EB20" i="6"/>
  <c r="AJ20" i="7" s="1"/>
  <c r="DP20" i="6"/>
  <c r="X20" i="7" s="1"/>
  <c r="EA26" i="6"/>
  <c r="AI26" i="7" s="1"/>
  <c r="DO26" i="6"/>
  <c r="W26" i="7" s="1"/>
  <c r="DK7" i="6"/>
  <c r="S7" i="7" s="1"/>
  <c r="AQ7" i="7" s="1"/>
  <c r="BO7" i="7" s="1"/>
  <c r="DW7" i="6"/>
  <c r="AE7" i="7" s="1"/>
  <c r="DI12" i="6"/>
  <c r="Q12" i="7" s="1"/>
  <c r="AO12" i="7" s="1"/>
  <c r="BM12" i="7" s="1"/>
  <c r="DU12" i="6"/>
  <c r="AC12" i="7" s="1"/>
  <c r="EA17" i="6"/>
  <c r="AI17" i="7" s="1"/>
  <c r="DO17" i="6"/>
  <c r="W17" i="7" s="1"/>
  <c r="DW23" i="6"/>
  <c r="AE23" i="7" s="1"/>
  <c r="DK23" i="6"/>
  <c r="S23" i="7" s="1"/>
  <c r="ED29" i="6"/>
  <c r="AL29" i="7" s="1"/>
  <c r="DR29" i="6"/>
  <c r="Z29" i="7" s="1"/>
  <c r="DR16" i="6"/>
  <c r="Z16" i="7" s="1"/>
  <c r="AX16" i="7" s="1"/>
  <c r="BV16" i="7" s="1"/>
  <c r="ED16" i="6"/>
  <c r="AL16" i="7" s="1"/>
  <c r="DN22" i="6"/>
  <c r="V22" i="7" s="1"/>
  <c r="AT22" i="7" s="1"/>
  <c r="BR22" i="7" s="1"/>
  <c r="DZ22" i="6"/>
  <c r="AH22" i="7" s="1"/>
  <c r="DP28" i="6"/>
  <c r="X28" i="7" s="1"/>
  <c r="AV28" i="7" s="1"/>
  <c r="BT28" i="7" s="1"/>
  <c r="EB28" i="6"/>
  <c r="AJ28" i="7" s="1"/>
  <c r="DT16" i="6"/>
  <c r="AB16" i="7" s="1"/>
  <c r="AZ16" i="7" s="1"/>
  <c r="BX16" i="7" s="1"/>
  <c r="EF16" i="6"/>
  <c r="AN16" i="7" s="1"/>
  <c r="DR21" i="6"/>
  <c r="Z21" i="7" s="1"/>
  <c r="AX21" i="7" s="1"/>
  <c r="BV21" i="7" s="1"/>
  <c r="ED21" i="6"/>
  <c r="AL21" i="7" s="1"/>
  <c r="DW29" i="6"/>
  <c r="AE29" i="7" s="1"/>
  <c r="DK29" i="6"/>
  <c r="S29" i="7" s="1"/>
  <c r="DK17" i="6"/>
  <c r="S17" i="7" s="1"/>
  <c r="AQ17" i="7" s="1"/>
  <c r="BO17" i="7" s="1"/>
  <c r="DW17" i="6"/>
  <c r="AE17" i="7" s="1"/>
  <c r="DI22" i="6"/>
  <c r="Q22" i="7" s="1"/>
  <c r="AO22" i="7" s="1"/>
  <c r="BM22" i="7" s="1"/>
  <c r="DU22" i="6"/>
  <c r="AC22" i="7" s="1"/>
  <c r="EE28" i="6"/>
  <c r="AM28" i="7" s="1"/>
  <c r="DS28" i="6"/>
  <c r="AA28" i="7" s="1"/>
  <c r="DJ26" i="6"/>
  <c r="R26" i="7" s="1"/>
  <c r="AP26" i="7" s="1"/>
  <c r="BN26" i="7" s="1"/>
  <c r="DV26" i="6"/>
  <c r="AD26" i="7" s="1"/>
  <c r="DP31" i="6"/>
  <c r="X31" i="7" s="1"/>
  <c r="AV31" i="7" s="1"/>
  <c r="BT31" i="7" s="1"/>
  <c r="EB31" i="6"/>
  <c r="AJ31" i="7" s="1"/>
  <c r="DL38" i="6"/>
  <c r="T38" i="7" s="1"/>
  <c r="AR38" i="7" s="1"/>
  <c r="BP38" i="7" s="1"/>
  <c r="DX38" i="6"/>
  <c r="AF38" i="7" s="1"/>
  <c r="DK26" i="6"/>
  <c r="S26" i="7" s="1"/>
  <c r="AQ26" i="7" s="1"/>
  <c r="BO26" i="7" s="1"/>
  <c r="DW26" i="6"/>
  <c r="AE26" i="7" s="1"/>
  <c r="DI31" i="6"/>
  <c r="Q31" i="7" s="1"/>
  <c r="AO31" i="7" s="1"/>
  <c r="BM31" i="7" s="1"/>
  <c r="DU31" i="6"/>
  <c r="AC31" i="7" s="1"/>
  <c r="ED37" i="6"/>
  <c r="AL37" i="7" s="1"/>
  <c r="DR37" i="6"/>
  <c r="Z37" i="7" s="1"/>
  <c r="DV36" i="6"/>
  <c r="AD36" i="7" s="1"/>
  <c r="DJ36" i="6"/>
  <c r="R36" i="7" s="1"/>
  <c r="ED38" i="6"/>
  <c r="AL38" i="7" s="1"/>
  <c r="DR38" i="6"/>
  <c r="Z38" i="7" s="1"/>
  <c r="DR34" i="6"/>
  <c r="Z34" i="7" s="1"/>
  <c r="AX34" i="7" s="1"/>
  <c r="BV34" i="7" s="1"/>
  <c r="ED34" i="6"/>
  <c r="AL34" i="7" s="1"/>
  <c r="DK32" i="6"/>
  <c r="S32" i="7" s="1"/>
  <c r="DW32" i="6"/>
  <c r="AE32" i="7" s="1"/>
  <c r="DT38" i="6"/>
  <c r="AB38" i="7" s="1"/>
  <c r="AZ38" i="7" s="1"/>
  <c r="BX38" i="7" s="1"/>
  <c r="EF38" i="6"/>
  <c r="AN38" i="7" s="1"/>
  <c r="DJ33" i="6"/>
  <c r="R33" i="7" s="1"/>
  <c r="AP33" i="7" s="1"/>
  <c r="BN33" i="7" s="1"/>
  <c r="DV33" i="6"/>
  <c r="AD33" i="7" s="1"/>
  <c r="EB39" i="6"/>
  <c r="AJ39" i="7" s="1"/>
  <c r="DP39" i="6"/>
  <c r="X39" i="7" s="1"/>
  <c r="DS39" i="6"/>
  <c r="AA39" i="7" s="1"/>
  <c r="AY39" i="7" s="1"/>
  <c r="BW39" i="7" s="1"/>
  <c r="EE39" i="6"/>
  <c r="AM39" i="7" s="1"/>
  <c r="DY39" i="6"/>
  <c r="AG39" i="7" s="1"/>
  <c r="DM39" i="6"/>
  <c r="U39" i="7" s="1"/>
  <c r="DZ46" i="6"/>
  <c r="AH46" i="7" s="1"/>
  <c r="DN46" i="6"/>
  <c r="V46" i="7" s="1"/>
  <c r="DO34" i="6"/>
  <c r="W34" i="7" s="1"/>
  <c r="AU34" i="7" s="1"/>
  <c r="BS34" i="7" s="1"/>
  <c r="EA34" i="6"/>
  <c r="AI34" i="7" s="1"/>
  <c r="DI40" i="6"/>
  <c r="Q40" i="7" s="1"/>
  <c r="AO40" i="7" s="1"/>
  <c r="BM40" i="7" s="1"/>
  <c r="DU40" i="6"/>
  <c r="AC40" i="7" s="1"/>
  <c r="DU47" i="6"/>
  <c r="AC47" i="7" s="1"/>
  <c r="DI47" i="6"/>
  <c r="Q47" i="7" s="1"/>
  <c r="EA48" i="6"/>
  <c r="AI48" i="7" s="1"/>
  <c r="DO48" i="6"/>
  <c r="W48" i="7" s="1"/>
  <c r="DO35" i="6"/>
  <c r="W35" i="7" s="1"/>
  <c r="AU35" i="7" s="1"/>
  <c r="BS35" i="7" s="1"/>
  <c r="EA35" i="6"/>
  <c r="AI35" i="7" s="1"/>
  <c r="DP41" i="6"/>
  <c r="X41" i="7" s="1"/>
  <c r="AV41" i="7" s="1"/>
  <c r="BT41" i="7" s="1"/>
  <c r="EB41" i="6"/>
  <c r="AJ41" i="7" s="1"/>
  <c r="EC48" i="6"/>
  <c r="AK48" i="7" s="1"/>
  <c r="DQ48" i="6"/>
  <c r="Y48" i="7" s="1"/>
  <c r="DV44" i="6"/>
  <c r="AD44" i="7" s="1"/>
  <c r="DJ44" i="6"/>
  <c r="R44" i="7" s="1"/>
  <c r="DW53" i="6"/>
  <c r="AE53" i="7" s="1"/>
  <c r="DK53" i="6"/>
  <c r="S53" i="7" s="1"/>
  <c r="DS48" i="6"/>
  <c r="AA48" i="7" s="1"/>
  <c r="AY48" i="7" s="1"/>
  <c r="BW48" i="7" s="1"/>
  <c r="EE48" i="6"/>
  <c r="AM48" i="7" s="1"/>
  <c r="EB47" i="6"/>
  <c r="AJ47" i="7" s="1"/>
  <c r="DP47" i="6"/>
  <c r="X47" i="7" s="1"/>
  <c r="DI43" i="6"/>
  <c r="Q43" i="7" s="1"/>
  <c r="AO43" i="7" s="1"/>
  <c r="BM43" i="7" s="1"/>
  <c r="DU43" i="6"/>
  <c r="AC43" i="7" s="1"/>
  <c r="DR50" i="6"/>
  <c r="Z50" i="7" s="1"/>
  <c r="AX50" i="7" s="1"/>
  <c r="BV50" i="7" s="1"/>
  <c r="ED50" i="6"/>
  <c r="AL50" i="7" s="1"/>
  <c r="DI54" i="6"/>
  <c r="Q54" i="7" s="1"/>
  <c r="AO54" i="7" s="1"/>
  <c r="BM54" i="7" s="1"/>
  <c r="DU54" i="6"/>
  <c r="AC54" i="7" s="1"/>
  <c r="DZ63" i="6"/>
  <c r="AH63" i="7" s="1"/>
  <c r="DN63" i="6"/>
  <c r="V63" i="7" s="1"/>
  <c r="DX55" i="6"/>
  <c r="AF55" i="7" s="1"/>
  <c r="DL55" i="6"/>
  <c r="T55" i="7" s="1"/>
  <c r="DJ52" i="6"/>
  <c r="R52" i="7" s="1"/>
  <c r="AP52" i="7" s="1"/>
  <c r="BN52" i="7" s="1"/>
  <c r="DV52" i="6"/>
  <c r="AD52" i="7" s="1"/>
  <c r="DS62" i="6"/>
  <c r="AA62" i="7" s="1"/>
  <c r="AY62" i="7" s="1"/>
  <c r="BW62" i="7" s="1"/>
  <c r="EE62" i="6"/>
  <c r="AM62" i="7" s="1"/>
  <c r="DW56" i="6"/>
  <c r="AE56" i="7" s="1"/>
  <c r="DK56" i="6"/>
  <c r="S56" i="7" s="1"/>
  <c r="DM56" i="6"/>
  <c r="U56" i="7" s="1"/>
  <c r="AS56" i="7" s="1"/>
  <c r="BQ56" i="7" s="1"/>
  <c r="DY56" i="6"/>
  <c r="AG56" i="7" s="1"/>
  <c r="EA69" i="6"/>
  <c r="AI69" i="7" s="1"/>
  <c r="DO69" i="6"/>
  <c r="W69" i="7" s="1"/>
  <c r="DV41" i="6"/>
  <c r="AD41" i="7" s="1"/>
  <c r="DJ41" i="6"/>
  <c r="R41" i="7" s="1"/>
  <c r="EB46" i="6"/>
  <c r="AJ46" i="7" s="1"/>
  <c r="DP46" i="6"/>
  <c r="X46" i="7" s="1"/>
  <c r="DX52" i="6"/>
  <c r="AF52" i="7" s="1"/>
  <c r="DL52" i="6"/>
  <c r="T52" i="7" s="1"/>
  <c r="DV57" i="6"/>
  <c r="AD57" i="7" s="1"/>
  <c r="DJ57" i="6"/>
  <c r="R57" i="7" s="1"/>
  <c r="DW62" i="6"/>
  <c r="AE62" i="7" s="1"/>
  <c r="DK62" i="6"/>
  <c r="S62" i="7" s="1"/>
  <c r="DY68" i="6"/>
  <c r="AG68" i="7" s="1"/>
  <c r="DM68" i="6"/>
  <c r="U68" i="7" s="1"/>
  <c r="DM70" i="6"/>
  <c r="U70" i="7" s="1"/>
  <c r="AS70" i="7" s="1"/>
  <c r="BQ70" i="7" s="1"/>
  <c r="DY70" i="6"/>
  <c r="AG70" i="7" s="1"/>
  <c r="EF64" i="6"/>
  <c r="AN64" i="7" s="1"/>
  <c r="DT64" i="6"/>
  <c r="AB64" i="7" s="1"/>
  <c r="DZ71" i="6"/>
  <c r="AH71" i="7" s="1"/>
  <c r="DN71" i="6"/>
  <c r="V71" i="7" s="1"/>
  <c r="DK54" i="6"/>
  <c r="S54" i="7" s="1"/>
  <c r="AQ54" i="7" s="1"/>
  <c r="BO54" i="7" s="1"/>
  <c r="DW54" i="6"/>
  <c r="AE54" i="7" s="1"/>
  <c r="DI59" i="6"/>
  <c r="Q59" i="7" s="1"/>
  <c r="DU59" i="6"/>
  <c r="AC59" i="7" s="1"/>
  <c r="EC66" i="6"/>
  <c r="AK66" i="7" s="1"/>
  <c r="DQ66" i="6"/>
  <c r="Y66" i="7" s="1"/>
  <c r="EB75" i="6"/>
  <c r="AJ75" i="7" s="1"/>
  <c r="DP75" i="6"/>
  <c r="X75" i="7" s="1"/>
  <c r="DN41" i="6"/>
  <c r="V41" i="7" s="1"/>
  <c r="AT41" i="7" s="1"/>
  <c r="BR41" i="7" s="1"/>
  <c r="DZ41" i="6"/>
  <c r="AH41" i="7" s="1"/>
  <c r="DT46" i="6"/>
  <c r="AB46" i="7" s="1"/>
  <c r="AZ46" i="7" s="1"/>
  <c r="BX46" i="7" s="1"/>
  <c r="EF46" i="6"/>
  <c r="AN46" i="7" s="1"/>
  <c r="DR51" i="6"/>
  <c r="Z51" i="7" s="1"/>
  <c r="ED51" i="6"/>
  <c r="AL51" i="7" s="1"/>
  <c r="DN57" i="6"/>
  <c r="V57" i="7" s="1"/>
  <c r="DZ57" i="6"/>
  <c r="AH57" i="7" s="1"/>
  <c r="DR63" i="6"/>
  <c r="Z63" i="7" s="1"/>
  <c r="AX63" i="7" s="1"/>
  <c r="BV63" i="7" s="1"/>
  <c r="ED63" i="6"/>
  <c r="AL63" i="7" s="1"/>
  <c r="EB71" i="6"/>
  <c r="AJ71" i="7" s="1"/>
  <c r="DP71" i="6"/>
  <c r="X71" i="7" s="1"/>
  <c r="EF66" i="6"/>
  <c r="AN66" i="7" s="1"/>
  <c r="DT66" i="6"/>
  <c r="AB66" i="7" s="1"/>
  <c r="DN58" i="6"/>
  <c r="V58" i="7" s="1"/>
  <c r="AT58" i="7" s="1"/>
  <c r="BR58" i="7" s="1"/>
  <c r="DZ58" i="6"/>
  <c r="AH58" i="7" s="1"/>
  <c r="DJ63" i="6"/>
  <c r="R63" i="7" s="1"/>
  <c r="AP63" i="7" s="1"/>
  <c r="BN63" i="7" s="1"/>
  <c r="DV63" i="6"/>
  <c r="AD63" i="7" s="1"/>
  <c r="DS71" i="6"/>
  <c r="AA71" i="7" s="1"/>
  <c r="EE71" i="6"/>
  <c r="AM71" i="7" s="1"/>
  <c r="DQ67" i="6"/>
  <c r="Y67" i="7" s="1"/>
  <c r="AW67" i="7" s="1"/>
  <c r="BU67" i="7" s="1"/>
  <c r="EC67" i="6"/>
  <c r="AK67" i="7" s="1"/>
  <c r="DV73" i="6"/>
  <c r="AD73" i="7" s="1"/>
  <c r="DJ73" i="6"/>
  <c r="R73" i="7" s="1"/>
  <c r="DV80" i="6"/>
  <c r="AD80" i="7" s="1"/>
  <c r="DJ80" i="6"/>
  <c r="R80" i="7" s="1"/>
  <c r="ED77" i="6"/>
  <c r="AL77" i="7" s="1"/>
  <c r="DR77" i="6"/>
  <c r="Z77" i="7" s="1"/>
  <c r="DX73" i="6"/>
  <c r="AF73" i="7" s="1"/>
  <c r="DL73" i="6"/>
  <c r="T73" i="7" s="1"/>
  <c r="DU82" i="6"/>
  <c r="AC82" i="7" s="1"/>
  <c r="DI82" i="6"/>
  <c r="Q82" i="7" s="1"/>
  <c r="DN66" i="6"/>
  <c r="V66" i="7" s="1"/>
  <c r="AT66" i="7" s="1"/>
  <c r="BR66" i="7" s="1"/>
  <c r="DZ66" i="6"/>
  <c r="AH66" i="7" s="1"/>
  <c r="DT71" i="6"/>
  <c r="AB71" i="7" s="1"/>
  <c r="AZ71" i="7" s="1"/>
  <c r="BX71" i="7" s="1"/>
  <c r="EF71" i="6"/>
  <c r="AN71" i="7" s="1"/>
  <c r="EF77" i="6"/>
  <c r="AN77" i="7" s="1"/>
  <c r="DT77" i="6"/>
  <c r="AB77" i="7" s="1"/>
  <c r="DM71" i="6"/>
  <c r="U71" i="7" s="1"/>
  <c r="AS71" i="7" s="1"/>
  <c r="BQ71" i="7" s="1"/>
  <c r="DY71" i="6"/>
  <c r="AG71" i="7" s="1"/>
  <c r="EE82" i="6"/>
  <c r="AM82" i="7" s="1"/>
  <c r="DS82" i="6"/>
  <c r="AA82" i="7" s="1"/>
  <c r="DR78" i="6"/>
  <c r="Z78" i="7" s="1"/>
  <c r="ED78" i="6"/>
  <c r="AL78" i="7" s="1"/>
  <c r="EA75" i="6"/>
  <c r="AI75" i="7" s="1"/>
  <c r="DO75" i="6"/>
  <c r="W75" i="7" s="1"/>
  <c r="EE78" i="6"/>
  <c r="AM78" i="7" s="1"/>
  <c r="DS78" i="6"/>
  <c r="AA78" i="7" s="1"/>
  <c r="EC86" i="6"/>
  <c r="AK86" i="7" s="1"/>
  <c r="DQ86" i="6"/>
  <c r="Y86" i="7" s="1"/>
  <c r="DL84" i="6"/>
  <c r="T84" i="7" s="1"/>
  <c r="AR84" i="7" s="1"/>
  <c r="BP84" i="7" s="1"/>
  <c r="DX84" i="6"/>
  <c r="AF84" i="7" s="1"/>
  <c r="DK79" i="6"/>
  <c r="S79" i="7" s="1"/>
  <c r="AQ79" i="7" s="1"/>
  <c r="BO79" i="7" s="1"/>
  <c r="DW79" i="6"/>
  <c r="AE79" i="7" s="1"/>
  <c r="ED88" i="6"/>
  <c r="AL88" i="7" s="1"/>
  <c r="DR88" i="6"/>
  <c r="Z88" i="7" s="1"/>
  <c r="DJ76" i="6"/>
  <c r="R76" i="7" s="1"/>
  <c r="AP76" i="7" s="1"/>
  <c r="BN76" i="7" s="1"/>
  <c r="DV76" i="6"/>
  <c r="AD76" i="7" s="1"/>
  <c r="DU83" i="6"/>
  <c r="AC83" i="7" s="1"/>
  <c r="DI83" i="6"/>
  <c r="Q83" i="7" s="1"/>
  <c r="DI73" i="6"/>
  <c r="Q73" i="7" s="1"/>
  <c r="AO73" i="7" s="1"/>
  <c r="BM73" i="7" s="1"/>
  <c r="DU73" i="6"/>
  <c r="AC73" i="7" s="1"/>
  <c r="DO78" i="6"/>
  <c r="W78" i="7" s="1"/>
  <c r="AU78" i="7" s="1"/>
  <c r="BS78" i="7" s="1"/>
  <c r="EA78" i="6"/>
  <c r="AI78" i="7" s="1"/>
  <c r="EA85" i="6"/>
  <c r="AI85" i="7" s="1"/>
  <c r="DO85" i="6"/>
  <c r="W85" i="7" s="1"/>
  <c r="DZ96" i="6"/>
  <c r="AH96" i="7" s="1"/>
  <c r="DN96" i="6"/>
  <c r="V96" i="7" s="1"/>
  <c r="DW84" i="6"/>
  <c r="AE84" i="7" s="1"/>
  <c r="DK84" i="6"/>
  <c r="S84" i="7" s="1"/>
  <c r="DY89" i="6"/>
  <c r="AG89" i="7" s="1"/>
  <c r="DM89" i="6"/>
  <c r="U89" i="7" s="1"/>
  <c r="EA101" i="6"/>
  <c r="AI101" i="7" s="1"/>
  <c r="DO101" i="6"/>
  <c r="W101" i="7" s="1"/>
  <c r="DN94" i="6"/>
  <c r="V94" i="7" s="1"/>
  <c r="AT94" i="7" s="1"/>
  <c r="BR94" i="7" s="1"/>
  <c r="DZ94" i="6"/>
  <c r="AH94" i="7" s="1"/>
  <c r="EF96" i="6"/>
  <c r="AN96" i="7" s="1"/>
  <c r="DT96" i="6"/>
  <c r="AB96" i="7" s="1"/>
  <c r="DP83" i="6"/>
  <c r="X83" i="7" s="1"/>
  <c r="AV83" i="7" s="1"/>
  <c r="BT83" i="7" s="1"/>
  <c r="EB83" i="6"/>
  <c r="AJ83" i="7" s="1"/>
  <c r="EC89" i="6"/>
  <c r="AK89" i="7" s="1"/>
  <c r="DQ89" i="6"/>
  <c r="Y89" i="7" s="1"/>
  <c r="EB103" i="6"/>
  <c r="AJ103" i="7" s="1"/>
  <c r="DP103" i="6"/>
  <c r="X103" i="7" s="1"/>
  <c r="DR89" i="6"/>
  <c r="Z89" i="7" s="1"/>
  <c r="AX89" i="7" s="1"/>
  <c r="BV89" i="7" s="1"/>
  <c r="ED89" i="6"/>
  <c r="AL89" i="7" s="1"/>
  <c r="DZ98" i="6"/>
  <c r="AH98" i="7" s="1"/>
  <c r="DN98" i="6"/>
  <c r="V98" i="7" s="1"/>
  <c r="DT97" i="6"/>
  <c r="AB97" i="7" s="1"/>
  <c r="AZ97" i="7" s="1"/>
  <c r="BX97" i="7" s="1"/>
  <c r="EF97" i="6"/>
  <c r="AN97" i="7" s="1"/>
  <c r="DU96" i="6"/>
  <c r="AC96" i="7" s="1"/>
  <c r="DI96" i="6"/>
  <c r="Q96" i="7" s="1"/>
  <c r="DW91" i="6"/>
  <c r="AE91" i="7" s="1"/>
  <c r="DK91" i="6"/>
  <c r="S91" i="7" s="1"/>
  <c r="DX97" i="6"/>
  <c r="AF97" i="7" s="1"/>
  <c r="DL97" i="6"/>
  <c r="T97" i="7" s="1"/>
  <c r="DU104" i="6"/>
  <c r="AC104" i="7" s="1"/>
  <c r="DI104" i="6"/>
  <c r="Q104" i="7" s="1"/>
  <c r="DL104" i="6"/>
  <c r="T104" i="7" s="1"/>
  <c r="AR104" i="7" s="1"/>
  <c r="BP104" i="7" s="1"/>
  <c r="DX104" i="6"/>
  <c r="AF104" i="7" s="1"/>
  <c r="DZ100" i="6"/>
  <c r="AH100" i="7" s="1"/>
  <c r="DN100" i="6"/>
  <c r="V100" i="7" s="1"/>
  <c r="ED95" i="6"/>
  <c r="AL95" i="7" s="1"/>
  <c r="DR95" i="6"/>
  <c r="Z95" i="7" s="1"/>
  <c r="EF101" i="6"/>
  <c r="AN101" i="7" s="1"/>
  <c r="DT101" i="6"/>
  <c r="AB101" i="7" s="1"/>
  <c r="DQ90" i="6"/>
  <c r="Y90" i="7" s="1"/>
  <c r="AW90" i="7" s="1"/>
  <c r="BU90" i="7" s="1"/>
  <c r="EC90" i="6"/>
  <c r="AK90" i="7" s="1"/>
  <c r="EE95" i="6"/>
  <c r="AM95" i="7" s="1"/>
  <c r="DS95" i="6"/>
  <c r="AA95" i="7" s="1"/>
  <c r="EC104" i="6"/>
  <c r="AK104" i="7" s="1"/>
  <c r="DQ104" i="6"/>
  <c r="Y104" i="7" s="1"/>
  <c r="DV102" i="6"/>
  <c r="AD102" i="7" s="1"/>
  <c r="DJ102" i="6"/>
  <c r="R102" i="7" s="1"/>
  <c r="DU100" i="6"/>
  <c r="AC100" i="7" s="1"/>
  <c r="DI100" i="6"/>
  <c r="Q100" i="7" s="1"/>
  <c r="EE98" i="6"/>
  <c r="AM98" i="7" s="1"/>
  <c r="DS98" i="6"/>
  <c r="AA98" i="7" s="1"/>
  <c r="EC103" i="6"/>
  <c r="AK103" i="7" s="1"/>
  <c r="DQ103" i="6"/>
  <c r="Y103" i="7" s="1"/>
  <c r="DU113" i="6"/>
  <c r="AC113" i="7" s="1"/>
  <c r="DI113" i="6"/>
  <c r="Q113" i="7" s="1"/>
  <c r="DY108" i="6"/>
  <c r="AG108" i="7" s="1"/>
  <c r="DM108" i="6"/>
  <c r="U108" i="7" s="1"/>
  <c r="DL103" i="6"/>
  <c r="T103" i="7" s="1"/>
  <c r="AR103" i="7" s="1"/>
  <c r="BP103" i="7" s="1"/>
  <c r="DX103" i="6"/>
  <c r="AF103" i="7" s="1"/>
  <c r="DW109" i="6"/>
  <c r="AE109" i="7" s="1"/>
  <c r="DK109" i="6"/>
  <c r="S109" i="7" s="1"/>
  <c r="DI97" i="6"/>
  <c r="Q97" i="7" s="1"/>
  <c r="AO97" i="7" s="1"/>
  <c r="BM97" i="7" s="1"/>
  <c r="DU97" i="6"/>
  <c r="AC97" i="7" s="1"/>
  <c r="DO102" i="6"/>
  <c r="W102" i="7" s="1"/>
  <c r="AU102" i="7" s="1"/>
  <c r="BS102" i="7" s="1"/>
  <c r="EA102" i="6"/>
  <c r="AI102" i="7" s="1"/>
  <c r="DP108" i="6"/>
  <c r="X108" i="7" s="1"/>
  <c r="AV108" i="7" s="1"/>
  <c r="BT108" i="7" s="1"/>
  <c r="EB108" i="6"/>
  <c r="AJ108" i="7" s="1"/>
  <c r="DN109" i="6"/>
  <c r="V109" i="7" s="1"/>
  <c r="AT109" i="7" s="1"/>
  <c r="BR109" i="7" s="1"/>
  <c r="DZ109" i="6"/>
  <c r="AH109" i="7" s="1"/>
  <c r="DO103" i="6"/>
  <c r="W103" i="7" s="1"/>
  <c r="AU103" i="7" s="1"/>
  <c r="BS103" i="7" s="1"/>
  <c r="EA103" i="6"/>
  <c r="AI103" i="7" s="1"/>
  <c r="EC109" i="6"/>
  <c r="AK109" i="7" s="1"/>
  <c r="DQ109" i="6"/>
  <c r="Y109" i="7" s="1"/>
  <c r="DX109" i="6"/>
  <c r="AF109" i="7" s="1"/>
  <c r="DL109" i="6"/>
  <c r="T109" i="7" s="1"/>
  <c r="DI119" i="6"/>
  <c r="Q119" i="7" s="1"/>
  <c r="AO119" i="7" s="1"/>
  <c r="BM119" i="7" s="1"/>
  <c r="DU119" i="6"/>
  <c r="AC119" i="7" s="1"/>
  <c r="DO109" i="6"/>
  <c r="W109" i="7" s="1"/>
  <c r="AU109" i="7" s="1"/>
  <c r="BS109" i="7" s="1"/>
  <c r="EA109" i="6"/>
  <c r="AI109" i="7" s="1"/>
  <c r="DW120" i="6"/>
  <c r="AE120" i="7" s="1"/>
  <c r="DK120" i="6"/>
  <c r="S120" i="7" s="1"/>
  <c r="DY114" i="6"/>
  <c r="AG114" i="7" s="1"/>
  <c r="DM114" i="6"/>
  <c r="U114" i="7" s="1"/>
  <c r="DM126" i="6"/>
  <c r="U126" i="7" s="1"/>
  <c r="AS126" i="7" s="1"/>
  <c r="BQ126" i="7" s="1"/>
  <c r="DY126" i="6"/>
  <c r="AG126" i="7" s="1"/>
  <c r="ED114" i="6"/>
  <c r="AL114" i="7" s="1"/>
  <c r="DR114" i="6"/>
  <c r="Z114" i="7" s="1"/>
  <c r="EC116" i="6"/>
  <c r="AK116" i="7" s="1"/>
  <c r="DQ116" i="6"/>
  <c r="Y116" i="7" s="1"/>
  <c r="DN112" i="6"/>
  <c r="V112" i="7" s="1"/>
  <c r="AT112" i="7" s="1"/>
  <c r="BR112" i="7" s="1"/>
  <c r="DZ112" i="6"/>
  <c r="AH112" i="7" s="1"/>
  <c r="DV118" i="6"/>
  <c r="AD118" i="7" s="1"/>
  <c r="DJ118" i="6"/>
  <c r="R118" i="7" s="1"/>
  <c r="DY113" i="6"/>
  <c r="AG113" i="7" s="1"/>
  <c r="DM113" i="6"/>
  <c r="U113" i="7" s="1"/>
  <c r="DK118" i="6"/>
  <c r="S118" i="7" s="1"/>
  <c r="AQ118" i="7" s="1"/>
  <c r="BO118" i="7" s="1"/>
  <c r="DW118" i="6"/>
  <c r="AE118" i="7" s="1"/>
  <c r="DN114" i="6"/>
  <c r="V114" i="7" s="1"/>
  <c r="AT114" i="7" s="1"/>
  <c r="BR114" i="7" s="1"/>
  <c r="DZ114" i="6"/>
  <c r="AH114" i="7" s="1"/>
  <c r="DZ120" i="6"/>
  <c r="AH120" i="7" s="1"/>
  <c r="DN120" i="6"/>
  <c r="V120" i="7" s="1"/>
  <c r="DO120" i="6"/>
  <c r="W120" i="7" s="1"/>
  <c r="AU120" i="7" s="1"/>
  <c r="BS120" i="7" s="1"/>
  <c r="EA120" i="6"/>
  <c r="AI120" i="7" s="1"/>
  <c r="EE122" i="6"/>
  <c r="AM122" i="7" s="1"/>
  <c r="DS122" i="6"/>
  <c r="AA122" i="7" s="1"/>
  <c r="DK126" i="6"/>
  <c r="S126" i="7" s="1"/>
  <c r="AQ126" i="7" s="1"/>
  <c r="BO126" i="7" s="1"/>
  <c r="DW126" i="6"/>
  <c r="AE126" i="7" s="1"/>
  <c r="DZ121" i="6"/>
  <c r="AH121" i="7" s="1"/>
  <c r="DN121" i="6"/>
  <c r="V121" i="7" s="1"/>
  <c r="DM128" i="6"/>
  <c r="U128" i="7" s="1"/>
  <c r="AS128" i="7" s="1"/>
  <c r="BQ128" i="7" s="1"/>
  <c r="DY128" i="6"/>
  <c r="AG128" i="7" s="1"/>
  <c r="DQ125" i="6"/>
  <c r="Y125" i="7" s="1"/>
  <c r="AW125" i="7" s="1"/>
  <c r="BU125" i="7" s="1"/>
  <c r="EC125" i="6"/>
  <c r="AK125" i="7" s="1"/>
  <c r="DR120" i="6"/>
  <c r="Z120" i="7" s="1"/>
  <c r="AX120" i="7" s="1"/>
  <c r="BV120" i="7" s="1"/>
  <c r="ED120" i="6"/>
  <c r="AL120" i="7" s="1"/>
  <c r="DP118" i="6"/>
  <c r="X118" i="7" s="1"/>
  <c r="AV118" i="7" s="1"/>
  <c r="BT118" i="7" s="1"/>
  <c r="EB118" i="6"/>
  <c r="AJ118" i="7" s="1"/>
  <c r="DI126" i="6"/>
  <c r="Q126" i="7" s="1"/>
  <c r="AO126" i="7" s="1"/>
  <c r="BM126" i="7" s="1"/>
  <c r="DU126" i="6"/>
  <c r="AC126" i="7" s="1"/>
  <c r="DX127" i="6"/>
  <c r="AF127" i="7" s="1"/>
  <c r="DL127" i="6"/>
  <c r="T127" i="7" s="1"/>
  <c r="DI129" i="6"/>
  <c r="Q129" i="7" s="1"/>
  <c r="AO129" i="7" s="1"/>
  <c r="BM129" i="7" s="1"/>
  <c r="DU129" i="6"/>
  <c r="AC129" i="7" s="1"/>
  <c r="EB126" i="6"/>
  <c r="AJ126" i="7" s="1"/>
  <c r="DP126" i="6"/>
  <c r="X126" i="7" s="1"/>
  <c r="DS129" i="6"/>
  <c r="AA129" i="7" s="1"/>
  <c r="AY129" i="7" s="1"/>
  <c r="BW129" i="7" s="1"/>
  <c r="EE129" i="6"/>
  <c r="AM129" i="7" s="1"/>
  <c r="DR126" i="6"/>
  <c r="Z126" i="7" s="1"/>
  <c r="AX126" i="7" s="1"/>
  <c r="BV126" i="7" s="1"/>
  <c r="ED126" i="6"/>
  <c r="AL126" i="7" s="1"/>
  <c r="DS130" i="6"/>
  <c r="AA130" i="7" s="1"/>
  <c r="AY130" i="7" s="1"/>
  <c r="BW130" i="7" s="1"/>
  <c r="EE130" i="6"/>
  <c r="AM130" i="7" s="1"/>
  <c r="DR127" i="6"/>
  <c r="Z127" i="7" s="1"/>
  <c r="AX127" i="7" s="1"/>
  <c r="BV127" i="7" s="1"/>
  <c r="ED127" i="6"/>
  <c r="AL127" i="7" s="1"/>
  <c r="EF6" i="6"/>
  <c r="AN6" i="7" s="1"/>
  <c r="DT6" i="6"/>
  <c r="AB6" i="7" s="1"/>
  <c r="EC21" i="6"/>
  <c r="AK21" i="7" s="1"/>
  <c r="DQ21" i="6"/>
  <c r="Y21" i="7" s="1"/>
  <c r="EE5" i="6"/>
  <c r="AM5" i="7" s="1"/>
  <c r="DS5" i="6"/>
  <c r="AA5" i="7" s="1"/>
  <c r="DW13" i="6"/>
  <c r="AE13" i="7" s="1"/>
  <c r="DK13" i="6"/>
  <c r="S13" i="7" s="1"/>
  <c r="DJ6" i="6"/>
  <c r="R6" i="7" s="1"/>
  <c r="AP6" i="7" s="1"/>
  <c r="BN6" i="7" s="1"/>
  <c r="DV6" i="6"/>
  <c r="AD6" i="7" s="1"/>
  <c r="DP11" i="6"/>
  <c r="X11" i="7" s="1"/>
  <c r="AV11" i="7" s="1"/>
  <c r="BT11" i="7" s="1"/>
  <c r="EB11" i="6"/>
  <c r="AJ11" i="7" s="1"/>
  <c r="DX17" i="6"/>
  <c r="AF17" i="7" s="1"/>
  <c r="DL17" i="6"/>
  <c r="T17" i="7" s="1"/>
  <c r="DV22" i="6"/>
  <c r="AD22" i="7" s="1"/>
  <c r="DJ22" i="6"/>
  <c r="R22" i="7" s="1"/>
  <c r="EF28" i="6"/>
  <c r="AN28" i="7" s="1"/>
  <c r="DT28" i="6"/>
  <c r="AB28" i="7" s="1"/>
  <c r="DS6" i="6"/>
  <c r="AA6" i="7" s="1"/>
  <c r="AY6" i="7" s="1"/>
  <c r="BW6" i="7" s="1"/>
  <c r="EE6" i="6"/>
  <c r="AM6" i="7" s="1"/>
  <c r="DQ11" i="6"/>
  <c r="Y11" i="7" s="1"/>
  <c r="AW11" i="7" s="1"/>
  <c r="BU11" i="7" s="1"/>
  <c r="EC11" i="6"/>
  <c r="AK11" i="7" s="1"/>
  <c r="DM17" i="6"/>
  <c r="U17" i="7" s="1"/>
  <c r="AS17" i="7" s="1"/>
  <c r="BQ17" i="7" s="1"/>
  <c r="DY17" i="6"/>
  <c r="AG17" i="7" s="1"/>
  <c r="DS22" i="6"/>
  <c r="AA22" i="7" s="1"/>
  <c r="AY22" i="7" s="1"/>
  <c r="BW22" i="7" s="1"/>
  <c r="EE22" i="6"/>
  <c r="AM22" i="7" s="1"/>
  <c r="DW28" i="6"/>
  <c r="AE28" i="7" s="1"/>
  <c r="DK28" i="6"/>
  <c r="S28" i="7" s="1"/>
  <c r="DR15" i="6"/>
  <c r="Z15" i="7" s="1"/>
  <c r="AX15" i="7" s="1"/>
  <c r="BV15" i="7" s="1"/>
  <c r="ED15" i="6"/>
  <c r="AL15" i="7" s="1"/>
  <c r="DZ21" i="6"/>
  <c r="AH21" i="7" s="1"/>
  <c r="DN21" i="6"/>
  <c r="V21" i="7" s="1"/>
  <c r="DV27" i="6"/>
  <c r="AD27" i="7" s="1"/>
  <c r="DJ27" i="6"/>
  <c r="R27" i="7" s="1"/>
  <c r="DS7" i="6"/>
  <c r="AA7" i="7" s="1"/>
  <c r="AY7" i="7" s="1"/>
  <c r="BW7" i="7" s="1"/>
  <c r="EE7" i="6"/>
  <c r="AM7" i="7" s="1"/>
  <c r="DQ12" i="6"/>
  <c r="Y12" i="7" s="1"/>
  <c r="AW12" i="7" s="1"/>
  <c r="BU12" i="7" s="1"/>
  <c r="EC12" i="6"/>
  <c r="AK12" i="7" s="1"/>
  <c r="DY18" i="6"/>
  <c r="AG18" i="7" s="1"/>
  <c r="DM18" i="6"/>
  <c r="U18" i="7" s="1"/>
  <c r="EE23" i="6"/>
  <c r="AM23" i="7" s="1"/>
  <c r="DS23" i="6"/>
  <c r="AA23" i="7" s="1"/>
  <c r="DY30" i="6"/>
  <c r="AG30" i="7" s="1"/>
  <c r="DM30" i="6"/>
  <c r="U30" i="7" s="1"/>
  <c r="DP17" i="6"/>
  <c r="X17" i="7" s="1"/>
  <c r="AV17" i="7" s="1"/>
  <c r="BT17" i="7" s="1"/>
  <c r="EB17" i="6"/>
  <c r="AJ17" i="7" s="1"/>
  <c r="DL23" i="6"/>
  <c r="T23" i="7" s="1"/>
  <c r="AR23" i="7" s="1"/>
  <c r="BP23" i="7" s="1"/>
  <c r="DX23" i="6"/>
  <c r="AF23" i="7" s="1"/>
  <c r="DU29" i="6"/>
  <c r="AC29" i="7" s="1"/>
  <c r="DI29" i="6"/>
  <c r="Q29" i="7" s="1"/>
  <c r="DJ17" i="6"/>
  <c r="R17" i="7" s="1"/>
  <c r="AP17" i="7" s="1"/>
  <c r="BN17" i="7" s="1"/>
  <c r="DV17" i="6"/>
  <c r="AD17" i="7" s="1"/>
  <c r="DP22" i="6"/>
  <c r="X22" i="7" s="1"/>
  <c r="AV22" i="7" s="1"/>
  <c r="BT22" i="7" s="1"/>
  <c r="EB22" i="6"/>
  <c r="AJ22" i="7" s="1"/>
  <c r="EB30" i="6"/>
  <c r="AJ30" i="7" s="1"/>
  <c r="DP30" i="6"/>
  <c r="X30" i="7" s="1"/>
  <c r="DS17" i="6"/>
  <c r="AA17" i="7" s="1"/>
  <c r="AY17" i="7" s="1"/>
  <c r="BW17" i="7" s="1"/>
  <c r="EE17" i="6"/>
  <c r="AM17" i="7" s="1"/>
  <c r="DQ22" i="6"/>
  <c r="Y22" i="7" s="1"/>
  <c r="AW22" i="7" s="1"/>
  <c r="BU22" i="7" s="1"/>
  <c r="EC22" i="6"/>
  <c r="AK22" i="7" s="1"/>
  <c r="DZ29" i="6"/>
  <c r="AH29" i="7" s="1"/>
  <c r="DN29" i="6"/>
  <c r="V29" i="7" s="1"/>
  <c r="DR26" i="6"/>
  <c r="Z26" i="7" s="1"/>
  <c r="AX26" i="7" s="1"/>
  <c r="BV26" i="7" s="1"/>
  <c r="ED26" i="6"/>
  <c r="AL26" i="7" s="1"/>
  <c r="DZ32" i="6"/>
  <c r="AH32" i="7" s="1"/>
  <c r="DN32" i="6"/>
  <c r="V32" i="7" s="1"/>
  <c r="EF39" i="6"/>
  <c r="AN39" i="7" s="1"/>
  <c r="DT39" i="6"/>
  <c r="AB39" i="7" s="1"/>
  <c r="DS26" i="6"/>
  <c r="AA26" i="7" s="1"/>
  <c r="AY26" i="7" s="1"/>
  <c r="BW26" i="7" s="1"/>
  <c r="EE26" i="6"/>
  <c r="AM26" i="7" s="1"/>
  <c r="DQ31" i="6"/>
  <c r="Y31" i="7" s="1"/>
  <c r="AW31" i="7" s="1"/>
  <c r="BU31" i="7" s="1"/>
  <c r="EC31" i="6"/>
  <c r="AK31" i="7" s="1"/>
  <c r="DY38" i="6"/>
  <c r="AG38" i="7" s="1"/>
  <c r="DM38" i="6"/>
  <c r="U38" i="7" s="1"/>
  <c r="EF37" i="6"/>
  <c r="AN37" i="7" s="1"/>
  <c r="DT37" i="6"/>
  <c r="AB37" i="7" s="1"/>
  <c r="DU39" i="6"/>
  <c r="AC39" i="7" s="1"/>
  <c r="DI39" i="6"/>
  <c r="Q39" i="7" s="1"/>
  <c r="DJ35" i="6"/>
  <c r="R35" i="7" s="1"/>
  <c r="AP35" i="7" s="1"/>
  <c r="BN35" i="7" s="1"/>
  <c r="DV35" i="6"/>
  <c r="AD35" i="7" s="1"/>
  <c r="DS32" i="6"/>
  <c r="AA32" i="7" s="1"/>
  <c r="AY32" i="7" s="1"/>
  <c r="BW32" i="7" s="1"/>
  <c r="EE32" i="6"/>
  <c r="AM32" i="7" s="1"/>
  <c r="DL39" i="6"/>
  <c r="T39" i="7" s="1"/>
  <c r="AR39" i="7" s="1"/>
  <c r="BP39" i="7" s="1"/>
  <c r="DX39" i="6"/>
  <c r="AF39" i="7" s="1"/>
  <c r="DR33" i="6"/>
  <c r="Z33" i="7" s="1"/>
  <c r="AX33" i="7" s="1"/>
  <c r="BV33" i="7" s="1"/>
  <c r="ED33" i="6"/>
  <c r="AL33" i="7" s="1"/>
  <c r="DK41" i="6"/>
  <c r="S41" i="7" s="1"/>
  <c r="AQ41" i="7" s="1"/>
  <c r="BO41" i="7" s="1"/>
  <c r="DW41" i="6"/>
  <c r="AE41" i="7" s="1"/>
  <c r="DJ40" i="6"/>
  <c r="R40" i="7" s="1"/>
  <c r="AP40" i="7" s="1"/>
  <c r="BN40" i="7" s="1"/>
  <c r="DV40" i="6"/>
  <c r="AD40" i="7" s="1"/>
  <c r="ED40" i="6"/>
  <c r="AL40" i="7" s="1"/>
  <c r="DR40" i="6"/>
  <c r="Z40" i="7" s="1"/>
  <c r="EE47" i="6"/>
  <c r="AM47" i="7" s="1"/>
  <c r="DS47" i="6"/>
  <c r="AA47" i="7" s="1"/>
  <c r="DM35" i="6"/>
  <c r="U35" i="7" s="1"/>
  <c r="AS35" i="7" s="1"/>
  <c r="BQ35" i="7" s="1"/>
  <c r="DY35" i="6"/>
  <c r="AG35" i="7" s="1"/>
  <c r="DS40" i="6"/>
  <c r="AA40" i="7" s="1"/>
  <c r="AY40" i="7" s="1"/>
  <c r="BW40" i="7" s="1"/>
  <c r="EE40" i="6"/>
  <c r="AM40" i="7" s="1"/>
  <c r="EF47" i="6"/>
  <c r="AN47" i="7" s="1"/>
  <c r="DT47" i="6"/>
  <c r="AB47" i="7" s="1"/>
  <c r="DU49" i="6"/>
  <c r="AC49" i="7" s="1"/>
  <c r="DI49" i="6"/>
  <c r="Q49" i="7" s="1"/>
  <c r="DM36" i="6"/>
  <c r="U36" i="7" s="1"/>
  <c r="AS36" i="7" s="1"/>
  <c r="BQ36" i="7" s="1"/>
  <c r="DY36" i="6"/>
  <c r="AG36" i="7" s="1"/>
  <c r="DJ42" i="6"/>
  <c r="R42" i="7" s="1"/>
  <c r="AP42" i="7" s="1"/>
  <c r="BN42" i="7" s="1"/>
  <c r="DV42" i="6"/>
  <c r="AD42" i="7" s="1"/>
  <c r="DW49" i="6"/>
  <c r="AE49" i="7" s="1"/>
  <c r="DK49" i="6"/>
  <c r="S49" i="7" s="1"/>
  <c r="EA45" i="6"/>
  <c r="AI45" i="7" s="1"/>
  <c r="DO45" i="6"/>
  <c r="W45" i="7" s="1"/>
  <c r="EE55" i="6"/>
  <c r="AM55" i="7" s="1"/>
  <c r="DS55" i="6"/>
  <c r="AA55" i="7" s="1"/>
  <c r="DM49" i="6"/>
  <c r="U49" i="7" s="1"/>
  <c r="AS49" i="7" s="1"/>
  <c r="BQ49" i="7" s="1"/>
  <c r="DY49" i="6"/>
  <c r="AG49" i="7" s="1"/>
  <c r="DV48" i="6"/>
  <c r="AD48" i="7" s="1"/>
  <c r="DJ48" i="6"/>
  <c r="R48" i="7" s="1"/>
  <c r="DT43" i="6"/>
  <c r="AB43" i="7" s="1"/>
  <c r="AZ43" i="7" s="1"/>
  <c r="BX43" i="7" s="1"/>
  <c r="EF43" i="6"/>
  <c r="AN43" i="7" s="1"/>
  <c r="DZ52" i="6"/>
  <c r="AH52" i="7" s="1"/>
  <c r="DN52" i="6"/>
  <c r="V52" i="7" s="1"/>
  <c r="EF55" i="6"/>
  <c r="AN55" i="7" s="1"/>
  <c r="DT55" i="6"/>
  <c r="AB55" i="7" s="1"/>
  <c r="DU65" i="6"/>
  <c r="AC65" i="7" s="1"/>
  <c r="DI65" i="6"/>
  <c r="Q65" i="7" s="1"/>
  <c r="DU56" i="6"/>
  <c r="AC56" i="7" s="1"/>
  <c r="DI56" i="6"/>
  <c r="Q56" i="7" s="1"/>
  <c r="EE53" i="6"/>
  <c r="AM53" i="7" s="1"/>
  <c r="DS53" i="6"/>
  <c r="AA53" i="7" s="1"/>
  <c r="DV70" i="6"/>
  <c r="AD70" i="7" s="1"/>
  <c r="DJ70" i="6"/>
  <c r="R70" i="7" s="1"/>
  <c r="DT57" i="6"/>
  <c r="AB57" i="7" s="1"/>
  <c r="AZ57" i="7" s="1"/>
  <c r="BX57" i="7" s="1"/>
  <c r="EF57" i="6"/>
  <c r="AN57" i="7" s="1"/>
  <c r="DU57" i="6"/>
  <c r="AC57" i="7" s="1"/>
  <c r="DI57" i="6"/>
  <c r="Q57" i="7" s="1"/>
  <c r="DQ60" i="6"/>
  <c r="Y60" i="7" s="1"/>
  <c r="AW60" i="7" s="1"/>
  <c r="BU60" i="7" s="1"/>
  <c r="EC60" i="6"/>
  <c r="AK60" i="7" s="1"/>
  <c r="ED41" i="6"/>
  <c r="AL41" i="7" s="1"/>
  <c r="DR41" i="6"/>
  <c r="Z41" i="7" s="1"/>
  <c r="DZ47" i="6"/>
  <c r="AH47" i="7" s="1"/>
  <c r="DN47" i="6"/>
  <c r="V47" i="7" s="1"/>
  <c r="EF52" i="6"/>
  <c r="AN52" i="7" s="1"/>
  <c r="DT52" i="6"/>
  <c r="AB52" i="7" s="1"/>
  <c r="ED57" i="6"/>
  <c r="AL57" i="7" s="1"/>
  <c r="DR57" i="6"/>
  <c r="Z57" i="7" s="1"/>
  <c r="EF62" i="6"/>
  <c r="AN62" i="7" s="1"/>
  <c r="DT62" i="6"/>
  <c r="AB62" i="7" s="1"/>
  <c r="EC69" i="6"/>
  <c r="AK69" i="7" s="1"/>
  <c r="DQ69" i="6"/>
  <c r="Y69" i="7" s="1"/>
  <c r="DK71" i="6"/>
  <c r="S71" i="7" s="1"/>
  <c r="AQ71" i="7" s="1"/>
  <c r="BO71" i="7" s="1"/>
  <c r="DW71" i="6"/>
  <c r="AE71" i="7" s="1"/>
  <c r="DX65" i="6"/>
  <c r="AF65" i="7" s="1"/>
  <c r="DL65" i="6"/>
  <c r="T65" i="7" s="1"/>
  <c r="DY72" i="6"/>
  <c r="AG72" i="7" s="1"/>
  <c r="DM72" i="6"/>
  <c r="U72" i="7" s="1"/>
  <c r="DS54" i="6"/>
  <c r="AA54" i="7" s="1"/>
  <c r="AY54" i="7" s="1"/>
  <c r="BW54" i="7" s="1"/>
  <c r="EE54" i="6"/>
  <c r="AM54" i="7" s="1"/>
  <c r="DQ59" i="6"/>
  <c r="Y59" i="7" s="1"/>
  <c r="AW59" i="7" s="1"/>
  <c r="BU59" i="7" s="1"/>
  <c r="EC59" i="6"/>
  <c r="AK59" i="7" s="1"/>
  <c r="DY67" i="6"/>
  <c r="AG67" i="7" s="1"/>
  <c r="DM67" i="6"/>
  <c r="U67" i="7" s="1"/>
  <c r="DZ77" i="6"/>
  <c r="AH77" i="7" s="1"/>
  <c r="DN77" i="6"/>
  <c r="V77" i="7" s="1"/>
  <c r="DL42" i="6"/>
  <c r="T42" i="7" s="1"/>
  <c r="AR42" i="7" s="1"/>
  <c r="BP42" i="7" s="1"/>
  <c r="DX42" i="6"/>
  <c r="AF42" i="7" s="1"/>
  <c r="DJ47" i="6"/>
  <c r="R47" i="7" s="1"/>
  <c r="AP47" i="7" s="1"/>
  <c r="BN47" i="7" s="1"/>
  <c r="DV47" i="6"/>
  <c r="AD47" i="7" s="1"/>
  <c r="DP52" i="6"/>
  <c r="X52" i="7" s="1"/>
  <c r="AV52" i="7" s="1"/>
  <c r="BT52" i="7" s="1"/>
  <c r="EB52" i="6"/>
  <c r="AJ52" i="7" s="1"/>
  <c r="DL58" i="6"/>
  <c r="T58" i="7" s="1"/>
  <c r="AR58" i="7" s="1"/>
  <c r="BP58" i="7" s="1"/>
  <c r="DX58" i="6"/>
  <c r="AF58" i="7" s="1"/>
  <c r="DL64" i="6"/>
  <c r="T64" i="7" s="1"/>
  <c r="AR64" i="7" s="1"/>
  <c r="BP64" i="7" s="1"/>
  <c r="DX64" i="6"/>
  <c r="AF64" i="7" s="1"/>
  <c r="EB72" i="6"/>
  <c r="AJ72" i="7" s="1"/>
  <c r="DP72" i="6"/>
  <c r="X72" i="7" s="1"/>
  <c r="EA67" i="6"/>
  <c r="AI67" i="7" s="1"/>
  <c r="DO67" i="6"/>
  <c r="W67" i="7" s="1"/>
  <c r="DL59" i="6"/>
  <c r="T59" i="7" s="1"/>
  <c r="AR59" i="7" s="1"/>
  <c r="BP59" i="7" s="1"/>
  <c r="DX59" i="6"/>
  <c r="AF59" i="7" s="1"/>
  <c r="DZ64" i="6"/>
  <c r="AH64" i="7" s="1"/>
  <c r="DN64" i="6"/>
  <c r="V64" i="7" s="1"/>
  <c r="DI63" i="6"/>
  <c r="Q63" i="7" s="1"/>
  <c r="AO63" i="7" s="1"/>
  <c r="BM63" i="7" s="1"/>
  <c r="DU63" i="6"/>
  <c r="AC63" i="7" s="1"/>
  <c r="DO68" i="6"/>
  <c r="W68" i="7" s="1"/>
  <c r="AU68" i="7" s="1"/>
  <c r="BS68" i="7" s="1"/>
  <c r="EA68" i="6"/>
  <c r="AI68" i="7" s="1"/>
  <c r="EF73" i="6"/>
  <c r="AN73" i="7" s="1"/>
  <c r="DT73" i="6"/>
  <c r="AB73" i="7" s="1"/>
  <c r="DT84" i="6"/>
  <c r="AB84" i="7" s="1"/>
  <c r="AZ84" i="7" s="1"/>
  <c r="BX84" i="7" s="1"/>
  <c r="EF84" i="6"/>
  <c r="AN84" i="7" s="1"/>
  <c r="DV78" i="6"/>
  <c r="AD78" i="7" s="1"/>
  <c r="DJ78" i="6"/>
  <c r="R78" i="7" s="1"/>
  <c r="EB74" i="6"/>
  <c r="AJ74" i="7" s="1"/>
  <c r="DP74" i="6"/>
  <c r="X74" i="7" s="1"/>
  <c r="EE85" i="6"/>
  <c r="AM85" i="7" s="1"/>
  <c r="DS85" i="6"/>
  <c r="AA85" i="7" s="1"/>
  <c r="DL67" i="6"/>
  <c r="T67" i="7" s="1"/>
  <c r="AR67" i="7" s="1"/>
  <c r="BP67" i="7" s="1"/>
  <c r="DX67" i="6"/>
  <c r="AF67" i="7" s="1"/>
  <c r="DJ72" i="6"/>
  <c r="R72" i="7" s="1"/>
  <c r="AP72" i="7" s="1"/>
  <c r="BN72" i="7" s="1"/>
  <c r="DV72" i="6"/>
  <c r="AD72" i="7" s="1"/>
  <c r="EB78" i="6"/>
  <c r="AJ78" i="7" s="1"/>
  <c r="DP78" i="6"/>
  <c r="X78" i="7" s="1"/>
  <c r="DK72" i="6"/>
  <c r="S72" i="7" s="1"/>
  <c r="AQ72" i="7" s="1"/>
  <c r="BO72" i="7" s="1"/>
  <c r="DW72" i="6"/>
  <c r="AE72" i="7" s="1"/>
  <c r="DZ83" i="6"/>
  <c r="AH83" i="7" s="1"/>
  <c r="DN83" i="6"/>
  <c r="V83" i="7" s="1"/>
  <c r="DV79" i="6"/>
  <c r="AD79" i="7" s="1"/>
  <c r="DJ79" i="6"/>
  <c r="R79" i="7" s="1"/>
  <c r="EF76" i="6"/>
  <c r="AN76" i="7" s="1"/>
  <c r="DT76" i="6"/>
  <c r="AB76" i="7" s="1"/>
  <c r="DU79" i="6"/>
  <c r="AC79" i="7" s="1"/>
  <c r="DI79" i="6"/>
  <c r="Q79" i="7" s="1"/>
  <c r="EA87" i="6"/>
  <c r="AI87" i="7" s="1"/>
  <c r="DO87" i="6"/>
  <c r="W87" i="7" s="1"/>
  <c r="DJ85" i="6"/>
  <c r="R85" i="7" s="1"/>
  <c r="AP85" i="7" s="1"/>
  <c r="BN85" i="7" s="1"/>
  <c r="DV85" i="6"/>
  <c r="AD85" i="7" s="1"/>
  <c r="EA80" i="6"/>
  <c r="AI80" i="7" s="1"/>
  <c r="DO80" i="6"/>
  <c r="W80" i="7" s="1"/>
  <c r="DV90" i="6"/>
  <c r="AD90" i="7" s="1"/>
  <c r="DJ90" i="6"/>
  <c r="R90" i="7" s="1"/>
  <c r="DR76" i="6"/>
  <c r="Z76" i="7" s="1"/>
  <c r="AX76" i="7" s="1"/>
  <c r="BV76" i="7" s="1"/>
  <c r="ED76" i="6"/>
  <c r="AL76" i="7" s="1"/>
  <c r="DS83" i="6"/>
  <c r="AA83" i="7" s="1"/>
  <c r="AY83" i="7" s="1"/>
  <c r="BW83" i="7" s="1"/>
  <c r="EE83" i="6"/>
  <c r="AM83" i="7" s="1"/>
  <c r="DQ73" i="6"/>
  <c r="Y73" i="7" s="1"/>
  <c r="AW73" i="7" s="1"/>
  <c r="BU73" i="7" s="1"/>
  <c r="EC73" i="6"/>
  <c r="AK73" i="7" s="1"/>
  <c r="DZ79" i="6"/>
  <c r="AH79" i="7" s="1"/>
  <c r="DN79" i="6"/>
  <c r="V79" i="7" s="1"/>
  <c r="DX86" i="6"/>
  <c r="AF86" i="7" s="1"/>
  <c r="DL86" i="6"/>
  <c r="T86" i="7" s="1"/>
  <c r="DM79" i="6"/>
  <c r="U79" i="7" s="1"/>
  <c r="AS79" i="7" s="1"/>
  <c r="BQ79" i="7" s="1"/>
  <c r="DY79" i="6"/>
  <c r="AG79" i="7" s="1"/>
  <c r="EE84" i="6"/>
  <c r="AM84" i="7" s="1"/>
  <c r="DS84" i="6"/>
  <c r="AA84" i="7" s="1"/>
  <c r="ED90" i="6"/>
  <c r="AL90" i="7" s="1"/>
  <c r="DR90" i="6"/>
  <c r="Z90" i="7" s="1"/>
  <c r="DW88" i="6"/>
  <c r="AE88" i="7" s="1"/>
  <c r="DK88" i="6"/>
  <c r="S88" i="7" s="1"/>
  <c r="DN95" i="6"/>
  <c r="V95" i="7" s="1"/>
  <c r="AT95" i="7" s="1"/>
  <c r="BR95" i="7" s="1"/>
  <c r="DZ95" i="6"/>
  <c r="AH95" i="7" s="1"/>
  <c r="DJ97" i="6"/>
  <c r="R97" i="7" s="1"/>
  <c r="AP97" i="7" s="1"/>
  <c r="BN97" i="7" s="1"/>
  <c r="DV97" i="6"/>
  <c r="AD97" i="7" s="1"/>
  <c r="DN84" i="6"/>
  <c r="V84" i="7" s="1"/>
  <c r="AT84" i="7" s="1"/>
  <c r="BR84" i="7" s="1"/>
  <c r="DZ84" i="6"/>
  <c r="AH84" i="7" s="1"/>
  <c r="DW90" i="6"/>
  <c r="AE90" i="7" s="1"/>
  <c r="DK90" i="6"/>
  <c r="S90" i="7" s="1"/>
  <c r="DO84" i="6"/>
  <c r="W84" i="7" s="1"/>
  <c r="AU84" i="7" s="1"/>
  <c r="BS84" i="7" s="1"/>
  <c r="EA84" i="6"/>
  <c r="AI84" i="7" s="1"/>
  <c r="DL90" i="6"/>
  <c r="T90" i="7" s="1"/>
  <c r="AR90" i="7" s="1"/>
  <c r="BP90" i="7" s="1"/>
  <c r="DX90" i="6"/>
  <c r="AF90" i="7" s="1"/>
  <c r="DU89" i="6"/>
  <c r="AC89" i="7" s="1"/>
  <c r="DI89" i="6"/>
  <c r="Q89" i="7" s="1"/>
  <c r="ED109" i="6"/>
  <c r="AL109" i="7" s="1"/>
  <c r="DR109" i="6"/>
  <c r="Z109" i="7" s="1"/>
  <c r="DY102" i="6"/>
  <c r="AG102" i="7" s="1"/>
  <c r="DM102" i="6"/>
  <c r="U102" i="7" s="1"/>
  <c r="EE91" i="6"/>
  <c r="AM91" i="7" s="1"/>
  <c r="DS91" i="6"/>
  <c r="AA91" i="7" s="1"/>
  <c r="EB98" i="6"/>
  <c r="AJ98" i="7" s="1"/>
  <c r="DP98" i="6"/>
  <c r="X98" i="7" s="1"/>
  <c r="DJ105" i="6"/>
  <c r="R105" i="7" s="1"/>
  <c r="AP105" i="7" s="1"/>
  <c r="BN105" i="7" s="1"/>
  <c r="DV105" i="6"/>
  <c r="AD105" i="7" s="1"/>
  <c r="DX105" i="6"/>
  <c r="AF105" i="7" s="1"/>
  <c r="DL105" i="6"/>
  <c r="T105" i="7" s="1"/>
  <c r="EE101" i="6"/>
  <c r="AM101" i="7" s="1"/>
  <c r="DS101" i="6"/>
  <c r="AA101" i="7" s="1"/>
  <c r="DX96" i="6"/>
  <c r="AF96" i="7" s="1"/>
  <c r="DL96" i="6"/>
  <c r="T96" i="7" s="1"/>
  <c r="EB104" i="6"/>
  <c r="AJ104" i="7" s="1"/>
  <c r="DP104" i="6"/>
  <c r="X104" i="7" s="1"/>
  <c r="DO91" i="6"/>
  <c r="W91" i="7" s="1"/>
  <c r="AU91" i="7" s="1"/>
  <c r="BS91" i="7" s="1"/>
  <c r="EA91" i="6"/>
  <c r="AI91" i="7" s="1"/>
  <c r="DY96" i="6"/>
  <c r="AG96" i="7" s="1"/>
  <c r="DM96" i="6"/>
  <c r="U96" i="7" s="1"/>
  <c r="ED105" i="6"/>
  <c r="AL105" i="7" s="1"/>
  <c r="DR105" i="6"/>
  <c r="Z105" i="7" s="1"/>
  <c r="DW103" i="6"/>
  <c r="AE103" i="7" s="1"/>
  <c r="DK103" i="6"/>
  <c r="S103" i="7" s="1"/>
  <c r="EF100" i="6"/>
  <c r="AN100" i="7" s="1"/>
  <c r="DT100" i="6"/>
  <c r="AB100" i="7" s="1"/>
  <c r="DU99" i="6"/>
  <c r="AC99" i="7" s="1"/>
  <c r="DI99" i="6"/>
  <c r="Q99" i="7" s="1"/>
  <c r="EA104" i="6"/>
  <c r="AI104" i="7" s="1"/>
  <c r="DO104" i="6"/>
  <c r="W104" i="7" s="1"/>
  <c r="DM106" i="6"/>
  <c r="U106" i="7" s="1"/>
  <c r="AS106" i="7" s="1"/>
  <c r="BQ106" i="7" s="1"/>
  <c r="DY106" i="6"/>
  <c r="AG106" i="7" s="1"/>
  <c r="DV109" i="6"/>
  <c r="AD109" i="7" s="1"/>
  <c r="DJ109" i="6"/>
  <c r="R109" i="7" s="1"/>
  <c r="DT103" i="6"/>
  <c r="AB103" i="7" s="1"/>
  <c r="AZ103" i="7" s="1"/>
  <c r="BX103" i="7" s="1"/>
  <c r="EF103" i="6"/>
  <c r="AN103" i="7" s="1"/>
  <c r="DY111" i="6"/>
  <c r="AG111" i="7" s="1"/>
  <c r="DM111" i="6"/>
  <c r="U111" i="7" s="1"/>
  <c r="DQ97" i="6"/>
  <c r="Y97" i="7" s="1"/>
  <c r="EC97" i="6"/>
  <c r="AK97" i="7" s="1"/>
  <c r="DM103" i="6"/>
  <c r="U103" i="7" s="1"/>
  <c r="AS103" i="7" s="1"/>
  <c r="BQ103" i="7" s="1"/>
  <c r="DY103" i="6"/>
  <c r="AG103" i="7" s="1"/>
  <c r="DM109" i="6"/>
  <c r="U109" i="7" s="1"/>
  <c r="AS109" i="7" s="1"/>
  <c r="BQ109" i="7" s="1"/>
  <c r="DY109" i="6"/>
  <c r="AG109" i="7" s="1"/>
  <c r="DY110" i="6"/>
  <c r="AG110" i="7" s="1"/>
  <c r="DM110" i="6"/>
  <c r="U110" i="7" s="1"/>
  <c r="DM104" i="6"/>
  <c r="U104" i="7" s="1"/>
  <c r="AS104" i="7" s="1"/>
  <c r="BQ104" i="7" s="1"/>
  <c r="DY104" i="6"/>
  <c r="AG104" i="7" s="1"/>
  <c r="DZ110" i="6"/>
  <c r="AH110" i="7" s="1"/>
  <c r="DN110" i="6"/>
  <c r="V110" i="7" s="1"/>
  <c r="EF109" i="6"/>
  <c r="AN109" i="7" s="1"/>
  <c r="DT109" i="6"/>
  <c r="AB109" i="7" s="1"/>
  <c r="DQ115" i="6"/>
  <c r="Y115" i="7" s="1"/>
  <c r="AW115" i="7" s="1"/>
  <c r="BU115" i="7" s="1"/>
  <c r="EC115" i="6"/>
  <c r="AK115" i="7" s="1"/>
  <c r="EA110" i="6"/>
  <c r="AI110" i="7" s="1"/>
  <c r="DO110" i="6"/>
  <c r="W110" i="7" s="1"/>
  <c r="DJ108" i="6"/>
  <c r="R108" i="7" s="1"/>
  <c r="AP108" i="7" s="1"/>
  <c r="BN108" i="7" s="1"/>
  <c r="DV108" i="6"/>
  <c r="AD108" i="7" s="1"/>
  <c r="DX116" i="6"/>
  <c r="AF116" i="7" s="1"/>
  <c r="DL116" i="6"/>
  <c r="T116" i="7" s="1"/>
  <c r="DO127" i="6"/>
  <c r="W127" i="7" s="1"/>
  <c r="AU127" i="7" s="1"/>
  <c r="BS127" i="7" s="1"/>
  <c r="EA127" i="6"/>
  <c r="AI127" i="7" s="1"/>
  <c r="DJ115" i="6"/>
  <c r="R115" i="7" s="1"/>
  <c r="AP115" i="7" s="1"/>
  <c r="BN115" i="7" s="1"/>
  <c r="DV115" i="6"/>
  <c r="AD115" i="7" s="1"/>
  <c r="DX117" i="6"/>
  <c r="AF117" i="7" s="1"/>
  <c r="DL117" i="6"/>
  <c r="T117" i="7" s="1"/>
  <c r="DX113" i="6"/>
  <c r="AF113" i="7" s="1"/>
  <c r="DL113" i="6"/>
  <c r="T113" i="7" s="1"/>
  <c r="EC119" i="6"/>
  <c r="AK119" i="7" s="1"/>
  <c r="DQ119" i="6"/>
  <c r="Y119" i="7" s="1"/>
  <c r="DX114" i="6"/>
  <c r="AF114" i="7" s="1"/>
  <c r="DL114" i="6"/>
  <c r="T114" i="7" s="1"/>
  <c r="EC121" i="6"/>
  <c r="AK121" i="7" s="1"/>
  <c r="DQ121" i="6"/>
  <c r="Y121" i="7" s="1"/>
  <c r="DL115" i="6"/>
  <c r="T115" i="7" s="1"/>
  <c r="AR115" i="7" s="1"/>
  <c r="BP115" i="7" s="1"/>
  <c r="DX115" i="6"/>
  <c r="AF115" i="7" s="1"/>
  <c r="DK122" i="6"/>
  <c r="S122" i="7" s="1"/>
  <c r="AQ122" i="7" s="1"/>
  <c r="BO122" i="7" s="1"/>
  <c r="DW122" i="6"/>
  <c r="AE122" i="7" s="1"/>
  <c r="DO122" i="6"/>
  <c r="W122" i="7" s="1"/>
  <c r="AU122" i="7" s="1"/>
  <c r="BS122" i="7" s="1"/>
  <c r="EA122" i="6"/>
  <c r="AI122" i="7" s="1"/>
  <c r="DY125" i="6"/>
  <c r="AG125" i="7" s="1"/>
  <c r="DM125" i="6"/>
  <c r="U125" i="7" s="1"/>
  <c r="DM127" i="6"/>
  <c r="U127" i="7" s="1"/>
  <c r="AS127" i="7" s="1"/>
  <c r="BQ127" i="7" s="1"/>
  <c r="DY127" i="6"/>
  <c r="AG127" i="7" s="1"/>
  <c r="DX122" i="6"/>
  <c r="AF122" i="7" s="1"/>
  <c r="DL122" i="6"/>
  <c r="T122" i="7" s="1"/>
  <c r="DY129" i="6"/>
  <c r="AG129" i="7" s="1"/>
  <c r="DM129" i="6"/>
  <c r="U129" i="7" s="1"/>
  <c r="EE126" i="6"/>
  <c r="AM126" i="7" s="1"/>
  <c r="DS126" i="6"/>
  <c r="AA126" i="7" s="1"/>
  <c r="DP121" i="6"/>
  <c r="X121" i="7" s="1"/>
  <c r="AV121" i="7" s="1"/>
  <c r="BT121" i="7" s="1"/>
  <c r="EB121" i="6"/>
  <c r="AJ121" i="7" s="1"/>
  <c r="DN119" i="6"/>
  <c r="V119" i="7" s="1"/>
  <c r="AT119" i="7" s="1"/>
  <c r="BR119" i="7" s="1"/>
  <c r="DZ119" i="6"/>
  <c r="AH119" i="7" s="1"/>
  <c r="DK127" i="6"/>
  <c r="S127" i="7" s="1"/>
  <c r="AQ127" i="7" s="1"/>
  <c r="BO127" i="7" s="1"/>
  <c r="DW127" i="6"/>
  <c r="AE127" i="7" s="1"/>
  <c r="EF127" i="6"/>
  <c r="AN127" i="7" s="1"/>
  <c r="DT127" i="6"/>
  <c r="AB127" i="7" s="1"/>
  <c r="DQ129" i="6"/>
  <c r="Y129" i="7" s="1"/>
  <c r="AW129" i="7" s="1"/>
  <c r="BU129" i="7" s="1"/>
  <c r="EC129" i="6"/>
  <c r="AK129" i="7" s="1"/>
  <c r="DZ127" i="6"/>
  <c r="AH127" i="7" s="1"/>
  <c r="DN127" i="6"/>
  <c r="V127" i="7" s="1"/>
  <c r="DI130" i="6"/>
  <c r="Q130" i="7" s="1"/>
  <c r="AO130" i="7" s="1"/>
  <c r="BM130" i="7" s="1"/>
  <c r="DU130" i="6"/>
  <c r="AC130" i="7" s="1"/>
  <c r="DP127" i="6"/>
  <c r="X127" i="7" s="1"/>
  <c r="AV127" i="7" s="1"/>
  <c r="BT127" i="7" s="1"/>
  <c r="EB127" i="6"/>
  <c r="AJ127" i="7" s="1"/>
  <c r="DJ123" i="6"/>
  <c r="R123" i="7" s="1"/>
  <c r="AP123" i="7" s="1"/>
  <c r="BN123" i="7" s="1"/>
  <c r="DV123" i="6"/>
  <c r="AD123" i="7" s="1"/>
  <c r="DP128" i="6"/>
  <c r="X128" i="7" s="1"/>
  <c r="AV128" i="7" s="1"/>
  <c r="BT128" i="7" s="1"/>
  <c r="EB128" i="6"/>
  <c r="AJ128" i="7" s="1"/>
  <c r="DV29" i="6"/>
  <c r="AD29" i="7" s="1"/>
  <c r="DJ29" i="6"/>
  <c r="R29" i="7" s="1"/>
  <c r="EE12" i="6"/>
  <c r="AM12" i="7" s="1"/>
  <c r="DS12" i="6"/>
  <c r="AA12" i="7" s="1"/>
  <c r="EC10" i="6"/>
  <c r="AK10" i="7" s="1"/>
  <c r="DQ10" i="6"/>
  <c r="Y10" i="7" s="1"/>
  <c r="EA7" i="6"/>
  <c r="AI7" i="7" s="1"/>
  <c r="DO7" i="6"/>
  <c r="W7" i="7" s="1"/>
  <c r="DU9" i="6"/>
  <c r="AC9" i="7" s="1"/>
  <c r="DI9" i="6"/>
  <c r="Q9" i="7" s="1"/>
  <c r="DL12" i="6"/>
  <c r="T12" i="7" s="1"/>
  <c r="AR12" i="7" s="1"/>
  <c r="BP12" i="7" s="1"/>
  <c r="DX12" i="6"/>
  <c r="AF12" i="7" s="1"/>
  <c r="DZ9" i="6"/>
  <c r="AH9" i="7" s="1"/>
  <c r="DN9" i="6"/>
  <c r="V9" i="7" s="1"/>
  <c r="DZ6" i="6"/>
  <c r="AH6" i="7" s="1"/>
  <c r="DN6" i="6"/>
  <c r="V6" i="7" s="1"/>
  <c r="DW16" i="6"/>
  <c r="AE16" i="7" s="1"/>
  <c r="DK16" i="6"/>
  <c r="S16" i="7" s="1"/>
  <c r="DR6" i="6"/>
  <c r="Z6" i="7" s="1"/>
  <c r="AX6" i="7" s="1"/>
  <c r="BV6" i="7" s="1"/>
  <c r="ED6" i="6"/>
  <c r="AL6" i="7" s="1"/>
  <c r="DN12" i="6"/>
  <c r="V12" i="7" s="1"/>
  <c r="AT12" i="7" s="1"/>
  <c r="BR12" i="7" s="1"/>
  <c r="DZ12" i="6"/>
  <c r="AH12" i="7" s="1"/>
  <c r="EF17" i="6"/>
  <c r="AN17" i="7" s="1"/>
  <c r="DT17" i="6"/>
  <c r="AB17" i="7" s="1"/>
  <c r="ED22" i="6"/>
  <c r="AL22" i="7" s="1"/>
  <c r="DR22" i="6"/>
  <c r="Z22" i="7" s="1"/>
  <c r="EA29" i="6"/>
  <c r="AI29" i="7" s="1"/>
  <c r="DO29" i="6"/>
  <c r="W29" i="7" s="1"/>
  <c r="DI7" i="6"/>
  <c r="Q7" i="7" s="1"/>
  <c r="AO7" i="7" s="1"/>
  <c r="BM7" i="7" s="1"/>
  <c r="DU7" i="6"/>
  <c r="AC7" i="7" s="1"/>
  <c r="DO12" i="6"/>
  <c r="W12" i="7" s="1"/>
  <c r="AU12" i="7" s="1"/>
  <c r="BS12" i="7" s="1"/>
  <c r="EA12" i="6"/>
  <c r="AI12" i="7" s="1"/>
  <c r="DK18" i="6"/>
  <c r="S18" i="7" s="1"/>
  <c r="AQ18" i="7" s="1"/>
  <c r="BO18" i="7" s="1"/>
  <c r="DW18" i="6"/>
  <c r="AE18" i="7" s="1"/>
  <c r="DI23" i="6"/>
  <c r="Q23" i="7" s="1"/>
  <c r="AO23" i="7" s="1"/>
  <c r="BM23" i="7" s="1"/>
  <c r="DU23" i="6"/>
  <c r="AC23" i="7" s="1"/>
  <c r="EB29" i="6"/>
  <c r="AJ29" i="7" s="1"/>
  <c r="DP29" i="6"/>
  <c r="X29" i="7" s="1"/>
  <c r="EB16" i="6"/>
  <c r="AJ16" i="7" s="1"/>
  <c r="DP16" i="6"/>
  <c r="X16" i="7" s="1"/>
  <c r="DX22" i="6"/>
  <c r="AF22" i="7" s="1"/>
  <c r="DL22" i="6"/>
  <c r="T22" i="7" s="1"/>
  <c r="EF27" i="6"/>
  <c r="AN27" i="7" s="1"/>
  <c r="DT27" i="6"/>
  <c r="AB27" i="7" s="1"/>
  <c r="DI8" i="6"/>
  <c r="Q8" i="7" s="1"/>
  <c r="AO8" i="7" s="1"/>
  <c r="BM8" i="7" s="1"/>
  <c r="DU8" i="6"/>
  <c r="AC8" i="7" s="1"/>
  <c r="DO13" i="6"/>
  <c r="W13" i="7" s="1"/>
  <c r="AU13" i="7" s="1"/>
  <c r="BS13" i="7" s="1"/>
  <c r="EA13" i="6"/>
  <c r="AI13" i="7" s="1"/>
  <c r="DW19" i="6"/>
  <c r="AE19" i="7" s="1"/>
  <c r="DK19" i="6"/>
  <c r="S19" i="7" s="1"/>
  <c r="DI24" i="6"/>
  <c r="Q24" i="7" s="1"/>
  <c r="AO24" i="7" s="1"/>
  <c r="BM24" i="7" s="1"/>
  <c r="DU24" i="6"/>
  <c r="AC24" i="7" s="1"/>
  <c r="DY31" i="6"/>
  <c r="AG31" i="7" s="1"/>
  <c r="DM31" i="6"/>
  <c r="U31" i="7" s="1"/>
  <c r="DN18" i="6"/>
  <c r="V18" i="7" s="1"/>
  <c r="AT18" i="7" s="1"/>
  <c r="BR18" i="7" s="1"/>
  <c r="DZ18" i="6"/>
  <c r="AH18" i="7" s="1"/>
  <c r="DT23" i="6"/>
  <c r="AB23" i="7" s="1"/>
  <c r="AZ23" i="7" s="1"/>
  <c r="BX23" i="7" s="1"/>
  <c r="EF23" i="6"/>
  <c r="AN23" i="7" s="1"/>
  <c r="EE29" i="6"/>
  <c r="AM29" i="7" s="1"/>
  <c r="DS29" i="6"/>
  <c r="AA29" i="7" s="1"/>
  <c r="DR17" i="6"/>
  <c r="Z17" i="7" s="1"/>
  <c r="AX17" i="7" s="1"/>
  <c r="BV17" i="7" s="1"/>
  <c r="ED17" i="6"/>
  <c r="AL17" i="7" s="1"/>
  <c r="DN23" i="6"/>
  <c r="V23" i="7" s="1"/>
  <c r="AT23" i="7" s="1"/>
  <c r="BR23" i="7" s="1"/>
  <c r="DZ23" i="6"/>
  <c r="AH23" i="7" s="1"/>
  <c r="EE31" i="6"/>
  <c r="AM31" i="7" s="1"/>
  <c r="DS31" i="6"/>
  <c r="AA31" i="7" s="1"/>
  <c r="DI18" i="6"/>
  <c r="Q18" i="7" s="1"/>
  <c r="AO18" i="7" s="1"/>
  <c r="BM18" i="7" s="1"/>
  <c r="DU18" i="6"/>
  <c r="AC18" i="7" s="1"/>
  <c r="DO23" i="6"/>
  <c r="W23" i="7" s="1"/>
  <c r="AU23" i="7" s="1"/>
  <c r="BS23" i="7" s="1"/>
  <c r="EA23" i="6"/>
  <c r="AI23" i="7" s="1"/>
  <c r="EC30" i="6"/>
  <c r="AK30" i="7" s="1"/>
  <c r="DQ30" i="6"/>
  <c r="Y30" i="7" s="1"/>
  <c r="DP27" i="6"/>
  <c r="X27" i="7" s="1"/>
  <c r="AV27" i="7" s="1"/>
  <c r="BT27" i="7" s="1"/>
  <c r="EB27" i="6"/>
  <c r="AJ27" i="7" s="1"/>
  <c r="DX33" i="6"/>
  <c r="AF33" i="7" s="1"/>
  <c r="DL33" i="6"/>
  <c r="T33" i="7" s="1"/>
  <c r="DM40" i="6"/>
  <c r="U40" i="7" s="1"/>
  <c r="AS40" i="7" s="1"/>
  <c r="BQ40" i="7" s="1"/>
  <c r="DY40" i="6"/>
  <c r="AG40" i="7" s="1"/>
  <c r="DI27" i="6"/>
  <c r="Q27" i="7" s="1"/>
  <c r="AO27" i="7" s="1"/>
  <c r="BM27" i="7" s="1"/>
  <c r="DU27" i="6"/>
  <c r="AC27" i="7" s="1"/>
  <c r="EA32" i="6"/>
  <c r="AI32" i="7" s="1"/>
  <c r="DO32" i="6"/>
  <c r="W32" i="7" s="1"/>
  <c r="DZ40" i="6"/>
  <c r="AH40" i="7" s="1"/>
  <c r="DN40" i="6"/>
  <c r="V40" i="7" s="1"/>
  <c r="EB38" i="6"/>
  <c r="AJ38" i="7" s="1"/>
  <c r="DP38" i="6"/>
  <c r="X38" i="7" s="1"/>
  <c r="DQ40" i="6"/>
  <c r="Y40" i="7" s="1"/>
  <c r="AW40" i="7" s="1"/>
  <c r="BU40" i="7" s="1"/>
  <c r="EC40" i="6"/>
  <c r="AK40" i="7" s="1"/>
  <c r="EF35" i="6"/>
  <c r="AN35" i="7" s="1"/>
  <c r="DT35" i="6"/>
  <c r="AB35" i="7" s="1"/>
  <c r="DI33" i="6"/>
  <c r="Q33" i="7" s="1"/>
  <c r="AO33" i="7" s="1"/>
  <c r="BM33" i="7" s="1"/>
  <c r="DU33" i="6"/>
  <c r="AC33" i="7" s="1"/>
  <c r="DU41" i="6"/>
  <c r="AC41" i="7" s="1"/>
  <c r="DI41" i="6"/>
  <c r="Q41" i="7" s="1"/>
  <c r="DV34" i="6"/>
  <c r="AD34" i="7" s="1"/>
  <c r="DJ34" i="6"/>
  <c r="R34" i="7" s="1"/>
  <c r="DO42" i="6"/>
  <c r="W42" i="7" s="1"/>
  <c r="AU42" i="7" s="1"/>
  <c r="BS42" i="7" s="1"/>
  <c r="EA42" i="6"/>
  <c r="AI42" i="7" s="1"/>
  <c r="DO41" i="6"/>
  <c r="W41" i="7" s="1"/>
  <c r="AU41" i="7" s="1"/>
  <c r="BS41" i="7" s="1"/>
  <c r="EA41" i="6"/>
  <c r="AI41" i="7" s="1"/>
  <c r="DX41" i="6"/>
  <c r="AF41" i="7" s="1"/>
  <c r="DL41" i="6"/>
  <c r="T41" i="7" s="1"/>
  <c r="DY48" i="6"/>
  <c r="AG48" i="7" s="1"/>
  <c r="DM48" i="6"/>
  <c r="U48" i="7" s="1"/>
  <c r="DK36" i="6"/>
  <c r="S36" i="7" s="1"/>
  <c r="DW36" i="6"/>
  <c r="AE36" i="7" s="1"/>
  <c r="DM41" i="6"/>
  <c r="U41" i="7" s="1"/>
  <c r="AS41" i="7" s="1"/>
  <c r="BQ41" i="7" s="1"/>
  <c r="DY41" i="6"/>
  <c r="AG41" i="7" s="1"/>
  <c r="DZ48" i="6"/>
  <c r="AH48" i="7" s="1"/>
  <c r="DN48" i="6"/>
  <c r="V48" i="7" s="1"/>
  <c r="EF49" i="6"/>
  <c r="AN49" i="7" s="1"/>
  <c r="DT49" i="6"/>
  <c r="AB49" i="7" s="1"/>
  <c r="DK37" i="6"/>
  <c r="S37" i="7" s="1"/>
  <c r="AQ37" i="7" s="1"/>
  <c r="BO37" i="7" s="1"/>
  <c r="DW37" i="6"/>
  <c r="AE37" i="7" s="1"/>
  <c r="EA43" i="6"/>
  <c r="AI43" i="7" s="1"/>
  <c r="DO43" i="6"/>
  <c r="W43" i="7" s="1"/>
  <c r="DJ50" i="6"/>
  <c r="R50" i="7" s="1"/>
  <c r="AP50" i="7" s="1"/>
  <c r="BN50" i="7" s="1"/>
  <c r="DV50" i="6"/>
  <c r="AD50" i="7" s="1"/>
  <c r="DU46" i="6"/>
  <c r="AC46" i="7" s="1"/>
  <c r="DI46" i="6"/>
  <c r="Q46" i="7" s="1"/>
  <c r="ED56" i="6"/>
  <c r="AL56" i="7" s="1"/>
  <c r="DR56" i="6"/>
  <c r="Z56" i="7" s="1"/>
  <c r="DZ50" i="6"/>
  <c r="AH50" i="7" s="1"/>
  <c r="DN50" i="6"/>
  <c r="V50" i="7" s="1"/>
  <c r="EA49" i="6"/>
  <c r="AI49" i="7" s="1"/>
  <c r="DO49" i="6"/>
  <c r="W49" i="7" s="1"/>
  <c r="DN44" i="6"/>
  <c r="V44" i="7" s="1"/>
  <c r="AT44" i="7" s="1"/>
  <c r="BR44" i="7" s="1"/>
  <c r="DZ44" i="6"/>
  <c r="AH44" i="7" s="1"/>
  <c r="EC53" i="6"/>
  <c r="AK53" i="7" s="1"/>
  <c r="DQ53" i="6"/>
  <c r="Y53" i="7" s="1"/>
  <c r="EC56" i="6"/>
  <c r="AK56" i="7" s="1"/>
  <c r="DQ56" i="6"/>
  <c r="Y56" i="7" s="1"/>
  <c r="EF61" i="6"/>
  <c r="AN61" i="7" s="1"/>
  <c r="DT61" i="6"/>
  <c r="AB61" i="7" s="1"/>
  <c r="EC57" i="6"/>
  <c r="AK57" i="7" s="1"/>
  <c r="DQ57" i="6"/>
  <c r="Y57" i="7" s="1"/>
  <c r="EA54" i="6"/>
  <c r="AI54" i="7" s="1"/>
  <c r="DO54" i="6"/>
  <c r="W54" i="7" s="1"/>
  <c r="EC50" i="6"/>
  <c r="AK50" i="7" s="1"/>
  <c r="DQ50" i="6"/>
  <c r="Y50" i="7" s="1"/>
  <c r="DW59" i="6"/>
  <c r="AE59" i="7" s="1"/>
  <c r="DK59" i="6"/>
  <c r="S59" i="7" s="1"/>
  <c r="DU58" i="6"/>
  <c r="AC58" i="7" s="1"/>
  <c r="DI58" i="6"/>
  <c r="Q58" i="7" s="1"/>
  <c r="EC61" i="6"/>
  <c r="AK61" i="7" s="1"/>
  <c r="DQ61" i="6"/>
  <c r="Y61" i="7" s="1"/>
  <c r="EB42" i="6"/>
  <c r="AJ42" i="7" s="1"/>
  <c r="DP42" i="6"/>
  <c r="X42" i="7" s="1"/>
  <c r="DX48" i="6"/>
  <c r="AF48" i="7" s="1"/>
  <c r="DL48" i="6"/>
  <c r="T48" i="7" s="1"/>
  <c r="DV53" i="6"/>
  <c r="AD53" i="7" s="1"/>
  <c r="DJ53" i="6"/>
  <c r="R53" i="7" s="1"/>
  <c r="EB58" i="6"/>
  <c r="AJ58" i="7" s="1"/>
  <c r="DP58" i="6"/>
  <c r="X58" i="7" s="1"/>
  <c r="DY63" i="6"/>
  <c r="AG63" i="7" s="1"/>
  <c r="DM63" i="6"/>
  <c r="U63" i="7" s="1"/>
  <c r="DX70" i="6"/>
  <c r="AF70" i="7" s="1"/>
  <c r="DL70" i="6"/>
  <c r="T70" i="7" s="1"/>
  <c r="DL72" i="6"/>
  <c r="T72" i="7" s="1"/>
  <c r="AR72" i="7" s="1"/>
  <c r="BP72" i="7" s="1"/>
  <c r="DX72" i="6"/>
  <c r="AF72" i="7" s="1"/>
  <c r="EB66" i="6"/>
  <c r="AJ66" i="7" s="1"/>
  <c r="DP66" i="6"/>
  <c r="X66" i="7" s="1"/>
  <c r="DK50" i="6"/>
  <c r="S50" i="7" s="1"/>
  <c r="AQ50" i="7" s="1"/>
  <c r="BO50" i="7" s="1"/>
  <c r="DW50" i="6"/>
  <c r="AE50" i="7" s="1"/>
  <c r="DI55" i="6"/>
  <c r="Q55" i="7" s="1"/>
  <c r="DU55" i="6"/>
  <c r="AC55" i="7" s="1"/>
  <c r="DO60" i="6"/>
  <c r="W60" i="7" s="1"/>
  <c r="EA60" i="6"/>
  <c r="AI60" i="7" s="1"/>
  <c r="EC68" i="6"/>
  <c r="AK68" i="7" s="1"/>
  <c r="DQ68" i="6"/>
  <c r="Y68" i="7" s="1"/>
  <c r="EC79" i="6"/>
  <c r="AK79" i="7" s="1"/>
  <c r="DQ79" i="6"/>
  <c r="Y79" i="7" s="1"/>
  <c r="DT42" i="6"/>
  <c r="AB42" i="7" s="1"/>
  <c r="AZ42" i="7" s="1"/>
  <c r="BX42" i="7" s="1"/>
  <c r="EF42" i="6"/>
  <c r="AN42" i="7" s="1"/>
  <c r="DR47" i="6"/>
  <c r="Z47" i="7" s="1"/>
  <c r="ED47" i="6"/>
  <c r="AL47" i="7" s="1"/>
  <c r="DN53" i="6"/>
  <c r="V53" i="7" s="1"/>
  <c r="DZ53" i="6"/>
  <c r="AH53" i="7" s="1"/>
  <c r="DT58" i="6"/>
  <c r="AB58" i="7" s="1"/>
  <c r="AZ58" i="7" s="1"/>
  <c r="BX58" i="7" s="1"/>
  <c r="EF58" i="6"/>
  <c r="AN58" i="7" s="1"/>
  <c r="DO65" i="6"/>
  <c r="W65" i="7" s="1"/>
  <c r="AU65" i="7" s="1"/>
  <c r="BS65" i="7" s="1"/>
  <c r="EA65" i="6"/>
  <c r="AI65" i="7" s="1"/>
  <c r="DL89" i="6"/>
  <c r="T89" i="7" s="1"/>
  <c r="AR89" i="7" s="1"/>
  <c r="BP89" i="7" s="1"/>
  <c r="DX89" i="6"/>
  <c r="AF89" i="7" s="1"/>
  <c r="DU68" i="6"/>
  <c r="AC68" i="7" s="1"/>
  <c r="DI68" i="6"/>
  <c r="Q68" i="7" s="1"/>
  <c r="DT59" i="6"/>
  <c r="AB59" i="7" s="1"/>
  <c r="AZ59" i="7" s="1"/>
  <c r="BX59" i="7" s="1"/>
  <c r="EF59" i="6"/>
  <c r="AN59" i="7" s="1"/>
  <c r="DR65" i="6"/>
  <c r="Z65" i="7" s="1"/>
  <c r="AX65" i="7" s="1"/>
  <c r="BV65" i="7" s="1"/>
  <c r="ED65" i="6"/>
  <c r="AL65" i="7" s="1"/>
  <c r="DQ63" i="6"/>
  <c r="Y63" i="7" s="1"/>
  <c r="AW63" i="7" s="1"/>
  <c r="BU63" i="7" s="1"/>
  <c r="EC63" i="6"/>
  <c r="AK63" i="7" s="1"/>
  <c r="DM69" i="6"/>
  <c r="U69" i="7" s="1"/>
  <c r="AS69" i="7" s="1"/>
  <c r="BQ69" i="7" s="1"/>
  <c r="DY69" i="6"/>
  <c r="AG69" i="7" s="1"/>
  <c r="DX74" i="6"/>
  <c r="AF74" i="7" s="1"/>
  <c r="DL74" i="6"/>
  <c r="T74" i="7" s="1"/>
  <c r="DZ86" i="6"/>
  <c r="AH86" i="7" s="1"/>
  <c r="DN86" i="6"/>
  <c r="V86" i="7" s="1"/>
  <c r="EF79" i="6"/>
  <c r="AN79" i="7" s="1"/>
  <c r="DT79" i="6"/>
  <c r="AB79" i="7" s="1"/>
  <c r="DU75" i="6"/>
  <c r="AC75" i="7" s="1"/>
  <c r="DI75" i="6"/>
  <c r="Q75" i="7" s="1"/>
  <c r="DN62" i="6"/>
  <c r="V62" i="7" s="1"/>
  <c r="AT62" i="7" s="1"/>
  <c r="BR62" i="7" s="1"/>
  <c r="DZ62" i="6"/>
  <c r="AH62" i="7" s="1"/>
  <c r="DT67" i="6"/>
  <c r="AB67" i="7" s="1"/>
  <c r="AZ67" i="7" s="1"/>
  <c r="BX67" i="7" s="1"/>
  <c r="EF67" i="6"/>
  <c r="AN67" i="7" s="1"/>
  <c r="DT72" i="6"/>
  <c r="AB72" i="7" s="1"/>
  <c r="AZ72" i="7" s="1"/>
  <c r="BX72" i="7" s="1"/>
  <c r="EF72" i="6"/>
  <c r="AN72" i="7" s="1"/>
  <c r="DT80" i="6"/>
  <c r="AB80" i="7" s="1"/>
  <c r="AZ80" i="7" s="1"/>
  <c r="BX80" i="7" s="1"/>
  <c r="EF80" i="6"/>
  <c r="AN80" i="7" s="1"/>
  <c r="DZ73" i="6"/>
  <c r="AH73" i="7" s="1"/>
  <c r="DN73" i="6"/>
  <c r="V73" i="7" s="1"/>
  <c r="DY91" i="6"/>
  <c r="AG91" i="7" s="1"/>
  <c r="DM91" i="6"/>
  <c r="U91" i="7" s="1"/>
  <c r="DZ81" i="6"/>
  <c r="AH81" i="7" s="1"/>
  <c r="DN81" i="6"/>
  <c r="V81" i="7" s="1"/>
  <c r="DY77" i="6"/>
  <c r="AG77" i="7" s="1"/>
  <c r="DM77" i="6"/>
  <c r="U77" i="7" s="1"/>
  <c r="EE79" i="6"/>
  <c r="AM79" i="7" s="1"/>
  <c r="DS79" i="6"/>
  <c r="AA79" i="7" s="1"/>
  <c r="DL88" i="6"/>
  <c r="T88" i="7" s="1"/>
  <c r="AR88" i="7" s="1"/>
  <c r="BP88" i="7" s="1"/>
  <c r="DX88" i="6"/>
  <c r="AF88" i="7" s="1"/>
  <c r="EF86" i="6"/>
  <c r="AN86" i="7" s="1"/>
  <c r="DT86" i="6"/>
  <c r="AB86" i="7" s="1"/>
  <c r="DJ81" i="6"/>
  <c r="R81" i="7" s="1"/>
  <c r="AP81" i="7" s="1"/>
  <c r="BN81" i="7" s="1"/>
  <c r="DV81" i="6"/>
  <c r="AD81" i="7" s="1"/>
  <c r="DZ92" i="6"/>
  <c r="AH92" i="7" s="1"/>
  <c r="DN92" i="6"/>
  <c r="V92" i="7" s="1"/>
  <c r="DP77" i="6"/>
  <c r="X77" i="7" s="1"/>
  <c r="AV77" i="7" s="1"/>
  <c r="BT77" i="7" s="1"/>
  <c r="EB77" i="6"/>
  <c r="AJ77" i="7" s="1"/>
  <c r="EB84" i="6"/>
  <c r="AJ84" i="7" s="1"/>
  <c r="DP84" i="6"/>
  <c r="X84" i="7" s="1"/>
  <c r="DO74" i="6"/>
  <c r="W74" i="7" s="1"/>
  <c r="AU74" i="7" s="1"/>
  <c r="BS74" i="7" s="1"/>
  <c r="EA74" i="6"/>
  <c r="AI74" i="7" s="1"/>
  <c r="DQ80" i="6"/>
  <c r="Y80" i="7" s="1"/>
  <c r="AW80" i="7" s="1"/>
  <c r="BU80" i="7" s="1"/>
  <c r="EC80" i="6"/>
  <c r="AK80" i="7" s="1"/>
  <c r="EF90" i="6"/>
  <c r="AN90" i="7" s="1"/>
  <c r="DT90" i="6"/>
  <c r="AB90" i="7" s="1"/>
  <c r="DK80" i="6"/>
  <c r="S80" i="7" s="1"/>
  <c r="AQ80" i="7" s="1"/>
  <c r="BO80" i="7" s="1"/>
  <c r="DW80" i="6"/>
  <c r="AE80" i="7" s="1"/>
  <c r="DU85" i="6"/>
  <c r="AC85" i="7" s="1"/>
  <c r="DI85" i="6"/>
  <c r="Q85" i="7" s="1"/>
  <c r="DV91" i="6"/>
  <c r="AD91" i="7" s="1"/>
  <c r="DJ91" i="6"/>
  <c r="R91" i="7" s="1"/>
  <c r="DZ89" i="6"/>
  <c r="AH89" i="7" s="1"/>
  <c r="DN89" i="6"/>
  <c r="V89" i="7" s="1"/>
  <c r="EC96" i="6"/>
  <c r="AK96" i="7" s="1"/>
  <c r="DQ96" i="6"/>
  <c r="Y96" i="7" s="1"/>
  <c r="DP79" i="6"/>
  <c r="X79" i="7" s="1"/>
  <c r="AV79" i="7" s="1"/>
  <c r="BT79" i="7" s="1"/>
  <c r="EB79" i="6"/>
  <c r="AJ79" i="7" s="1"/>
  <c r="DL85" i="6"/>
  <c r="T85" i="7" s="1"/>
  <c r="AR85" i="7" s="1"/>
  <c r="BP85" i="7" s="1"/>
  <c r="DX85" i="6"/>
  <c r="AF85" i="7" s="1"/>
  <c r="DZ91" i="6"/>
  <c r="AH91" i="7" s="1"/>
  <c r="DN91" i="6"/>
  <c r="V91" i="7" s="1"/>
  <c r="DM85" i="6"/>
  <c r="U85" i="7" s="1"/>
  <c r="AS85" i="7" s="1"/>
  <c r="BQ85" i="7" s="1"/>
  <c r="DY85" i="6"/>
  <c r="AG85" i="7" s="1"/>
  <c r="DP91" i="6"/>
  <c r="X91" i="7" s="1"/>
  <c r="AV91" i="7" s="1"/>
  <c r="BT91" i="7" s="1"/>
  <c r="EB91" i="6"/>
  <c r="AJ91" i="7" s="1"/>
  <c r="EF89" i="6"/>
  <c r="AN89" i="7" s="1"/>
  <c r="DT89" i="6"/>
  <c r="AB89" i="7" s="1"/>
  <c r="DV89" i="6"/>
  <c r="AD89" i="7" s="1"/>
  <c r="DJ89" i="6"/>
  <c r="R89" i="7" s="1"/>
  <c r="DK87" i="6"/>
  <c r="S87" i="7" s="1"/>
  <c r="AQ87" i="7" s="1"/>
  <c r="BO87" i="7" s="1"/>
  <c r="DW87" i="6"/>
  <c r="AE87" i="7" s="1"/>
  <c r="DU92" i="6"/>
  <c r="AC92" i="7" s="1"/>
  <c r="DI92" i="6"/>
  <c r="Q92" i="7" s="1"/>
  <c r="DV99" i="6"/>
  <c r="AD99" i="7" s="1"/>
  <c r="DJ99" i="6"/>
  <c r="R99" i="7" s="1"/>
  <c r="EC98" i="6"/>
  <c r="AK98" i="7" s="1"/>
  <c r="DQ98" i="6"/>
  <c r="Y98" i="7" s="1"/>
  <c r="DO94" i="6"/>
  <c r="W94" i="7" s="1"/>
  <c r="AU94" i="7" s="1"/>
  <c r="BS94" i="7" s="1"/>
  <c r="EA94" i="6"/>
  <c r="AI94" i="7" s="1"/>
  <c r="DT102" i="6"/>
  <c r="AB102" i="7" s="1"/>
  <c r="AZ102" i="7" s="1"/>
  <c r="BX102" i="7" s="1"/>
  <c r="EF102" i="6"/>
  <c r="AN102" i="7" s="1"/>
  <c r="DP97" i="6"/>
  <c r="X97" i="7" s="1"/>
  <c r="AV97" i="7" s="1"/>
  <c r="BT97" i="7" s="1"/>
  <c r="EB97" i="6"/>
  <c r="AJ97" i="7" s="1"/>
  <c r="EA105" i="6"/>
  <c r="AI105" i="7" s="1"/>
  <c r="DO105" i="6"/>
  <c r="W105" i="7" s="1"/>
  <c r="DM92" i="6"/>
  <c r="U92" i="7" s="1"/>
  <c r="AS92" i="7" s="1"/>
  <c r="BQ92" i="7" s="1"/>
  <c r="DY92" i="6"/>
  <c r="AG92" i="7" s="1"/>
  <c r="DR97" i="6"/>
  <c r="Z97" i="7" s="1"/>
  <c r="AX97" i="7" s="1"/>
  <c r="BV97" i="7" s="1"/>
  <c r="ED97" i="6"/>
  <c r="AL97" i="7" s="1"/>
  <c r="EC106" i="6"/>
  <c r="AK106" i="7" s="1"/>
  <c r="DQ106" i="6"/>
  <c r="Y106" i="7" s="1"/>
  <c r="DT104" i="6"/>
  <c r="AB104" i="7" s="1"/>
  <c r="AZ104" i="7" s="1"/>
  <c r="BX104" i="7" s="1"/>
  <c r="EF104" i="6"/>
  <c r="AN104" i="7" s="1"/>
  <c r="DZ101" i="6"/>
  <c r="AH101" i="7" s="1"/>
  <c r="DN101" i="6"/>
  <c r="V101" i="7" s="1"/>
  <c r="EC99" i="6"/>
  <c r="AK99" i="7" s="1"/>
  <c r="DQ99" i="6"/>
  <c r="Y99" i="7" s="1"/>
  <c r="DY105" i="6"/>
  <c r="AG105" i="7" s="1"/>
  <c r="DM105" i="6"/>
  <c r="U105" i="7" s="1"/>
  <c r="DR107" i="6"/>
  <c r="Z107" i="7" s="1"/>
  <c r="AX107" i="7" s="1"/>
  <c r="BV107" i="7" s="1"/>
  <c r="ED107" i="6"/>
  <c r="AL107" i="7" s="1"/>
  <c r="DV111" i="6"/>
  <c r="AD111" i="7" s="1"/>
  <c r="DJ111" i="6"/>
  <c r="R111" i="7" s="1"/>
  <c r="DJ104" i="6"/>
  <c r="R104" i="7" s="1"/>
  <c r="AP104" i="7" s="1"/>
  <c r="BN104" i="7" s="1"/>
  <c r="DV104" i="6"/>
  <c r="AD104" i="7" s="1"/>
  <c r="DW112" i="6"/>
  <c r="AE112" i="7" s="1"/>
  <c r="DK112" i="6"/>
  <c r="S112" i="7" s="1"/>
  <c r="DO98" i="6"/>
  <c r="W98" i="7" s="1"/>
  <c r="AU98" i="7" s="1"/>
  <c r="BS98" i="7" s="1"/>
  <c r="EA98" i="6"/>
  <c r="AI98" i="7" s="1"/>
  <c r="DK104" i="6"/>
  <c r="S104" i="7" s="1"/>
  <c r="AQ104" i="7" s="1"/>
  <c r="BO104" i="7" s="1"/>
  <c r="DW104" i="6"/>
  <c r="AE104" i="7" s="1"/>
  <c r="DI110" i="6"/>
  <c r="Q110" i="7" s="1"/>
  <c r="AO110" i="7" s="1"/>
  <c r="BM110" i="7" s="1"/>
  <c r="DU110" i="6"/>
  <c r="AC110" i="7" s="1"/>
  <c r="ED111" i="6"/>
  <c r="AL111" i="7" s="1"/>
  <c r="DR111" i="6"/>
  <c r="Z111" i="7" s="1"/>
  <c r="DK105" i="6"/>
  <c r="S105" i="7" s="1"/>
  <c r="AQ105" i="7" s="1"/>
  <c r="BO105" i="7" s="1"/>
  <c r="DW105" i="6"/>
  <c r="AE105" i="7" s="1"/>
  <c r="EF111" i="6"/>
  <c r="AN111" i="7" s="1"/>
  <c r="DT111" i="6"/>
  <c r="AB111" i="7" s="1"/>
  <c r="DX110" i="6"/>
  <c r="AF110" i="7" s="1"/>
  <c r="DL110" i="6"/>
  <c r="T110" i="7" s="1"/>
  <c r="EA117" i="6"/>
  <c r="AI117" i="7" s="1"/>
  <c r="DO117" i="6"/>
  <c r="W117" i="7" s="1"/>
  <c r="DK111" i="6"/>
  <c r="S111" i="7" s="1"/>
  <c r="AQ111" i="7" s="1"/>
  <c r="BO111" i="7" s="1"/>
  <c r="DW111" i="6"/>
  <c r="AE111" i="7" s="1"/>
  <c r="DR108" i="6"/>
  <c r="Z108" i="7" s="1"/>
  <c r="AX108" i="7" s="1"/>
  <c r="BV108" i="7" s="1"/>
  <c r="ED108" i="6"/>
  <c r="AL108" i="7" s="1"/>
  <c r="EF117" i="6"/>
  <c r="AN117" i="7" s="1"/>
  <c r="DT117" i="6"/>
  <c r="AB117" i="7" s="1"/>
  <c r="DN111" i="6"/>
  <c r="V111" i="7" s="1"/>
  <c r="AT111" i="7" s="1"/>
  <c r="BR111" i="7" s="1"/>
  <c r="DZ111" i="6"/>
  <c r="AH111" i="7" s="1"/>
  <c r="DS115" i="6"/>
  <c r="AA115" i="7" s="1"/>
  <c r="AY115" i="7" s="1"/>
  <c r="BW115" i="7" s="1"/>
  <c r="EE115" i="6"/>
  <c r="AM115" i="7" s="1"/>
  <c r="DI118" i="6"/>
  <c r="Q118" i="7" s="1"/>
  <c r="AO118" i="7" s="1"/>
  <c r="BM118" i="7" s="1"/>
  <c r="DU118" i="6"/>
  <c r="AC118" i="7" s="1"/>
  <c r="EF113" i="6"/>
  <c r="AN113" i="7" s="1"/>
  <c r="DT113" i="6"/>
  <c r="AB113" i="7" s="1"/>
  <c r="EF121" i="6"/>
  <c r="AN121" i="7" s="1"/>
  <c r="DT121" i="6"/>
  <c r="AB121" i="7" s="1"/>
  <c r="DZ115" i="6"/>
  <c r="AH115" i="7" s="1"/>
  <c r="DN115" i="6"/>
  <c r="V115" i="7" s="1"/>
  <c r="DI124" i="6"/>
  <c r="Q124" i="7" s="1"/>
  <c r="AO124" i="7" s="1"/>
  <c r="BM124" i="7" s="1"/>
  <c r="DU124" i="6"/>
  <c r="AC124" i="7" s="1"/>
  <c r="DT115" i="6"/>
  <c r="AB115" i="7" s="1"/>
  <c r="AZ115" i="7" s="1"/>
  <c r="BX115" i="7" s="1"/>
  <c r="EF115" i="6"/>
  <c r="AN115" i="7" s="1"/>
  <c r="DK116" i="6"/>
  <c r="S116" i="7" s="1"/>
  <c r="AQ116" i="7" s="1"/>
  <c r="BO116" i="7" s="1"/>
  <c r="DW116" i="6"/>
  <c r="AE116" i="7" s="1"/>
  <c r="DU123" i="6"/>
  <c r="AC123" i="7" s="1"/>
  <c r="DI123" i="6"/>
  <c r="Q123" i="7" s="1"/>
  <c r="DY130" i="6"/>
  <c r="AG130" i="7" s="1"/>
  <c r="DM130" i="6"/>
  <c r="U130" i="7" s="1"/>
  <c r="DQ127" i="6"/>
  <c r="Y127" i="7" s="1"/>
  <c r="AW127" i="7" s="1"/>
  <c r="BU127" i="7" s="1"/>
  <c r="EC127" i="6"/>
  <c r="AK127" i="7" s="1"/>
  <c r="EF122" i="6"/>
  <c r="AN122" i="7" s="1"/>
  <c r="DT122" i="6"/>
  <c r="AB122" i="7" s="1"/>
  <c r="DI120" i="6"/>
  <c r="Q120" i="7" s="1"/>
  <c r="AO120" i="7" s="1"/>
  <c r="BM120" i="7" s="1"/>
  <c r="DU120" i="6"/>
  <c r="AC120" i="7" s="1"/>
  <c r="EA128" i="6"/>
  <c r="AI128" i="7" s="1"/>
  <c r="DO128" i="6"/>
  <c r="W128" i="7" s="1"/>
  <c r="DN122" i="6"/>
  <c r="V122" i="7" s="1"/>
  <c r="AT122" i="7" s="1"/>
  <c r="BR122" i="7" s="1"/>
  <c r="DZ122" i="6"/>
  <c r="AH122" i="7" s="1"/>
  <c r="DL120" i="6"/>
  <c r="T120" i="7" s="1"/>
  <c r="AR120" i="7" s="1"/>
  <c r="BP120" i="7" s="1"/>
  <c r="DX120" i="6"/>
  <c r="AF120" i="7" s="1"/>
  <c r="DX123" i="6"/>
  <c r="AF123" i="7" s="1"/>
  <c r="DL123" i="6"/>
  <c r="T123" i="7" s="1"/>
  <c r="DV128" i="6"/>
  <c r="AD128" i="7" s="1"/>
  <c r="DJ128" i="6"/>
  <c r="R128" i="7" s="1"/>
  <c r="EA130" i="6"/>
  <c r="AI130" i="7" s="1"/>
  <c r="DO130" i="6"/>
  <c r="W130" i="7" s="1"/>
  <c r="DX128" i="6"/>
  <c r="AF128" i="7" s="1"/>
  <c r="DL128" i="6"/>
  <c r="T128" i="7" s="1"/>
  <c r="DQ130" i="6"/>
  <c r="Y130" i="7" s="1"/>
  <c r="AW130" i="7" s="1"/>
  <c r="BU130" i="7" s="1"/>
  <c r="EC130" i="6"/>
  <c r="AK130" i="7" s="1"/>
  <c r="DN128" i="6"/>
  <c r="V128" i="7" s="1"/>
  <c r="AT128" i="7" s="1"/>
  <c r="BR128" i="7" s="1"/>
  <c r="DZ128" i="6"/>
  <c r="AH128" i="7" s="1"/>
  <c r="DR123" i="6"/>
  <c r="Z123" i="7" s="1"/>
  <c r="AX123" i="7" s="1"/>
  <c r="BV123" i="7" s="1"/>
  <c r="ED123" i="6"/>
  <c r="AL123" i="7" s="1"/>
  <c r="DN129" i="6"/>
  <c r="V129" i="7" s="1"/>
  <c r="AT129" i="7" s="1"/>
  <c r="BR129" i="7" s="1"/>
  <c r="DZ129" i="6"/>
  <c r="AH129" i="7" s="1"/>
  <c r="DV11" i="6"/>
  <c r="AD11" i="7" s="1"/>
  <c r="DJ11" i="6"/>
  <c r="R11" i="7" s="1"/>
  <c r="DJ9" i="6"/>
  <c r="R9" i="7" s="1"/>
  <c r="AP9" i="7" s="1"/>
  <c r="BN9" i="7" s="1"/>
  <c r="DV9" i="6"/>
  <c r="AD9" i="7" s="1"/>
  <c r="DM32" i="6"/>
  <c r="U32" i="7" s="1"/>
  <c r="AS32" i="7" s="1"/>
  <c r="BQ32" i="7" s="1"/>
  <c r="DY32" i="6"/>
  <c r="AG32" i="7" s="1"/>
  <c r="EA11" i="6"/>
  <c r="AI11" i="7" s="1"/>
  <c r="DO11" i="6"/>
  <c r="W11" i="7" s="1"/>
  <c r="DV5" i="6"/>
  <c r="AD5" i="7" s="1"/>
  <c r="DJ5" i="6"/>
  <c r="R5" i="7" s="1"/>
  <c r="EC5" i="6"/>
  <c r="AK5" i="7" s="1"/>
  <c r="DQ5" i="6"/>
  <c r="Y5" i="7" s="1"/>
  <c r="ED11" i="6"/>
  <c r="AL11" i="7" s="1"/>
  <c r="DR11" i="6"/>
  <c r="Z11" i="7" s="1"/>
  <c r="DV7" i="6"/>
  <c r="AD7" i="7" s="1"/>
  <c r="DJ7" i="6"/>
  <c r="R7" i="7" s="1"/>
  <c r="DW20" i="6"/>
  <c r="AE20" i="7" s="1"/>
  <c r="DK20" i="6"/>
  <c r="S20" i="7" s="1"/>
  <c r="DP7" i="6"/>
  <c r="X7" i="7" s="1"/>
  <c r="AV7" i="7" s="1"/>
  <c r="BT7" i="7" s="1"/>
  <c r="EB7" i="6"/>
  <c r="AJ7" i="7" s="1"/>
  <c r="DL13" i="6"/>
  <c r="T13" i="7" s="1"/>
  <c r="AR13" i="7" s="1"/>
  <c r="BP13" i="7" s="1"/>
  <c r="DX13" i="6"/>
  <c r="AF13" i="7" s="1"/>
  <c r="DV18" i="6"/>
  <c r="AD18" i="7" s="1"/>
  <c r="DJ18" i="6"/>
  <c r="R18" i="7" s="1"/>
  <c r="EB23" i="6"/>
  <c r="AJ23" i="7" s="1"/>
  <c r="DP23" i="6"/>
  <c r="X23" i="7" s="1"/>
  <c r="EF30" i="6"/>
  <c r="AN30" i="7" s="1"/>
  <c r="DT30" i="6"/>
  <c r="AB30" i="7" s="1"/>
  <c r="DQ7" i="6"/>
  <c r="Y7" i="7" s="1"/>
  <c r="AW7" i="7" s="1"/>
  <c r="BU7" i="7" s="1"/>
  <c r="EC7" i="6"/>
  <c r="AK7" i="7" s="1"/>
  <c r="DM13" i="6"/>
  <c r="U13" i="7" s="1"/>
  <c r="AS13" i="7" s="1"/>
  <c r="BQ13" i="7" s="1"/>
  <c r="DY13" i="6"/>
  <c r="AG13" i="7" s="1"/>
  <c r="DS18" i="6"/>
  <c r="AA18" i="7" s="1"/>
  <c r="AY18" i="7" s="1"/>
  <c r="BW18" i="7" s="1"/>
  <c r="EE18" i="6"/>
  <c r="AM18" i="7" s="1"/>
  <c r="DQ23" i="6"/>
  <c r="Y23" i="7" s="1"/>
  <c r="AW23" i="7" s="1"/>
  <c r="BU23" i="7" s="1"/>
  <c r="EC23" i="6"/>
  <c r="AK23" i="7" s="1"/>
  <c r="DU30" i="6"/>
  <c r="AC30" i="7" s="1"/>
  <c r="DI30" i="6"/>
  <c r="Q30" i="7" s="1"/>
  <c r="DZ17" i="6"/>
  <c r="AH17" i="7" s="1"/>
  <c r="DN17" i="6"/>
  <c r="V17" i="7" s="1"/>
  <c r="EF22" i="6"/>
  <c r="AN22" i="7" s="1"/>
  <c r="DT22" i="6"/>
  <c r="AB22" i="7" s="1"/>
  <c r="DX28" i="6"/>
  <c r="AF28" i="7" s="1"/>
  <c r="DL28" i="6"/>
  <c r="T28" i="7" s="1"/>
  <c r="DQ8" i="6"/>
  <c r="Y8" i="7" s="1"/>
  <c r="AW8" i="7" s="1"/>
  <c r="BU8" i="7" s="1"/>
  <c r="EC8" i="6"/>
  <c r="AK8" i="7" s="1"/>
  <c r="DY14" i="6"/>
  <c r="AG14" i="7" s="1"/>
  <c r="DM14" i="6"/>
  <c r="U14" i="7" s="1"/>
  <c r="EE19" i="6"/>
  <c r="AM19" i="7" s="1"/>
  <c r="DS19" i="6"/>
  <c r="AA19" i="7" s="1"/>
  <c r="ED24" i="6"/>
  <c r="AL24" i="7" s="1"/>
  <c r="DR24" i="6"/>
  <c r="Z24" i="7" s="1"/>
  <c r="DS33" i="6"/>
  <c r="AA33" i="7" s="1"/>
  <c r="EE33" i="6"/>
  <c r="AM33" i="7" s="1"/>
  <c r="DL19" i="6"/>
  <c r="T19" i="7" s="1"/>
  <c r="DX19" i="6"/>
  <c r="AF19" i="7" s="1"/>
  <c r="DV24" i="6"/>
  <c r="AD24" i="7" s="1"/>
  <c r="DJ24" i="6"/>
  <c r="R24" i="7" s="1"/>
  <c r="DZ30" i="6"/>
  <c r="AH30" i="7" s="1"/>
  <c r="DN30" i="6"/>
  <c r="V30" i="7" s="1"/>
  <c r="DP18" i="6"/>
  <c r="X18" i="7" s="1"/>
  <c r="EB18" i="6"/>
  <c r="AJ18" i="7" s="1"/>
  <c r="DX24" i="6"/>
  <c r="AF24" i="7" s="1"/>
  <c r="DL24" i="6"/>
  <c r="T24" i="7" s="1"/>
  <c r="EB32" i="6"/>
  <c r="AJ32" i="7" s="1"/>
  <c r="DP32" i="6"/>
  <c r="X32" i="7" s="1"/>
  <c r="DQ18" i="6"/>
  <c r="Y18" i="7" s="1"/>
  <c r="EC18" i="6"/>
  <c r="AK18" i="7" s="1"/>
  <c r="DY24" i="6"/>
  <c r="AG24" i="7" s="1"/>
  <c r="DM24" i="6"/>
  <c r="U24" i="7" s="1"/>
  <c r="EF31" i="6"/>
  <c r="AN31" i="7" s="1"/>
  <c r="DT31" i="6"/>
  <c r="AB31" i="7" s="1"/>
  <c r="DN28" i="6"/>
  <c r="V28" i="7" s="1"/>
  <c r="DZ28" i="6"/>
  <c r="AH28" i="7" s="1"/>
  <c r="EF33" i="6"/>
  <c r="AN33" i="7" s="1"/>
  <c r="DT33" i="6"/>
  <c r="AB33" i="7" s="1"/>
  <c r="DQ41" i="6"/>
  <c r="Y41" i="7" s="1"/>
  <c r="EC41" i="6"/>
  <c r="AK41" i="7" s="1"/>
  <c r="DQ27" i="6"/>
  <c r="Y27" i="7" s="1"/>
  <c r="EC27" i="6"/>
  <c r="AK27" i="7" s="1"/>
  <c r="DY33" i="6"/>
  <c r="AG33" i="7" s="1"/>
  <c r="DM33" i="6"/>
  <c r="U33" i="7" s="1"/>
  <c r="EE41" i="6"/>
  <c r="AM41" i="7" s="1"/>
  <c r="DS41" i="6"/>
  <c r="AA41" i="7" s="1"/>
  <c r="EA40" i="6"/>
  <c r="AI40" i="7" s="1"/>
  <c r="DO40" i="6"/>
  <c r="W40" i="7" s="1"/>
  <c r="DK42" i="6"/>
  <c r="S42" i="7" s="1"/>
  <c r="DW42" i="6"/>
  <c r="AE42" i="7" s="1"/>
  <c r="DN36" i="6"/>
  <c r="V36" i="7" s="1"/>
  <c r="DZ36" i="6"/>
  <c r="AH36" i="7" s="1"/>
  <c r="DQ33" i="6"/>
  <c r="Y33" i="7" s="1"/>
  <c r="EC33" i="6"/>
  <c r="AK33" i="7" s="1"/>
  <c r="DZ42" i="6"/>
  <c r="AH42" i="7" s="1"/>
  <c r="DN42" i="6"/>
  <c r="V42" i="7" s="1"/>
  <c r="EF34" i="6"/>
  <c r="AN34" i="7" s="1"/>
  <c r="DT34" i="6"/>
  <c r="AB34" i="7" s="1"/>
  <c r="DM43" i="6"/>
  <c r="U43" i="7" s="1"/>
  <c r="DY43" i="6"/>
  <c r="AG43" i="7" s="1"/>
  <c r="DS42" i="6"/>
  <c r="AA42" i="7" s="1"/>
  <c r="EE42" i="6"/>
  <c r="AM42" i="7" s="1"/>
  <c r="EC42" i="6"/>
  <c r="AK42" i="7" s="1"/>
  <c r="DQ42" i="6"/>
  <c r="Y42" i="7" s="1"/>
  <c r="EC49" i="6"/>
  <c r="AK49" i="7" s="1"/>
  <c r="DQ49" i="6"/>
  <c r="Y49" i="7" s="1"/>
  <c r="DS36" i="6"/>
  <c r="AA36" i="7" s="1"/>
  <c r="EE36" i="6"/>
  <c r="AM36" i="7" s="1"/>
  <c r="DR42" i="6"/>
  <c r="Z42" i="7" s="1"/>
  <c r="ED42" i="6"/>
  <c r="AL42" i="7" s="1"/>
  <c r="EE49" i="6"/>
  <c r="AM49" i="7" s="1"/>
  <c r="DS49" i="6"/>
  <c r="AA49" i="7" s="1"/>
  <c r="DI50" i="6"/>
  <c r="Q50" i="7" s="1"/>
  <c r="DU50" i="6"/>
  <c r="AC50" i="7" s="1"/>
  <c r="DS37" i="6"/>
  <c r="AA37" i="7" s="1"/>
  <c r="EE37" i="6"/>
  <c r="AM37" i="7" s="1"/>
  <c r="DI44" i="6"/>
  <c r="Q44" i="7" s="1"/>
  <c r="DU44" i="6"/>
  <c r="AC44" i="7" s="1"/>
  <c r="DS51" i="6"/>
  <c r="AA51" i="7" s="1"/>
  <c r="EE51" i="6"/>
  <c r="AM51" i="7" s="1"/>
  <c r="EE46" i="6"/>
  <c r="AM46" i="7" s="1"/>
  <c r="DS46" i="6"/>
  <c r="AA46" i="7" s="1"/>
  <c r="DK57" i="6"/>
  <c r="S57" i="7" s="1"/>
  <c r="DW57" i="6"/>
  <c r="AE57" i="7" s="1"/>
  <c r="DI52" i="6"/>
  <c r="Q52" i="7" s="1"/>
  <c r="DU52" i="6"/>
  <c r="AC52" i="7" s="1"/>
  <c r="EA50" i="6"/>
  <c r="AI50" i="7" s="1"/>
  <c r="DO50" i="6"/>
  <c r="W50" i="7" s="1"/>
  <c r="DS45" i="6"/>
  <c r="AA45" i="7" s="1"/>
  <c r="EE45" i="6"/>
  <c r="AM45" i="7" s="1"/>
  <c r="DZ54" i="6"/>
  <c r="AH54" i="7" s="1"/>
  <c r="DN54" i="6"/>
  <c r="V54" i="7" s="1"/>
  <c r="DX57" i="6"/>
  <c r="AF57" i="7" s="1"/>
  <c r="DL57" i="6"/>
  <c r="T57" i="7" s="1"/>
  <c r="DW65" i="6"/>
  <c r="AE65" i="7" s="1"/>
  <c r="DK65" i="6"/>
  <c r="S65" i="7" s="1"/>
  <c r="ED58" i="6"/>
  <c r="AL58" i="7" s="1"/>
  <c r="DR58" i="6"/>
  <c r="Z58" i="7" s="1"/>
  <c r="DY55" i="6"/>
  <c r="AG55" i="7" s="1"/>
  <c r="DM55" i="6"/>
  <c r="U55" i="7" s="1"/>
  <c r="DO51" i="6"/>
  <c r="W51" i="7" s="1"/>
  <c r="EA51" i="6"/>
  <c r="AI51" i="7" s="1"/>
  <c r="DY60" i="6"/>
  <c r="AG60" i="7" s="1"/>
  <c r="DM60" i="6"/>
  <c r="U60" i="7" s="1"/>
  <c r="DY59" i="6"/>
  <c r="AG59" i="7" s="1"/>
  <c r="DM59" i="6"/>
  <c r="U59" i="7" s="1"/>
  <c r="DW63" i="6"/>
  <c r="AE63" i="7" s="1"/>
  <c r="DK63" i="6"/>
  <c r="S63" i="7" s="1"/>
  <c r="DZ43" i="6"/>
  <c r="AH43" i="7" s="1"/>
  <c r="DN43" i="6"/>
  <c r="V43" i="7" s="1"/>
  <c r="EF48" i="6"/>
  <c r="AN48" i="7" s="1"/>
  <c r="DT48" i="6"/>
  <c r="AB48" i="7" s="1"/>
  <c r="ED53" i="6"/>
  <c r="AL53" i="7" s="1"/>
  <c r="DR53" i="6"/>
  <c r="Z53" i="7" s="1"/>
  <c r="DZ59" i="6"/>
  <c r="AH59" i="7" s="1"/>
  <c r="DN59" i="6"/>
  <c r="V59" i="7" s="1"/>
  <c r="EC64" i="6"/>
  <c r="AK64" i="7" s="1"/>
  <c r="DQ64" i="6"/>
  <c r="Y64" i="7" s="1"/>
  <c r="DV71" i="6"/>
  <c r="AD71" i="7" s="1"/>
  <c r="DJ71" i="6"/>
  <c r="R71" i="7" s="1"/>
  <c r="EE73" i="6"/>
  <c r="AM73" i="7" s="1"/>
  <c r="DS73" i="6"/>
  <c r="AA73" i="7" s="1"/>
  <c r="DW67" i="6"/>
  <c r="AE67" i="7" s="1"/>
  <c r="DK67" i="6"/>
  <c r="S67" i="7" s="1"/>
  <c r="DS50" i="6"/>
  <c r="AA50" i="7" s="1"/>
  <c r="EE50" i="6"/>
  <c r="AM50" i="7" s="1"/>
  <c r="DQ55" i="6"/>
  <c r="Y55" i="7" s="1"/>
  <c r="EC55" i="6"/>
  <c r="AK55" i="7" s="1"/>
  <c r="DM61" i="6"/>
  <c r="U61" i="7" s="1"/>
  <c r="DY61" i="6"/>
  <c r="AG61" i="7" s="1"/>
  <c r="DV69" i="6"/>
  <c r="AD69" i="7" s="1"/>
  <c r="DJ69" i="6"/>
  <c r="R69" i="7" s="1"/>
  <c r="EB81" i="6"/>
  <c r="AJ81" i="7" s="1"/>
  <c r="DP81" i="6"/>
  <c r="X81" i="7" s="1"/>
  <c r="DJ43" i="6"/>
  <c r="R43" i="7" s="1"/>
  <c r="DV43" i="6"/>
  <c r="AD43" i="7" s="1"/>
  <c r="DP48" i="6"/>
  <c r="X48" i="7" s="1"/>
  <c r="EB48" i="6"/>
  <c r="AJ48" i="7" s="1"/>
  <c r="DL54" i="6"/>
  <c r="T54" i="7" s="1"/>
  <c r="DX54" i="6"/>
  <c r="AF54" i="7" s="1"/>
  <c r="DJ59" i="6"/>
  <c r="R59" i="7" s="1"/>
  <c r="DV59" i="6"/>
  <c r="AD59" i="7" s="1"/>
  <c r="ED66" i="6"/>
  <c r="AL66" i="7" s="1"/>
  <c r="DR66" i="6"/>
  <c r="Z66" i="7" s="1"/>
  <c r="EC62" i="6"/>
  <c r="AK62" i="7" s="1"/>
  <c r="DQ62" i="6"/>
  <c r="Y62" i="7" s="1"/>
  <c r="EF68" i="6"/>
  <c r="AN68" i="7" s="1"/>
  <c r="DT68" i="6"/>
  <c r="AB68" i="7" s="1"/>
  <c r="DJ60" i="6"/>
  <c r="R60" i="7" s="1"/>
  <c r="DV60" i="6"/>
  <c r="AD60" i="7" s="1"/>
  <c r="DV66" i="6"/>
  <c r="AD66" i="7" s="1"/>
  <c r="DJ66" i="6"/>
  <c r="R66" i="7" s="1"/>
  <c r="DO64" i="6"/>
  <c r="W64" i="7" s="1"/>
  <c r="EA64" i="6"/>
  <c r="AI64" i="7" s="1"/>
  <c r="DW70" i="6"/>
  <c r="AE70" i="7" s="1"/>
  <c r="DK70" i="6"/>
  <c r="S70" i="7" s="1"/>
  <c r="EC75" i="6"/>
  <c r="AK75" i="7" s="1"/>
  <c r="DQ75" i="6"/>
  <c r="Y75" i="7" s="1"/>
  <c r="EB89" i="6"/>
  <c r="AJ89" i="7" s="1"/>
  <c r="DP89" i="6"/>
  <c r="X89" i="7" s="1"/>
  <c r="DY80" i="6"/>
  <c r="AG80" i="7" s="1"/>
  <c r="DM80" i="6"/>
  <c r="U80" i="7" s="1"/>
  <c r="EE75" i="6"/>
  <c r="AM75" i="7" s="1"/>
  <c r="DS75" i="6"/>
  <c r="AA75" i="7" s="1"/>
  <c r="DL63" i="6"/>
  <c r="T63" i="7" s="1"/>
  <c r="DX63" i="6"/>
  <c r="AF63" i="7" s="1"/>
  <c r="DJ68" i="6"/>
  <c r="R68" i="7" s="1"/>
  <c r="DV68" i="6"/>
  <c r="AD68" i="7" s="1"/>
  <c r="DY73" i="6"/>
  <c r="AG73" i="7" s="1"/>
  <c r="DM73" i="6"/>
  <c r="U73" i="7" s="1"/>
  <c r="DW82" i="6"/>
  <c r="AE82" i="7" s="1"/>
  <c r="DK82" i="6"/>
  <c r="S82" i="7" s="1"/>
  <c r="ED74" i="6"/>
  <c r="AL74" i="7" s="1"/>
  <c r="DR74" i="6"/>
  <c r="Z74" i="7" s="1"/>
  <c r="DU74" i="6"/>
  <c r="AC74" i="7" s="1"/>
  <c r="DI74" i="6"/>
  <c r="Q74" i="7" s="1"/>
  <c r="EF82" i="6"/>
  <c r="AN82" i="7" s="1"/>
  <c r="DT82" i="6"/>
  <c r="AB82" i="7" s="1"/>
  <c r="EF78" i="6"/>
  <c r="AN78" i="7" s="1"/>
  <c r="DT78" i="6"/>
  <c r="AB78" i="7" s="1"/>
  <c r="DX80" i="6"/>
  <c r="AF80" i="7" s="1"/>
  <c r="DL80" i="6"/>
  <c r="T80" i="7" s="1"/>
  <c r="EF91" i="6"/>
  <c r="AN91" i="7" s="1"/>
  <c r="DT91" i="6"/>
  <c r="AB91" i="7" s="1"/>
  <c r="EB87" i="6"/>
  <c r="AJ87" i="7" s="1"/>
  <c r="DP87" i="6"/>
  <c r="X87" i="7" s="1"/>
  <c r="DZ82" i="6"/>
  <c r="AH82" i="7" s="1"/>
  <c r="DN82" i="6"/>
  <c r="V82" i="7" s="1"/>
  <c r="DR72" i="6"/>
  <c r="Z72" i="7" s="1"/>
  <c r="ED72" i="6"/>
  <c r="AL72" i="7" s="1"/>
  <c r="DZ78" i="6"/>
  <c r="AH78" i="7" s="1"/>
  <c r="DN78" i="6"/>
  <c r="V78" i="7" s="1"/>
  <c r="DZ85" i="6"/>
  <c r="AH85" i="7" s="1"/>
  <c r="DN85" i="6"/>
  <c r="V85" i="7" s="1"/>
  <c r="DM75" i="6"/>
  <c r="U75" i="7" s="1"/>
  <c r="DY75" i="6"/>
  <c r="AG75" i="7" s="1"/>
  <c r="DY81" i="6"/>
  <c r="AG81" i="7" s="1"/>
  <c r="DM81" i="6"/>
  <c r="U81" i="7" s="1"/>
  <c r="DW83" i="6"/>
  <c r="AE83" i="7" s="1"/>
  <c r="DK83" i="6"/>
  <c r="S83" i="7" s="1"/>
  <c r="DS80" i="6"/>
  <c r="AA80" i="7" s="1"/>
  <c r="EE80" i="6"/>
  <c r="AM80" i="7" s="1"/>
  <c r="EC85" i="6"/>
  <c r="AK85" i="7" s="1"/>
  <c r="DQ85" i="6"/>
  <c r="Y85" i="7" s="1"/>
  <c r="EA92" i="6"/>
  <c r="AI92" i="7" s="1"/>
  <c r="DO92" i="6"/>
  <c r="W92" i="7" s="1"/>
  <c r="EE90" i="6"/>
  <c r="AM90" i="7" s="1"/>
  <c r="DS90" i="6"/>
  <c r="AA90" i="7" s="1"/>
  <c r="EE99" i="6"/>
  <c r="AM99" i="7" s="1"/>
  <c r="DS99" i="6"/>
  <c r="AA99" i="7" s="1"/>
  <c r="DN80" i="6"/>
  <c r="V80" i="7" s="1"/>
  <c r="DZ80" i="6"/>
  <c r="AH80" i="7" s="1"/>
  <c r="DT85" i="6"/>
  <c r="AB85" i="7" s="1"/>
  <c r="EF85" i="6"/>
  <c r="AN85" i="7" s="1"/>
  <c r="EE92" i="6"/>
  <c r="AM92" i="7" s="1"/>
  <c r="DS92" i="6"/>
  <c r="AA92" i="7" s="1"/>
  <c r="DK86" i="6"/>
  <c r="S86" i="7" s="1"/>
  <c r="DW86" i="6"/>
  <c r="AE86" i="7" s="1"/>
  <c r="DJ92" i="6"/>
  <c r="R92" i="7" s="1"/>
  <c r="DV92" i="6"/>
  <c r="AD92" i="7" s="1"/>
  <c r="DZ90" i="6"/>
  <c r="AH90" i="7" s="1"/>
  <c r="DN90" i="6"/>
  <c r="V90" i="7" s="1"/>
  <c r="EA90" i="6"/>
  <c r="AI90" i="7" s="1"/>
  <c r="DO90" i="6"/>
  <c r="W90" i="7" s="1"/>
  <c r="DS87" i="6"/>
  <c r="AA87" i="7" s="1"/>
  <c r="EE87" i="6"/>
  <c r="AM87" i="7" s="1"/>
  <c r="EC92" i="6"/>
  <c r="AK92" i="7" s="1"/>
  <c r="DQ92" i="6"/>
  <c r="Y92" i="7" s="1"/>
  <c r="EF99" i="6"/>
  <c r="AN99" i="7" s="1"/>
  <c r="DT99" i="6"/>
  <c r="AB99" i="7" s="1"/>
  <c r="DW99" i="6"/>
  <c r="AE99" i="7" s="1"/>
  <c r="DK99" i="6"/>
  <c r="S99" i="7" s="1"/>
  <c r="EC95" i="6"/>
  <c r="AK95" i="7" s="1"/>
  <c r="DQ95" i="6"/>
  <c r="Y95" i="7" s="1"/>
  <c r="DZ104" i="6"/>
  <c r="AH104" i="7" s="1"/>
  <c r="DN104" i="6"/>
  <c r="V104" i="7" s="1"/>
  <c r="DU98" i="6"/>
  <c r="AC98" i="7" s="1"/>
  <c r="DI98" i="6"/>
  <c r="Q98" i="7" s="1"/>
  <c r="DZ106" i="6"/>
  <c r="AH106" i="7" s="1"/>
  <c r="DN106" i="6"/>
  <c r="V106" i="7" s="1"/>
  <c r="DK93" i="6"/>
  <c r="S93" i="7" s="1"/>
  <c r="DW93" i="6"/>
  <c r="AE93" i="7" s="1"/>
  <c r="DJ98" i="6"/>
  <c r="R98" i="7" s="1"/>
  <c r="DV98" i="6"/>
  <c r="AD98" i="7" s="1"/>
  <c r="EE97" i="6"/>
  <c r="AM97" i="7" s="1"/>
  <c r="DS97" i="6"/>
  <c r="AA97" i="7" s="1"/>
  <c r="EF105" i="6"/>
  <c r="AN105" i="7" s="1"/>
  <c r="DT105" i="6"/>
  <c r="AB105" i="7" s="1"/>
  <c r="DL102" i="6"/>
  <c r="T102" i="7" s="1"/>
  <c r="DX102" i="6"/>
  <c r="AF102" i="7" s="1"/>
  <c r="EA100" i="6"/>
  <c r="AI100" i="7" s="1"/>
  <c r="DO100" i="6"/>
  <c r="W100" i="7" s="1"/>
  <c r="DX106" i="6"/>
  <c r="AF106" i="7" s="1"/>
  <c r="DL106" i="6"/>
  <c r="T106" i="7" s="1"/>
  <c r="DX108" i="6"/>
  <c r="AF108" i="7" s="1"/>
  <c r="DL108" i="6"/>
  <c r="T108" i="7" s="1"/>
  <c r="DV112" i="6"/>
  <c r="AD112" i="7" s="1"/>
  <c r="DJ112" i="6"/>
  <c r="R112" i="7" s="1"/>
  <c r="DR104" i="6"/>
  <c r="Z104" i="7" s="1"/>
  <c r="ED104" i="6"/>
  <c r="AL104" i="7" s="1"/>
  <c r="DP113" i="6"/>
  <c r="X113" i="7" s="1"/>
  <c r="EB113" i="6"/>
  <c r="AJ113" i="7" s="1"/>
  <c r="DM99" i="6"/>
  <c r="U99" i="7" s="1"/>
  <c r="DY99" i="6"/>
  <c r="AG99" i="7" s="1"/>
  <c r="DS104" i="6"/>
  <c r="AA104" i="7" s="1"/>
  <c r="EE104" i="6"/>
  <c r="AM104" i="7" s="1"/>
  <c r="EA111" i="6"/>
  <c r="AI111" i="7" s="1"/>
  <c r="DO111" i="6"/>
  <c r="W111" i="7" s="1"/>
  <c r="EC112" i="6"/>
  <c r="AK112" i="7" s="1"/>
  <c r="DQ112" i="6"/>
  <c r="Y112" i="7" s="1"/>
  <c r="DS105" i="6"/>
  <c r="AA105" i="7" s="1"/>
  <c r="EE105" i="6"/>
  <c r="AM105" i="7" s="1"/>
  <c r="ED112" i="6"/>
  <c r="AL112" i="7" s="1"/>
  <c r="DR112" i="6"/>
  <c r="Z112" i="7" s="1"/>
  <c r="EE111" i="6"/>
  <c r="AM111" i="7" s="1"/>
  <c r="DS111" i="6"/>
  <c r="AA111" i="7" s="1"/>
  <c r="EE118" i="6"/>
  <c r="AM118" i="7" s="1"/>
  <c r="DS118" i="6"/>
  <c r="AA118" i="7" s="1"/>
  <c r="EE112" i="6"/>
  <c r="AM112" i="7" s="1"/>
  <c r="DS112" i="6"/>
  <c r="AA112" i="7" s="1"/>
  <c r="DP109" i="6"/>
  <c r="X109" i="7" s="1"/>
  <c r="EB109" i="6"/>
  <c r="AJ109" i="7" s="1"/>
  <c r="EA116" i="6"/>
  <c r="AI116" i="7" s="1"/>
  <c r="DO116" i="6"/>
  <c r="W116" i="7" s="1"/>
  <c r="DL112" i="6"/>
  <c r="T112" i="7" s="1"/>
  <c r="DX112" i="6"/>
  <c r="AF112" i="7" s="1"/>
  <c r="EB116" i="6"/>
  <c r="AJ116" i="7" s="1"/>
  <c r="DP116" i="6"/>
  <c r="X116" i="7" s="1"/>
  <c r="EB119" i="6"/>
  <c r="AJ119" i="7" s="1"/>
  <c r="DP119" i="6"/>
  <c r="X119" i="7" s="1"/>
  <c r="DW114" i="6"/>
  <c r="AE114" i="7" s="1"/>
  <c r="DK114" i="6"/>
  <c r="S114" i="7" s="1"/>
  <c r="DK110" i="6"/>
  <c r="S110" i="7" s="1"/>
  <c r="DW110" i="6"/>
  <c r="AE110" i="7" s="1"/>
  <c r="DU116" i="6"/>
  <c r="AC116" i="7" s="1"/>
  <c r="DI116" i="6"/>
  <c r="Q116" i="7" s="1"/>
  <c r="DO126" i="6"/>
  <c r="W126" i="7" s="1"/>
  <c r="EA126" i="6"/>
  <c r="AI126" i="7" s="1"/>
  <c r="DJ116" i="6"/>
  <c r="R116" i="7" s="1"/>
  <c r="DV116" i="6"/>
  <c r="AD116" i="7" s="1"/>
  <c r="DS116" i="6"/>
  <c r="AA116" i="7" s="1"/>
  <c r="EE116" i="6"/>
  <c r="AM116" i="7" s="1"/>
  <c r="DI121" i="6"/>
  <c r="Q121" i="7" s="1"/>
  <c r="DU121" i="6"/>
  <c r="AC121" i="7" s="1"/>
  <c r="DW121" i="6"/>
  <c r="AE121" i="7" s="1"/>
  <c r="DK121" i="6"/>
  <c r="S121" i="7" s="1"/>
  <c r="DU128" i="6"/>
  <c r="AC128" i="7" s="1"/>
  <c r="DI128" i="6"/>
  <c r="Q128" i="7" s="1"/>
  <c r="DK123" i="6"/>
  <c r="S123" i="7" s="1"/>
  <c r="DW123" i="6"/>
  <c r="AE123" i="7" s="1"/>
  <c r="DQ120" i="6"/>
  <c r="Y120" i="7" s="1"/>
  <c r="EC120" i="6"/>
  <c r="AK120" i="7" s="1"/>
  <c r="EA129" i="6"/>
  <c r="AI129" i="7" s="1"/>
  <c r="DO129" i="6"/>
  <c r="W129" i="7" s="1"/>
  <c r="EA123" i="6"/>
  <c r="AI123" i="7" s="1"/>
  <c r="DO123" i="6"/>
  <c r="W123" i="7" s="1"/>
  <c r="DT120" i="6"/>
  <c r="AB120" i="7" s="1"/>
  <c r="EF120" i="6"/>
  <c r="AN120" i="7" s="1"/>
  <c r="EF123" i="6"/>
  <c r="AN123" i="7" s="1"/>
  <c r="DT123" i="6"/>
  <c r="AB123" i="7" s="1"/>
  <c r="ED128" i="6"/>
  <c r="AL128" i="7" s="1"/>
  <c r="DR128" i="6"/>
  <c r="Z128" i="7" s="1"/>
  <c r="DZ123" i="6"/>
  <c r="AH123" i="7" s="1"/>
  <c r="DN123" i="6"/>
  <c r="V123" i="7" s="1"/>
  <c r="EF128" i="6"/>
  <c r="AN128" i="7" s="1"/>
  <c r="DT128" i="6"/>
  <c r="AB128" i="7" s="1"/>
  <c r="DP123" i="6"/>
  <c r="X123" i="7" s="1"/>
  <c r="EB123" i="6"/>
  <c r="AJ123" i="7" s="1"/>
  <c r="DL129" i="6"/>
  <c r="T129" i="7" s="1"/>
  <c r="DX129" i="6"/>
  <c r="AF129" i="7" s="1"/>
  <c r="DP124" i="6"/>
  <c r="X124" i="7" s="1"/>
  <c r="EB124" i="6"/>
  <c r="AJ124" i="7" s="1"/>
  <c r="DL130" i="6"/>
  <c r="T130" i="7" s="1"/>
  <c r="DX130" i="6"/>
  <c r="AF130" i="7" s="1"/>
  <c r="EF10" i="6"/>
  <c r="AN10" i="7" s="1"/>
  <c r="DT10" i="6"/>
  <c r="AB10" i="7" s="1"/>
  <c r="DT12" i="6"/>
  <c r="AB12" i="7" s="1"/>
  <c r="EF12" i="6"/>
  <c r="AN12" i="7" s="1"/>
  <c r="DL8" i="6"/>
  <c r="T8" i="7" s="1"/>
  <c r="DX8" i="6"/>
  <c r="AF8" i="7" s="1"/>
  <c r="ED8" i="6"/>
  <c r="AL8" i="7" s="1"/>
  <c r="DR8" i="6"/>
  <c r="Z8" i="7" s="1"/>
  <c r="EB13" i="6"/>
  <c r="AJ13" i="7" s="1"/>
  <c r="DP13" i="6"/>
  <c r="X13" i="7" s="1"/>
  <c r="EC13" i="6"/>
  <c r="AK13" i="7" s="1"/>
  <c r="DQ13" i="6"/>
  <c r="Y13" i="7" s="1"/>
  <c r="DN11" i="6"/>
  <c r="V11" i="7" s="1"/>
  <c r="DZ11" i="6"/>
  <c r="AH11" i="7" s="1"/>
  <c r="DZ15" i="6"/>
  <c r="AH15" i="7" s="1"/>
  <c r="DN15" i="6"/>
  <c r="V15" i="7" s="1"/>
  <c r="DP10" i="6"/>
  <c r="X10" i="7" s="1"/>
  <c r="EB10" i="6"/>
  <c r="AJ10" i="7" s="1"/>
  <c r="EA6" i="6"/>
  <c r="AI6" i="7" s="1"/>
  <c r="DO6" i="6"/>
  <c r="W6" i="7" s="1"/>
  <c r="DZ7" i="6"/>
  <c r="AH7" i="7" s="1"/>
  <c r="DN7" i="6"/>
  <c r="V7" i="7" s="1"/>
  <c r="DU17" i="6"/>
  <c r="AC17" i="7" s="1"/>
  <c r="DI17" i="6"/>
  <c r="Q17" i="7" s="1"/>
  <c r="DY11" i="6"/>
  <c r="AG11" i="7" s="1"/>
  <c r="DM11" i="6"/>
  <c r="U11" i="7" s="1"/>
  <c r="EB5" i="6"/>
  <c r="AJ5" i="7" s="1"/>
  <c r="DP5" i="6"/>
  <c r="X5" i="7" s="1"/>
  <c r="EE13" i="6"/>
  <c r="AM13" i="7" s="1"/>
  <c r="DS13" i="6"/>
  <c r="AA13" i="7" s="1"/>
  <c r="DX6" i="6"/>
  <c r="AF6" i="7" s="1"/>
  <c r="DL6" i="6"/>
  <c r="T6" i="7" s="1"/>
  <c r="DY27" i="6"/>
  <c r="AG27" i="7" s="1"/>
  <c r="DM27" i="6"/>
  <c r="U27" i="7" s="1"/>
  <c r="DY12" i="6"/>
  <c r="AG12" i="7" s="1"/>
  <c r="DM12" i="6"/>
  <c r="U12" i="7" s="1"/>
  <c r="EE8" i="6"/>
  <c r="AM8" i="7" s="1"/>
  <c r="DS8" i="6"/>
  <c r="AA8" i="7" s="1"/>
  <c r="DW24" i="6"/>
  <c r="AE24" i="7" s="1"/>
  <c r="DK24" i="6"/>
  <c r="S24" i="7" s="1"/>
  <c r="DN8" i="6"/>
  <c r="V8" i="7" s="1"/>
  <c r="DZ8" i="6"/>
  <c r="AH8" i="7" s="1"/>
  <c r="DT13" i="6"/>
  <c r="AB13" i="7" s="1"/>
  <c r="EF13" i="6"/>
  <c r="AN13" i="7" s="1"/>
  <c r="ED18" i="6"/>
  <c r="AL18" i="7" s="1"/>
  <c r="DR18" i="6"/>
  <c r="Z18" i="7" s="1"/>
  <c r="DN24" i="6"/>
  <c r="V24" i="7" s="1"/>
  <c r="DZ24" i="6"/>
  <c r="AH24" i="7" s="1"/>
  <c r="DV31" i="6"/>
  <c r="AD31" i="7" s="1"/>
  <c r="DJ31" i="6"/>
  <c r="R31" i="7" s="1"/>
  <c r="DO8" i="6"/>
  <c r="W8" i="7" s="1"/>
  <c r="EA8" i="6"/>
  <c r="AI8" i="7" s="1"/>
  <c r="DK14" i="6"/>
  <c r="S14" i="7" s="1"/>
  <c r="DW14" i="6"/>
  <c r="AE14" i="7" s="1"/>
  <c r="DI19" i="6"/>
  <c r="Q19" i="7" s="1"/>
  <c r="DU19" i="6"/>
  <c r="AC19" i="7" s="1"/>
  <c r="DP24" i="6"/>
  <c r="X24" i="7" s="1"/>
  <c r="EB24" i="6"/>
  <c r="AJ24" i="7" s="1"/>
  <c r="DW31" i="6"/>
  <c r="AE31" i="7" s="1"/>
  <c r="DK31" i="6"/>
  <c r="S31" i="7" s="1"/>
  <c r="DX18" i="6"/>
  <c r="AF18" i="7" s="1"/>
  <c r="DL18" i="6"/>
  <c r="T18" i="7" s="1"/>
  <c r="DV23" i="6"/>
  <c r="AD23" i="7" s="1"/>
  <c r="DJ23" i="6"/>
  <c r="R23" i="7" s="1"/>
  <c r="EC29" i="6"/>
  <c r="AK29" i="7" s="1"/>
  <c r="DQ29" i="6"/>
  <c r="Y29" i="7" s="1"/>
  <c r="DO9" i="6"/>
  <c r="W9" i="7" s="1"/>
  <c r="EA9" i="6"/>
  <c r="AI9" i="7" s="1"/>
  <c r="DW15" i="6"/>
  <c r="AE15" i="7" s="1"/>
  <c r="DK15" i="6"/>
  <c r="S15" i="7" s="1"/>
  <c r="DU20" i="6"/>
  <c r="AC20" i="7" s="1"/>
  <c r="DI20" i="6"/>
  <c r="Q20" i="7" s="1"/>
  <c r="DW25" i="6"/>
  <c r="AE25" i="7" s="1"/>
  <c r="DK25" i="6"/>
  <c r="S25" i="7" s="1"/>
  <c r="DU35" i="6"/>
  <c r="AC35" i="7" s="1"/>
  <c r="DI35" i="6"/>
  <c r="Q35" i="7" s="1"/>
  <c r="DT19" i="6"/>
  <c r="AB19" i="7" s="1"/>
  <c r="EF19" i="6"/>
  <c r="AN19" i="7" s="1"/>
  <c r="EE24" i="6"/>
  <c r="AM24" i="7" s="1"/>
  <c r="DS24" i="6"/>
  <c r="AA24" i="7" s="1"/>
  <c r="DO31" i="6"/>
  <c r="W31" i="7" s="1"/>
  <c r="EA31" i="6"/>
  <c r="AI31" i="7" s="1"/>
  <c r="DN19" i="6"/>
  <c r="V19" i="7" s="1"/>
  <c r="DZ19" i="6"/>
  <c r="AH19" i="7" s="1"/>
  <c r="EB25" i="6"/>
  <c r="AJ25" i="7" s="1"/>
  <c r="DP25" i="6"/>
  <c r="X25" i="7" s="1"/>
  <c r="DI14" i="6"/>
  <c r="Q14" i="7" s="1"/>
  <c r="DU14" i="6"/>
  <c r="AC14" i="7" s="1"/>
  <c r="DO19" i="6"/>
  <c r="W19" i="7" s="1"/>
  <c r="EA19" i="6"/>
  <c r="AI19" i="7" s="1"/>
  <c r="EC25" i="6"/>
  <c r="AK25" i="7" s="1"/>
  <c r="DQ25" i="6"/>
  <c r="Y25" i="7" s="1"/>
  <c r="EC32" i="6"/>
  <c r="AK32" i="7" s="1"/>
  <c r="DQ32" i="6"/>
  <c r="Y32" i="7" s="1"/>
  <c r="DL29" i="6"/>
  <c r="T29" i="7" s="1"/>
  <c r="DX29" i="6"/>
  <c r="AF29" i="7" s="1"/>
  <c r="DL34" i="6"/>
  <c r="T34" i="7" s="1"/>
  <c r="DX34" i="6"/>
  <c r="AF34" i="7" s="1"/>
  <c r="DQ43" i="6"/>
  <c r="Y43" i="7" s="1"/>
  <c r="EC43" i="6"/>
  <c r="AK43" i="7" s="1"/>
  <c r="DO28" i="6"/>
  <c r="W28" i="7" s="1"/>
  <c r="EA28" i="6"/>
  <c r="AI28" i="7" s="1"/>
  <c r="DY34" i="6"/>
  <c r="AG34" i="7" s="1"/>
  <c r="DM34" i="6"/>
  <c r="U34" i="7" s="1"/>
  <c r="EE43" i="6"/>
  <c r="AM43" i="7" s="1"/>
  <c r="DS43" i="6"/>
  <c r="AA43" i="7" s="1"/>
  <c r="EF41" i="6"/>
  <c r="AN41" i="7" s="1"/>
  <c r="DT41" i="6"/>
  <c r="AB41" i="7" s="1"/>
  <c r="EC46" i="6"/>
  <c r="AK46" i="7" s="1"/>
  <c r="DQ46" i="6"/>
  <c r="Y46" i="7" s="1"/>
  <c r="DV37" i="6"/>
  <c r="AD37" i="7" s="1"/>
  <c r="DJ37" i="6"/>
  <c r="R37" i="7" s="1"/>
  <c r="EE34" i="6"/>
  <c r="AM34" i="7" s="1"/>
  <c r="DS34" i="6"/>
  <c r="AA34" i="7" s="1"/>
  <c r="DX45" i="6"/>
  <c r="AF45" i="7" s="1"/>
  <c r="DL45" i="6"/>
  <c r="T45" i="7" s="1"/>
  <c r="DX35" i="6"/>
  <c r="AF35" i="7" s="1"/>
  <c r="DL35" i="6"/>
  <c r="T35" i="7" s="1"/>
  <c r="EC45" i="6"/>
  <c r="AK45" i="7" s="1"/>
  <c r="DQ45" i="6"/>
  <c r="Y45" i="7" s="1"/>
  <c r="EB43" i="6"/>
  <c r="AJ43" i="7" s="1"/>
  <c r="DP43" i="6"/>
  <c r="X43" i="7" s="1"/>
  <c r="DW43" i="6"/>
  <c r="AE43" i="7" s="1"/>
  <c r="DK43" i="6"/>
  <c r="S43" i="7" s="1"/>
  <c r="DW51" i="6"/>
  <c r="AE51" i="7" s="1"/>
  <c r="DK51" i="6"/>
  <c r="S51" i="7" s="1"/>
  <c r="DI37" i="6"/>
  <c r="Q37" i="7" s="1"/>
  <c r="DU37" i="6"/>
  <c r="AC37" i="7" s="1"/>
  <c r="DL43" i="6"/>
  <c r="T43" i="7" s="1"/>
  <c r="DX43" i="6"/>
  <c r="AF43" i="7" s="1"/>
  <c r="DX51" i="6"/>
  <c r="AF51" i="7" s="1"/>
  <c r="DL51" i="6"/>
  <c r="T51" i="7" s="1"/>
  <c r="DP51" i="6"/>
  <c r="X51" i="7" s="1"/>
  <c r="EB51" i="6"/>
  <c r="AJ51" i="7" s="1"/>
  <c r="DI38" i="6"/>
  <c r="Q38" i="7" s="1"/>
  <c r="DU38" i="6"/>
  <c r="AC38" i="7" s="1"/>
  <c r="EE44" i="6"/>
  <c r="AM44" i="7" s="1"/>
  <c r="DS44" i="6"/>
  <c r="AA44" i="7" s="1"/>
  <c r="DU53" i="6"/>
  <c r="AC53" i="7" s="1"/>
  <c r="DI53" i="6"/>
  <c r="Q53" i="7" s="1"/>
  <c r="DY47" i="6"/>
  <c r="AG47" i="7" s="1"/>
  <c r="DM47" i="6"/>
  <c r="U47" i="7" s="1"/>
  <c r="DP45" i="6"/>
  <c r="X45" i="7" s="1"/>
  <c r="EB45" i="6"/>
  <c r="AJ45" i="7" s="1"/>
  <c r="EA53" i="6"/>
  <c r="AI53" i="7" s="1"/>
  <c r="DO53" i="6"/>
  <c r="W53" i="7" s="1"/>
  <c r="DM52" i="6"/>
  <c r="U52" i="7" s="1"/>
  <c r="DY52" i="6"/>
  <c r="AG52" i="7" s="1"/>
  <c r="DM46" i="6"/>
  <c r="U46" i="7" s="1"/>
  <c r="DY46" i="6"/>
  <c r="AG46" i="7" s="1"/>
  <c r="DO59" i="6"/>
  <c r="W59" i="7" s="1"/>
  <c r="EA59" i="6"/>
  <c r="AI59" i="7" s="1"/>
  <c r="DM58" i="6"/>
  <c r="U58" i="7" s="1"/>
  <c r="DY58" i="6"/>
  <c r="AG58" i="7" s="1"/>
  <c r="DU76" i="6"/>
  <c r="AC76" i="7" s="1"/>
  <c r="DI76" i="6"/>
  <c r="Q76" i="7" s="1"/>
  <c r="DI60" i="6"/>
  <c r="Q60" i="7" s="1"/>
  <c r="DU60" i="6"/>
  <c r="AC60" i="7" s="1"/>
  <c r="DV56" i="6"/>
  <c r="AD56" i="7" s="1"/>
  <c r="DJ56" i="6"/>
  <c r="R56" i="7" s="1"/>
  <c r="DW52" i="6"/>
  <c r="AE52" i="7" s="1"/>
  <c r="DK52" i="6"/>
  <c r="S52" i="7" s="1"/>
  <c r="DX61" i="6"/>
  <c r="AF61" i="7" s="1"/>
  <c r="DL61" i="6"/>
  <c r="T61" i="7" s="1"/>
  <c r="DZ60" i="6"/>
  <c r="AH60" i="7" s="1"/>
  <c r="DN60" i="6"/>
  <c r="V60" i="7" s="1"/>
  <c r="DX68" i="6"/>
  <c r="AF68" i="7" s="1"/>
  <c r="DL68" i="6"/>
  <c r="T68" i="7" s="1"/>
  <c r="DX44" i="6"/>
  <c r="AF44" i="7" s="1"/>
  <c r="DL44" i="6"/>
  <c r="T44" i="7" s="1"/>
  <c r="DV49" i="6"/>
  <c r="AD49" i="7" s="1"/>
  <c r="DJ49" i="6"/>
  <c r="R49" i="7" s="1"/>
  <c r="EB54" i="6"/>
  <c r="AJ54" i="7" s="1"/>
  <c r="DP54" i="6"/>
  <c r="X54" i="7" s="1"/>
  <c r="DX60" i="6"/>
  <c r="AF60" i="7" s="1"/>
  <c r="DL60" i="6"/>
  <c r="T60" i="7" s="1"/>
  <c r="DV65" i="6"/>
  <c r="AD65" i="7" s="1"/>
  <c r="DJ65" i="6"/>
  <c r="R65" i="7" s="1"/>
  <c r="DO73" i="6"/>
  <c r="W73" i="7" s="1"/>
  <c r="EA73" i="6"/>
  <c r="AI73" i="7" s="1"/>
  <c r="DW74" i="6"/>
  <c r="AE74" i="7" s="1"/>
  <c r="DK74" i="6"/>
  <c r="S74" i="7" s="1"/>
  <c r="EB68" i="6"/>
  <c r="AJ68" i="7" s="1"/>
  <c r="DP68" i="6"/>
  <c r="X68" i="7" s="1"/>
  <c r="DI51" i="6"/>
  <c r="Q51" i="7" s="1"/>
  <c r="DU51" i="6"/>
  <c r="AC51" i="7" s="1"/>
  <c r="DO56" i="6"/>
  <c r="W56" i="7" s="1"/>
  <c r="EA56" i="6"/>
  <c r="AI56" i="7" s="1"/>
  <c r="EA62" i="6"/>
  <c r="AI62" i="7" s="1"/>
  <c r="DO62" i="6"/>
  <c r="W62" i="7" s="1"/>
  <c r="EF69" i="6"/>
  <c r="AN69" i="7" s="1"/>
  <c r="DT69" i="6"/>
  <c r="AB69" i="7" s="1"/>
  <c r="DU84" i="6"/>
  <c r="AC84" i="7" s="1"/>
  <c r="DI84" i="6"/>
  <c r="Q84" i="7" s="1"/>
  <c r="DR43" i="6"/>
  <c r="Z43" i="7" s="1"/>
  <c r="ED43" i="6"/>
  <c r="AL43" i="7" s="1"/>
  <c r="DN49" i="6"/>
  <c r="V49" i="7" s="1"/>
  <c r="DZ49" i="6"/>
  <c r="AH49" i="7" s="1"/>
  <c r="DT54" i="6"/>
  <c r="AB54" i="7" s="1"/>
  <c r="EF54" i="6"/>
  <c r="AN54" i="7" s="1"/>
  <c r="DR59" i="6"/>
  <c r="Z59" i="7" s="1"/>
  <c r="ED59" i="6"/>
  <c r="AL59" i="7" s="1"/>
  <c r="DN67" i="6"/>
  <c r="V67" i="7" s="1"/>
  <c r="DZ67" i="6"/>
  <c r="AH67" i="7" s="1"/>
  <c r="EE63" i="6"/>
  <c r="AM63" i="7" s="1"/>
  <c r="DS63" i="6"/>
  <c r="AA63" i="7" s="1"/>
  <c r="DX69" i="6"/>
  <c r="AF69" i="7" s="1"/>
  <c r="DL69" i="6"/>
  <c r="T69" i="7" s="1"/>
  <c r="DR60" i="6"/>
  <c r="Z60" i="7" s="1"/>
  <c r="ED60" i="6"/>
  <c r="AL60" i="7" s="1"/>
  <c r="EB67" i="6"/>
  <c r="AJ67" i="7" s="1"/>
  <c r="DP67" i="6"/>
  <c r="X67" i="7" s="1"/>
  <c r="DM65" i="6"/>
  <c r="U65" i="7" s="1"/>
  <c r="DY65" i="6"/>
  <c r="AG65" i="7" s="1"/>
  <c r="EE70" i="6"/>
  <c r="AM70" i="7" s="1"/>
  <c r="DS70" i="6"/>
  <c r="AA70" i="7" s="1"/>
  <c r="DX76" i="6"/>
  <c r="AF76" i="7" s="1"/>
  <c r="DL76" i="6"/>
  <c r="T76" i="7" s="1"/>
  <c r="DK73" i="6"/>
  <c r="S73" i="7" s="1"/>
  <c r="DW73" i="6"/>
  <c r="AE73" i="7" s="1"/>
  <c r="DR85" i="6"/>
  <c r="Z85" i="7" s="1"/>
  <c r="ED85" i="6"/>
  <c r="AL85" i="7" s="1"/>
  <c r="DZ76" i="6"/>
  <c r="AH76" i="7" s="1"/>
  <c r="DN76" i="6"/>
  <c r="V76" i="7" s="1"/>
  <c r="DT63" i="6"/>
  <c r="AB63" i="7" s="1"/>
  <c r="EF63" i="6"/>
  <c r="AN63" i="7" s="1"/>
  <c r="DR68" i="6"/>
  <c r="Z68" i="7" s="1"/>
  <c r="ED68" i="6"/>
  <c r="AL68" i="7" s="1"/>
  <c r="DQ74" i="6"/>
  <c r="Y74" i="7" s="1"/>
  <c r="EC74" i="6"/>
  <c r="AK74" i="7" s="1"/>
  <c r="DX83" i="6"/>
  <c r="AF83" i="7" s="1"/>
  <c r="DL83" i="6"/>
  <c r="T83" i="7" s="1"/>
  <c r="DW75" i="6"/>
  <c r="AE75" i="7" s="1"/>
  <c r="DK75" i="6"/>
  <c r="S75" i="7" s="1"/>
  <c r="EE74" i="6"/>
  <c r="AM74" i="7" s="1"/>
  <c r="DS74" i="6"/>
  <c r="AA74" i="7" s="1"/>
  <c r="DL87" i="6"/>
  <c r="T87" i="7" s="1"/>
  <c r="DX87" i="6"/>
  <c r="AF87" i="7" s="1"/>
  <c r="EA79" i="6"/>
  <c r="AI79" i="7" s="1"/>
  <c r="DO79" i="6"/>
  <c r="W79" i="7" s="1"/>
  <c r="ED81" i="6"/>
  <c r="AL81" i="7" s="1"/>
  <c r="DR81" i="6"/>
  <c r="Z81" i="7" s="1"/>
  <c r="EC93" i="6"/>
  <c r="AK93" i="7" s="1"/>
  <c r="DQ93" i="6"/>
  <c r="Y93" i="7" s="1"/>
  <c r="EB88" i="6"/>
  <c r="AJ88" i="7" s="1"/>
  <c r="DP88" i="6"/>
  <c r="X88" i="7" s="1"/>
  <c r="ED83" i="6"/>
  <c r="AL83" i="7" s="1"/>
  <c r="DR83" i="6"/>
  <c r="Z83" i="7" s="1"/>
  <c r="DP73" i="6"/>
  <c r="X73" i="7" s="1"/>
  <c r="EB73" i="6"/>
  <c r="AJ73" i="7" s="1"/>
  <c r="DX79" i="6"/>
  <c r="AF79" i="7" s="1"/>
  <c r="DL79" i="6"/>
  <c r="T79" i="7" s="1"/>
  <c r="DI86" i="6"/>
  <c r="Q86" i="7" s="1"/>
  <c r="DU86" i="6"/>
  <c r="AC86" i="7" s="1"/>
  <c r="DK76" i="6"/>
  <c r="S76" i="7" s="1"/>
  <c r="DW76" i="6"/>
  <c r="AE76" i="7" s="1"/>
  <c r="DQ82" i="6"/>
  <c r="Y82" i="7" s="1"/>
  <c r="EC82" i="6"/>
  <c r="AK82" i="7" s="1"/>
  <c r="ED84" i="6"/>
  <c r="AL84" i="7" s="1"/>
  <c r="DR84" i="6"/>
  <c r="Z84" i="7" s="1"/>
  <c r="DI81" i="6"/>
  <c r="Q81" i="7" s="1"/>
  <c r="DU81" i="6"/>
  <c r="AC81" i="7" s="1"/>
  <c r="EA86" i="6"/>
  <c r="AI86" i="7" s="1"/>
  <c r="DO86" i="6"/>
  <c r="W86" i="7" s="1"/>
  <c r="ED93" i="6"/>
  <c r="AL93" i="7" s="1"/>
  <c r="DR93" i="6"/>
  <c r="Z93" i="7" s="1"/>
  <c r="DX91" i="6"/>
  <c r="AF91" i="7" s="1"/>
  <c r="DL91" i="6"/>
  <c r="T91" i="7" s="1"/>
  <c r="ED92" i="6"/>
  <c r="AL92" i="7" s="1"/>
  <c r="DR92" i="6"/>
  <c r="Z92" i="7" s="1"/>
  <c r="DL81" i="6"/>
  <c r="T81" i="7" s="1"/>
  <c r="DX81" i="6"/>
  <c r="AF81" i="7" s="1"/>
  <c r="DJ86" i="6"/>
  <c r="R86" i="7" s="1"/>
  <c r="DV86" i="6"/>
  <c r="AD86" i="7" s="1"/>
  <c r="DX93" i="6"/>
  <c r="AF93" i="7" s="1"/>
  <c r="DL93" i="6"/>
  <c r="T93" i="7" s="1"/>
  <c r="DS86" i="6"/>
  <c r="AA86" i="7" s="1"/>
  <c r="EE86" i="6"/>
  <c r="AM86" i="7" s="1"/>
  <c r="DT92" i="6"/>
  <c r="AB92" i="7" s="1"/>
  <c r="EF92" i="6"/>
  <c r="AN92" i="7" s="1"/>
  <c r="EC91" i="6"/>
  <c r="AK91" i="7" s="1"/>
  <c r="DQ91" i="6"/>
  <c r="Y91" i="7" s="1"/>
  <c r="ED91" i="6"/>
  <c r="AL91" i="7" s="1"/>
  <c r="DR91" i="6"/>
  <c r="Z91" i="7" s="1"/>
  <c r="DU88" i="6"/>
  <c r="AC88" i="7" s="1"/>
  <c r="DI88" i="6"/>
  <c r="Q88" i="7" s="1"/>
  <c r="EA93" i="6"/>
  <c r="AI93" i="7" s="1"/>
  <c r="DO93" i="6"/>
  <c r="W93" i="7" s="1"/>
  <c r="DX100" i="6"/>
  <c r="AF100" i="7" s="1"/>
  <c r="DL100" i="6"/>
  <c r="T100" i="7" s="1"/>
  <c r="DY100" i="6"/>
  <c r="AG100" i="7" s="1"/>
  <c r="DM100" i="6"/>
  <c r="U100" i="7" s="1"/>
  <c r="DJ96" i="6"/>
  <c r="R96" i="7" s="1"/>
  <c r="DV96" i="6"/>
  <c r="AD96" i="7" s="1"/>
  <c r="DN105" i="6"/>
  <c r="V105" i="7" s="1"/>
  <c r="DZ105" i="6"/>
  <c r="AH105" i="7" s="1"/>
  <c r="EF98" i="6"/>
  <c r="AN98" i="7" s="1"/>
  <c r="DT98" i="6"/>
  <c r="AB98" i="7" s="1"/>
  <c r="DM88" i="6"/>
  <c r="U88" i="7" s="1"/>
  <c r="DY88" i="6"/>
  <c r="AG88" i="7" s="1"/>
  <c r="DS93" i="6"/>
  <c r="AA93" i="7" s="1"/>
  <c r="EE93" i="6"/>
  <c r="AM93" i="7" s="1"/>
  <c r="DO99" i="6"/>
  <c r="W99" i="7" s="1"/>
  <c r="EA99" i="6"/>
  <c r="AI99" i="7" s="1"/>
  <c r="DX98" i="6"/>
  <c r="AF98" i="7" s="1"/>
  <c r="DL98" i="6"/>
  <c r="T98" i="7" s="1"/>
  <c r="DT106" i="6"/>
  <c r="AB106" i="7" s="1"/>
  <c r="EF106" i="6"/>
  <c r="AN106" i="7" s="1"/>
  <c r="DN103" i="6"/>
  <c r="V103" i="7" s="1"/>
  <c r="DZ103" i="6"/>
  <c r="AH103" i="7" s="1"/>
  <c r="DY101" i="6"/>
  <c r="AG101" i="7" s="1"/>
  <c r="DM101" i="6"/>
  <c r="U101" i="7" s="1"/>
  <c r="DQ107" i="6"/>
  <c r="Y107" i="7" s="1"/>
  <c r="EC107" i="6"/>
  <c r="AK107" i="7" s="1"/>
  <c r="DU109" i="6"/>
  <c r="AC109" i="7" s="1"/>
  <c r="DI109" i="6"/>
  <c r="Q109" i="7" s="1"/>
  <c r="DO113" i="6"/>
  <c r="W113" i="7" s="1"/>
  <c r="EA113" i="6"/>
  <c r="AI113" i="7" s="1"/>
  <c r="DP105" i="6"/>
  <c r="X105" i="7" s="1"/>
  <c r="EB105" i="6"/>
  <c r="AJ105" i="7" s="1"/>
  <c r="DP114" i="6"/>
  <c r="X114" i="7" s="1"/>
  <c r="EB114" i="6"/>
  <c r="AJ114" i="7" s="1"/>
  <c r="DK100" i="6"/>
  <c r="S100" i="7" s="1"/>
  <c r="DW100" i="6"/>
  <c r="AE100" i="7" s="1"/>
  <c r="DI105" i="6"/>
  <c r="Q105" i="7" s="1"/>
  <c r="DU105" i="6"/>
  <c r="AC105" i="7" s="1"/>
  <c r="DM112" i="6"/>
  <c r="U112" i="7" s="1"/>
  <c r="DY112" i="6"/>
  <c r="AG112" i="7" s="1"/>
  <c r="DO115" i="6"/>
  <c r="W115" i="7" s="1"/>
  <c r="EA115" i="6"/>
  <c r="AI115" i="7" s="1"/>
  <c r="DI106" i="6"/>
  <c r="Q106" i="7" s="1"/>
  <c r="DU106" i="6"/>
  <c r="AC106" i="7" s="1"/>
  <c r="DJ106" i="6"/>
  <c r="R106" i="7" s="1"/>
  <c r="DV106" i="6"/>
  <c r="AD106" i="7" s="1"/>
  <c r="EB112" i="6"/>
  <c r="AJ112" i="7" s="1"/>
  <c r="DP112" i="6"/>
  <c r="X112" i="7" s="1"/>
  <c r="DK107" i="6"/>
  <c r="S107" i="7" s="1"/>
  <c r="DW107" i="6"/>
  <c r="AE107" i="7" s="1"/>
  <c r="DQ113" i="6"/>
  <c r="Y113" i="7" s="1"/>
  <c r="EC113" i="6"/>
  <c r="AK113" i="7" s="1"/>
  <c r="DP110" i="6"/>
  <c r="X110" i="7" s="1"/>
  <c r="EB110" i="6"/>
  <c r="AJ110" i="7" s="1"/>
  <c r="EB115" i="6"/>
  <c r="AJ115" i="7" s="1"/>
  <c r="DP115" i="6"/>
  <c r="X115" i="7" s="1"/>
  <c r="DT112" i="6"/>
  <c r="AB112" i="7" s="1"/>
  <c r="EF112" i="6"/>
  <c r="AN112" i="7" s="1"/>
  <c r="DK117" i="6"/>
  <c r="S117" i="7" s="1"/>
  <c r="DW117" i="6"/>
  <c r="AE117" i="7" s="1"/>
  <c r="DY121" i="6"/>
  <c r="AG121" i="7" s="1"/>
  <c r="DM121" i="6"/>
  <c r="U121" i="7" s="1"/>
  <c r="EF114" i="6"/>
  <c r="AN114" i="7" s="1"/>
  <c r="DT114" i="6"/>
  <c r="AB114" i="7" s="1"/>
  <c r="DS110" i="6"/>
  <c r="AA110" i="7" s="1"/>
  <c r="EE110" i="6"/>
  <c r="AM110" i="7" s="1"/>
  <c r="DZ117" i="6"/>
  <c r="AH117" i="7" s="1"/>
  <c r="DN117" i="6"/>
  <c r="V117" i="7" s="1"/>
  <c r="DW124" i="6"/>
  <c r="AE124" i="7" s="1"/>
  <c r="DK124" i="6"/>
  <c r="S124" i="7" s="1"/>
  <c r="DR116" i="6"/>
  <c r="Z116" i="7" s="1"/>
  <c r="ED116" i="6"/>
  <c r="AL116" i="7" s="1"/>
  <c r="DI117" i="6"/>
  <c r="Q117" i="7" s="1"/>
  <c r="DU117" i="6"/>
  <c r="AC117" i="7" s="1"/>
  <c r="ED122" i="6"/>
  <c r="AL122" i="7" s="1"/>
  <c r="DR122" i="6"/>
  <c r="Z122" i="7" s="1"/>
  <c r="EE121" i="6"/>
  <c r="AM121" i="7" s="1"/>
  <c r="DS121" i="6"/>
  <c r="AA121" i="7" s="1"/>
  <c r="EF118" i="6"/>
  <c r="AN118" i="7" s="1"/>
  <c r="DT118" i="6"/>
  <c r="AB118" i="7" s="1"/>
  <c r="DM124" i="6"/>
  <c r="U124" i="7" s="1"/>
  <c r="DY124" i="6"/>
  <c r="AG124" i="7" s="1"/>
  <c r="DO121" i="6"/>
  <c r="W121" i="7" s="1"/>
  <c r="EA121" i="6"/>
  <c r="AI121" i="7" s="1"/>
  <c r="DN118" i="6"/>
  <c r="V118" i="7" s="1"/>
  <c r="DZ118" i="6"/>
  <c r="AH118" i="7" s="1"/>
  <c r="EC124" i="6"/>
  <c r="AK124" i="7" s="1"/>
  <c r="DQ124" i="6"/>
  <c r="Y124" i="7" s="1"/>
  <c r="DJ121" i="6"/>
  <c r="R121" i="7" s="1"/>
  <c r="DV121" i="6"/>
  <c r="AD121" i="7" s="1"/>
  <c r="DV124" i="6"/>
  <c r="AD124" i="7" s="1"/>
  <c r="DJ124" i="6"/>
  <c r="R124" i="7" s="1"/>
  <c r="EB129" i="6"/>
  <c r="AJ129" i="7" s="1"/>
  <c r="DP129" i="6"/>
  <c r="X129" i="7" s="1"/>
  <c r="DX124" i="6"/>
  <c r="AF124" i="7" s="1"/>
  <c r="DL124" i="6"/>
  <c r="T124" i="7" s="1"/>
  <c r="DV129" i="6"/>
  <c r="AD129" i="7" s="1"/>
  <c r="DJ129" i="6"/>
  <c r="R129" i="7" s="1"/>
  <c r="DN124" i="6"/>
  <c r="V124" i="7" s="1"/>
  <c r="DZ124" i="6"/>
  <c r="AH124" i="7" s="1"/>
  <c r="DT129" i="6"/>
  <c r="AB129" i="7" s="1"/>
  <c r="EF129" i="6"/>
  <c r="AN129" i="7" s="1"/>
  <c r="DN125" i="6"/>
  <c r="V125" i="7" s="1"/>
  <c r="DZ125" i="6"/>
  <c r="AH125" i="7" s="1"/>
  <c r="DT130" i="6"/>
  <c r="AB130" i="7" s="1"/>
  <c r="EF130" i="6"/>
  <c r="AN130" i="7" s="1"/>
  <c r="C178" i="2"/>
  <c r="D178" i="2" s="1"/>
  <c r="F178" i="2" s="1"/>
  <c r="AX129" i="7" l="1"/>
  <c r="BV129" i="7" s="1"/>
  <c r="AZ124" i="7"/>
  <c r="BX124" i="7" s="1"/>
  <c r="AT130" i="7"/>
  <c r="BR130" i="7" s="1"/>
  <c r="AX124" i="7"/>
  <c r="BV124" i="7" s="1"/>
  <c r="AY125" i="7"/>
  <c r="BW125" i="7" s="1"/>
  <c r="AP119" i="7"/>
  <c r="BN119" i="7" s="1"/>
  <c r="AO122" i="7"/>
  <c r="BM122" i="7" s="1"/>
  <c r="AW123" i="7"/>
  <c r="BU123" i="7" s="1"/>
  <c r="AS120" i="7"/>
  <c r="BQ120" i="7" s="1"/>
  <c r="AR118" i="7"/>
  <c r="BP118" i="7" s="1"/>
  <c r="AS115" i="7"/>
  <c r="BQ115" i="7" s="1"/>
  <c r="AQ119" i="7"/>
  <c r="BO119" i="7" s="1"/>
  <c r="AS116" i="7"/>
  <c r="BQ116" i="7" s="1"/>
  <c r="AR111" i="7"/>
  <c r="BP111" i="7" s="1"/>
  <c r="AP114" i="7"/>
  <c r="BN114" i="7" s="1"/>
  <c r="AY106" i="7"/>
  <c r="BW106" i="7" s="1"/>
  <c r="AT116" i="7"/>
  <c r="BR116" i="7" s="1"/>
  <c r="AW114" i="7"/>
  <c r="BU114" i="7" s="1"/>
  <c r="AQ113" i="7"/>
  <c r="BO113" i="7" s="1"/>
  <c r="AQ108" i="7"/>
  <c r="BO108" i="7" s="1"/>
  <c r="AQ102" i="7"/>
  <c r="BO102" i="7" s="1"/>
  <c r="AU107" i="7"/>
  <c r="BS107" i="7" s="1"/>
  <c r="AV99" i="7"/>
  <c r="BT99" i="7" s="1"/>
  <c r="AT99" i="7"/>
  <c r="BR99" i="7" s="1"/>
  <c r="AU97" i="7"/>
  <c r="BS97" i="7" s="1"/>
  <c r="AX101" i="7"/>
  <c r="BV101" i="7" s="1"/>
  <c r="AV101" i="7"/>
  <c r="BT101" i="7" s="1"/>
  <c r="AS94" i="7"/>
  <c r="BQ94" i="7" s="1"/>
  <c r="AW88" i="7"/>
  <c r="BU88" i="7" s="1"/>
  <c r="AR92" i="7"/>
  <c r="BP92" i="7" s="1"/>
  <c r="AQ92" i="7"/>
  <c r="BO92" i="7" s="1"/>
  <c r="AO87" i="7"/>
  <c r="BM87" i="7" s="1"/>
  <c r="AX94" i="7"/>
  <c r="BV94" i="7" s="1"/>
  <c r="AP93" i="7"/>
  <c r="BN93" i="7" s="1"/>
  <c r="AV92" i="7"/>
  <c r="BT92" i="7" s="1"/>
  <c r="AR94" i="7"/>
  <c r="BP94" i="7" s="1"/>
  <c r="AT87" i="7"/>
  <c r="BR87" i="7" s="1"/>
  <c r="AV85" i="7"/>
  <c r="BT85" i="7" s="1"/>
  <c r="AP83" i="7"/>
  <c r="BN83" i="7" s="1"/>
  <c r="AQ95" i="7"/>
  <c r="BO95" i="7" s="1"/>
  <c r="AY81" i="7"/>
  <c r="BW81" i="7" s="1"/>
  <c r="AR82" i="7"/>
  <c r="BP82" i="7" s="1"/>
  <c r="AU81" i="7"/>
  <c r="BS81" i="7" s="1"/>
  <c r="AX73" i="7"/>
  <c r="BV73" i="7" s="1"/>
  <c r="AT75" i="7"/>
  <c r="BR75" i="7" s="1"/>
  <c r="AV76" i="7"/>
  <c r="BT76" i="7" s="1"/>
  <c r="AO91" i="7"/>
  <c r="BM91" i="7" s="1"/>
  <c r="AP75" i="7"/>
  <c r="BN75" i="7" s="1"/>
  <c r="AY77" i="7"/>
  <c r="BW77" i="7" s="1"/>
  <c r="AV86" i="7"/>
  <c r="BT86" i="7" s="1"/>
  <c r="AS74" i="7"/>
  <c r="BQ74" i="7" s="1"/>
  <c r="AU77" i="7"/>
  <c r="BS77" i="7" s="1"/>
  <c r="AO71" i="7"/>
  <c r="BM71" i="7" s="1"/>
  <c r="AQ68" i="7"/>
  <c r="BO68" i="7" s="1"/>
  <c r="AS64" i="7"/>
  <c r="BQ64" i="7" s="1"/>
  <c r="AY68" i="7"/>
  <c r="BW68" i="7" s="1"/>
  <c r="AW70" i="7"/>
  <c r="BU70" i="7" s="1"/>
  <c r="AV63" i="7"/>
  <c r="BT63" i="7" s="1"/>
  <c r="AO69" i="7"/>
  <c r="BM69" i="7" s="1"/>
  <c r="AS62" i="7"/>
  <c r="BQ62" i="7" s="1"/>
  <c r="AP67" i="7"/>
  <c r="BN67" i="7" s="1"/>
  <c r="AZ65" i="7"/>
  <c r="BX65" i="7" s="1"/>
  <c r="AZ60" i="7"/>
  <c r="BX60" i="7" s="1"/>
  <c r="AT55" i="7"/>
  <c r="BR55" i="7" s="1"/>
  <c r="AX49" i="7"/>
  <c r="BV49" i="7" s="1"/>
  <c r="AZ44" i="7"/>
  <c r="BX44" i="7" s="1"/>
  <c r="AT39" i="7"/>
  <c r="BR39" i="7" s="1"/>
  <c r="AV64" i="7"/>
  <c r="BT64" i="7" s="1"/>
  <c r="AO61" i="7"/>
  <c r="BM61" i="7" s="1"/>
  <c r="AP62" i="7"/>
  <c r="BN62" i="7" s="1"/>
  <c r="AV59" i="7"/>
  <c r="BT59" i="7" s="1"/>
  <c r="AW47" i="7"/>
  <c r="BU47" i="7" s="1"/>
  <c r="AX48" i="7"/>
  <c r="BV48" i="7" s="1"/>
  <c r="AQ55" i="7"/>
  <c r="BO55" i="7" s="1"/>
  <c r="AU58" i="7"/>
  <c r="BS58" i="7" s="1"/>
  <c r="AY52" i="7"/>
  <c r="BW52" i="7" s="1"/>
  <c r="AW44" i="7"/>
  <c r="BU44" i="7" s="1"/>
  <c r="AX52" i="7"/>
  <c r="BV52" i="7" s="1"/>
  <c r="AU44" i="7"/>
  <c r="BS44" i="7" s="1"/>
  <c r="AR101" i="7"/>
  <c r="BP101" i="7" s="1"/>
  <c r="AP103" i="7"/>
  <c r="BN103" i="7" s="1"/>
  <c r="AP95" i="7"/>
  <c r="BN95" i="7" s="1"/>
  <c r="AP101" i="7"/>
  <c r="BN101" i="7" s="1"/>
  <c r="AO95" i="7"/>
  <c r="BM95" i="7" s="1"/>
  <c r="AR99" i="7"/>
  <c r="BP99" i="7" s="1"/>
  <c r="AY103" i="7"/>
  <c r="BW103" i="7" s="1"/>
  <c r="AX96" i="7"/>
  <c r="BV96" i="7" s="1"/>
  <c r="AS90" i="7"/>
  <c r="BQ90" i="7" s="1"/>
  <c r="AP94" i="7"/>
  <c r="BN94" i="7" s="1"/>
  <c r="AT97" i="7"/>
  <c r="BR97" i="7" s="1"/>
  <c r="AQ97" i="7"/>
  <c r="BO97" i="7" s="1"/>
  <c r="AZ93" i="7"/>
  <c r="BX93" i="7" s="1"/>
  <c r="AZ88" i="7"/>
  <c r="BX88" i="7" s="1"/>
  <c r="AP87" i="7"/>
  <c r="BN87" i="7" s="1"/>
  <c r="AW84" i="7"/>
  <c r="BU84" i="7" s="1"/>
  <c r="AV82" i="7"/>
  <c r="BT82" i="7" s="1"/>
  <c r="AW83" i="7"/>
  <c r="BU83" i="7" s="1"/>
  <c r="AP84" i="7"/>
  <c r="BN84" i="7" s="1"/>
  <c r="AQ78" i="7"/>
  <c r="BO78" i="7" s="1"/>
  <c r="AZ74" i="7"/>
  <c r="BX74" i="7" s="1"/>
  <c r="AR77" i="7"/>
  <c r="BP77" i="7" s="1"/>
  <c r="AW78" i="7"/>
  <c r="BU78" i="7" s="1"/>
  <c r="AX80" i="7"/>
  <c r="BV80" i="7" s="1"/>
  <c r="AP129" i="7"/>
  <c r="BN129" i="7" s="1"/>
  <c r="AR124" i="7"/>
  <c r="BP124" i="7" s="1"/>
  <c r="AV129" i="7"/>
  <c r="BT129" i="7" s="1"/>
  <c r="AP124" i="7"/>
  <c r="BN124" i="7" s="1"/>
  <c r="AW124" i="7"/>
  <c r="BU124" i="7" s="1"/>
  <c r="AZ118" i="7"/>
  <c r="BX118" i="7" s="1"/>
  <c r="AY121" i="7"/>
  <c r="BW121" i="7" s="1"/>
  <c r="AX122" i="7"/>
  <c r="BV122" i="7" s="1"/>
  <c r="AQ124" i="7"/>
  <c r="BO124" i="7" s="1"/>
  <c r="AT117" i="7"/>
  <c r="BR117" i="7" s="1"/>
  <c r="AZ114" i="7"/>
  <c r="BX114" i="7" s="1"/>
  <c r="AS121" i="7"/>
  <c r="BQ121" i="7" s="1"/>
  <c r="AV115" i="7"/>
  <c r="BT115" i="7" s="1"/>
  <c r="AV112" i="7"/>
  <c r="BT112" i="7" s="1"/>
  <c r="AO109" i="7"/>
  <c r="BM109" i="7" s="1"/>
  <c r="AS101" i="7"/>
  <c r="BQ101" i="7" s="1"/>
  <c r="AR98" i="7"/>
  <c r="BP98" i="7" s="1"/>
  <c r="AZ98" i="7"/>
  <c r="BX98" i="7" s="1"/>
  <c r="AS100" i="7"/>
  <c r="BQ100" i="7" s="1"/>
  <c r="AR100" i="7"/>
  <c r="BP100" i="7" s="1"/>
  <c r="AU93" i="7"/>
  <c r="BS93" i="7" s="1"/>
  <c r="AO88" i="7"/>
  <c r="BM88" i="7" s="1"/>
  <c r="AX91" i="7"/>
  <c r="BV91" i="7" s="1"/>
  <c r="AW91" i="7"/>
  <c r="BU91" i="7" s="1"/>
  <c r="AR93" i="7"/>
  <c r="BP93" i="7" s="1"/>
  <c r="AX92" i="7"/>
  <c r="BV92" i="7" s="1"/>
  <c r="AR91" i="7"/>
  <c r="BP91" i="7" s="1"/>
  <c r="AX93" i="7"/>
  <c r="BV93" i="7" s="1"/>
  <c r="AU86" i="7"/>
  <c r="BS86" i="7" s="1"/>
  <c r="AX84" i="7"/>
  <c r="BV84" i="7" s="1"/>
  <c r="AR79" i="7"/>
  <c r="BP79" i="7" s="1"/>
  <c r="AX83" i="7"/>
  <c r="BV83" i="7" s="1"/>
  <c r="AV88" i="7"/>
  <c r="BT88" i="7" s="1"/>
  <c r="AW93" i="7"/>
  <c r="BU93" i="7" s="1"/>
  <c r="AY74" i="7"/>
  <c r="BW74" i="7" s="1"/>
  <c r="AR83" i="7"/>
  <c r="BP83" i="7" s="1"/>
  <c r="AT76" i="7"/>
  <c r="BR76" i="7" s="1"/>
  <c r="AR76" i="7"/>
  <c r="BP76" i="7" s="1"/>
  <c r="AY70" i="7"/>
  <c r="BW70" i="7" s="1"/>
  <c r="AV67" i="7"/>
  <c r="BT67" i="7" s="1"/>
  <c r="AR69" i="7"/>
  <c r="BP69" i="7" s="1"/>
  <c r="AY63" i="7"/>
  <c r="BW63" i="7" s="1"/>
  <c r="AZ69" i="7"/>
  <c r="BX69" i="7" s="1"/>
  <c r="AU62" i="7"/>
  <c r="BS62" i="7" s="1"/>
  <c r="AV68" i="7"/>
  <c r="BT68" i="7" s="1"/>
  <c r="AQ74" i="7"/>
  <c r="BO74" i="7" s="1"/>
  <c r="AP65" i="7"/>
  <c r="BN65" i="7" s="1"/>
  <c r="AR60" i="7"/>
  <c r="BP60" i="7" s="1"/>
  <c r="AV54" i="7"/>
  <c r="BT54" i="7" s="1"/>
  <c r="AP49" i="7"/>
  <c r="BN49" i="7" s="1"/>
  <c r="AR44" i="7"/>
  <c r="BP44" i="7" s="1"/>
  <c r="AR68" i="7"/>
  <c r="BP68" i="7" s="1"/>
  <c r="AT60" i="7"/>
  <c r="BR60" i="7" s="1"/>
  <c r="AR61" i="7"/>
  <c r="BP61" i="7" s="1"/>
  <c r="AQ52" i="7"/>
  <c r="BO52" i="7" s="1"/>
  <c r="AP56" i="7"/>
  <c r="BN56" i="7" s="1"/>
  <c r="AO76" i="7"/>
  <c r="BM76" i="7" s="1"/>
  <c r="AS47" i="7"/>
  <c r="BQ47" i="7" s="1"/>
  <c r="AO53" i="7"/>
  <c r="BM53" i="7" s="1"/>
  <c r="AY44" i="7"/>
  <c r="BW44" i="7" s="1"/>
  <c r="AR51" i="7"/>
  <c r="BP51" i="7" s="1"/>
  <c r="AQ51" i="7"/>
  <c r="BO51" i="7" s="1"/>
  <c r="AQ43" i="7"/>
  <c r="BO43" i="7" s="1"/>
  <c r="AV43" i="7"/>
  <c r="BT43" i="7" s="1"/>
  <c r="AW45" i="7"/>
  <c r="BU45" i="7" s="1"/>
  <c r="AR35" i="7"/>
  <c r="BP35" i="7" s="1"/>
  <c r="AR45" i="7"/>
  <c r="BP45" i="7" s="1"/>
  <c r="AP37" i="7"/>
  <c r="BN37" i="7" s="1"/>
  <c r="AW46" i="7"/>
  <c r="BU46" i="7" s="1"/>
  <c r="AZ41" i="7"/>
  <c r="BX41" i="7" s="1"/>
  <c r="AY43" i="7"/>
  <c r="BW43" i="7" s="1"/>
  <c r="AS34" i="7"/>
  <c r="BQ34" i="7" s="1"/>
  <c r="AW32" i="7"/>
  <c r="BU32" i="7" s="1"/>
  <c r="AW25" i="7"/>
  <c r="BU25" i="7" s="1"/>
  <c r="AV25" i="7"/>
  <c r="BT25" i="7" s="1"/>
  <c r="AY24" i="7"/>
  <c r="BW24" i="7" s="1"/>
  <c r="AO35" i="7"/>
  <c r="BM35" i="7" s="1"/>
  <c r="AQ25" i="7"/>
  <c r="BO25" i="7" s="1"/>
  <c r="AO20" i="7"/>
  <c r="BM20" i="7" s="1"/>
  <c r="AQ15" i="7"/>
  <c r="BO15" i="7" s="1"/>
  <c r="AW29" i="7"/>
  <c r="BU29" i="7" s="1"/>
  <c r="AP23" i="7"/>
  <c r="BN23" i="7" s="1"/>
  <c r="AR18" i="7"/>
  <c r="BP18" i="7" s="1"/>
  <c r="AQ31" i="7"/>
  <c r="BO31" i="7" s="1"/>
  <c r="AP31" i="7"/>
  <c r="BN31" i="7" s="1"/>
  <c r="AX18" i="7"/>
  <c r="BV18" i="7" s="1"/>
  <c r="AQ24" i="7"/>
  <c r="BO24" i="7" s="1"/>
  <c r="AY8" i="7"/>
  <c r="BW8" i="7" s="1"/>
  <c r="AS12" i="7"/>
  <c r="BQ12" i="7" s="1"/>
  <c r="AS27" i="7"/>
  <c r="BQ27" i="7" s="1"/>
  <c r="AR6" i="7"/>
  <c r="BP6" i="7" s="1"/>
  <c r="AY13" i="7"/>
  <c r="BW13" i="7" s="1"/>
  <c r="AV5" i="7"/>
  <c r="BT5" i="7" s="1"/>
  <c r="AS11" i="7"/>
  <c r="BQ11" i="7" s="1"/>
  <c r="AO17" i="7"/>
  <c r="BM17" i="7" s="1"/>
  <c r="AT7" i="7"/>
  <c r="BR7" i="7" s="1"/>
  <c r="AU6" i="7"/>
  <c r="BS6" i="7" s="1"/>
  <c r="AT15" i="7"/>
  <c r="BR15" i="7" s="1"/>
  <c r="AW13" i="7"/>
  <c r="BU13" i="7" s="1"/>
  <c r="AV13" i="7"/>
  <c r="BT13" i="7" s="1"/>
  <c r="AX8" i="7"/>
  <c r="BV8" i="7" s="1"/>
  <c r="AZ10" i="7"/>
  <c r="BX10" i="7" s="1"/>
  <c r="AZ128" i="7"/>
  <c r="BX128" i="7" s="1"/>
  <c r="AT123" i="7"/>
  <c r="BR123" i="7" s="1"/>
  <c r="AX128" i="7"/>
  <c r="BV128" i="7" s="1"/>
  <c r="AZ123" i="7"/>
  <c r="BX123" i="7" s="1"/>
  <c r="AU123" i="7"/>
  <c r="BS123" i="7" s="1"/>
  <c r="AU129" i="7"/>
  <c r="BS129" i="7" s="1"/>
  <c r="AO128" i="7"/>
  <c r="BM128" i="7" s="1"/>
  <c r="AQ121" i="7"/>
  <c r="BO121" i="7" s="1"/>
  <c r="AO116" i="7"/>
  <c r="BM116" i="7" s="1"/>
  <c r="AQ114" i="7"/>
  <c r="BO114" i="7" s="1"/>
  <c r="AV119" i="7"/>
  <c r="BT119" i="7" s="1"/>
  <c r="AV116" i="7"/>
  <c r="BT116" i="7" s="1"/>
  <c r="AU116" i="7"/>
  <c r="BS116" i="7" s="1"/>
  <c r="AY112" i="7"/>
  <c r="BW112" i="7" s="1"/>
  <c r="AY118" i="7"/>
  <c r="BW118" i="7" s="1"/>
  <c r="AY111" i="7"/>
  <c r="BW111" i="7" s="1"/>
  <c r="AX112" i="7"/>
  <c r="BV112" i="7" s="1"/>
  <c r="AW112" i="7"/>
  <c r="BU112" i="7" s="1"/>
  <c r="AU111" i="7"/>
  <c r="BS111" i="7" s="1"/>
  <c r="AP112" i="7"/>
  <c r="BN112" i="7" s="1"/>
  <c r="AR108" i="7"/>
  <c r="BP108" i="7" s="1"/>
  <c r="AR106" i="7"/>
  <c r="BP106" i="7" s="1"/>
  <c r="AU100" i="7"/>
  <c r="BS100" i="7" s="1"/>
  <c r="AZ105" i="7"/>
  <c r="BX105" i="7" s="1"/>
  <c r="AY97" i="7"/>
  <c r="BW97" i="7" s="1"/>
  <c r="AT106" i="7"/>
  <c r="BR106" i="7" s="1"/>
  <c r="AO98" i="7"/>
  <c r="BM98" i="7" s="1"/>
  <c r="AT104" i="7"/>
  <c r="BR104" i="7" s="1"/>
  <c r="AW95" i="7"/>
  <c r="BU95" i="7" s="1"/>
  <c r="AQ99" i="7"/>
  <c r="BO99" i="7" s="1"/>
  <c r="AZ99" i="7"/>
  <c r="BX99" i="7" s="1"/>
  <c r="AW92" i="7"/>
  <c r="BU92" i="7" s="1"/>
  <c r="AU90" i="7"/>
  <c r="BS90" i="7" s="1"/>
  <c r="AT90" i="7"/>
  <c r="BR90" i="7" s="1"/>
  <c r="AY92" i="7"/>
  <c r="BW92" i="7" s="1"/>
  <c r="AY99" i="7"/>
  <c r="BW99" i="7" s="1"/>
  <c r="AY90" i="7"/>
  <c r="BW90" i="7" s="1"/>
  <c r="AU92" i="7"/>
  <c r="BS92" i="7" s="1"/>
  <c r="AW85" i="7"/>
  <c r="BU85" i="7" s="1"/>
  <c r="AQ83" i="7"/>
  <c r="BO83" i="7" s="1"/>
  <c r="AS81" i="7"/>
  <c r="BQ81" i="7" s="1"/>
  <c r="AT85" i="7"/>
  <c r="BR85" i="7" s="1"/>
  <c r="AT78" i="7"/>
  <c r="BR78" i="7" s="1"/>
  <c r="AT82" i="7"/>
  <c r="BR82" i="7" s="1"/>
  <c r="AV87" i="7"/>
  <c r="BT87" i="7" s="1"/>
  <c r="AZ91" i="7"/>
  <c r="BX91" i="7" s="1"/>
  <c r="AR80" i="7"/>
  <c r="BP80" i="7" s="1"/>
  <c r="AZ78" i="7"/>
  <c r="BX78" i="7" s="1"/>
  <c r="AZ82" i="7"/>
  <c r="BX82" i="7" s="1"/>
  <c r="AO74" i="7"/>
  <c r="BM74" i="7" s="1"/>
  <c r="AX74" i="7"/>
  <c r="BV74" i="7" s="1"/>
  <c r="AQ82" i="7"/>
  <c r="BO82" i="7" s="1"/>
  <c r="AS73" i="7"/>
  <c r="BQ73" i="7" s="1"/>
  <c r="AY75" i="7"/>
  <c r="BW75" i="7" s="1"/>
  <c r="AS80" i="7"/>
  <c r="BQ80" i="7" s="1"/>
  <c r="AV89" i="7"/>
  <c r="BT89" i="7" s="1"/>
  <c r="AW75" i="7"/>
  <c r="BU75" i="7" s="1"/>
  <c r="AQ70" i="7"/>
  <c r="BO70" i="7" s="1"/>
  <c r="AP66" i="7"/>
  <c r="BN66" i="7" s="1"/>
  <c r="AZ68" i="7"/>
  <c r="BX68" i="7" s="1"/>
  <c r="AW62" i="7"/>
  <c r="BU62" i="7" s="1"/>
  <c r="AX66" i="7"/>
  <c r="BV66" i="7" s="1"/>
  <c r="AV81" i="7"/>
  <c r="BT81" i="7" s="1"/>
  <c r="AP69" i="7"/>
  <c r="BN69" i="7" s="1"/>
  <c r="AQ67" i="7"/>
  <c r="BO67" i="7" s="1"/>
  <c r="AY73" i="7"/>
  <c r="BW73" i="7" s="1"/>
  <c r="AP71" i="7"/>
  <c r="BN71" i="7" s="1"/>
  <c r="AW64" i="7"/>
  <c r="BU64" i="7" s="1"/>
  <c r="AT59" i="7"/>
  <c r="BR59" i="7" s="1"/>
  <c r="AX53" i="7"/>
  <c r="BV53" i="7" s="1"/>
  <c r="AZ48" i="7"/>
  <c r="BX48" i="7" s="1"/>
  <c r="AT43" i="7"/>
  <c r="BR43" i="7" s="1"/>
  <c r="AQ63" i="7"/>
  <c r="BO63" i="7" s="1"/>
  <c r="AS59" i="7"/>
  <c r="BQ59" i="7" s="1"/>
  <c r="AS60" i="7"/>
  <c r="BQ60" i="7" s="1"/>
  <c r="AS55" i="7"/>
  <c r="BQ55" i="7" s="1"/>
  <c r="AX58" i="7"/>
  <c r="BV58" i="7" s="1"/>
  <c r="AQ65" i="7"/>
  <c r="BO65" i="7" s="1"/>
  <c r="AR57" i="7"/>
  <c r="BP57" i="7" s="1"/>
  <c r="AT54" i="7"/>
  <c r="BR54" i="7" s="1"/>
  <c r="AU50" i="7"/>
  <c r="BS50" i="7" s="1"/>
  <c r="AY46" i="7"/>
  <c r="BW46" i="7" s="1"/>
  <c r="AY49" i="7"/>
  <c r="BW49" i="7" s="1"/>
  <c r="AW49" i="7"/>
  <c r="BU49" i="7" s="1"/>
  <c r="AW42" i="7"/>
  <c r="BU42" i="7" s="1"/>
  <c r="AZ34" i="7"/>
  <c r="BX34" i="7" s="1"/>
  <c r="AT42" i="7"/>
  <c r="BR42" i="7" s="1"/>
  <c r="AU40" i="7"/>
  <c r="BS40" i="7" s="1"/>
  <c r="AY41" i="7"/>
  <c r="BW41" i="7" s="1"/>
  <c r="AS33" i="7"/>
  <c r="BQ33" i="7" s="1"/>
  <c r="AZ33" i="7"/>
  <c r="BX33" i="7" s="1"/>
  <c r="AZ31" i="7"/>
  <c r="BX31" i="7" s="1"/>
  <c r="AS24" i="7"/>
  <c r="BQ24" i="7" s="1"/>
  <c r="AV32" i="7"/>
  <c r="BT32" i="7" s="1"/>
  <c r="AR24" i="7"/>
  <c r="BP24" i="7" s="1"/>
  <c r="AT30" i="7"/>
  <c r="BR30" i="7" s="1"/>
  <c r="AP24" i="7"/>
  <c r="BN24" i="7" s="1"/>
  <c r="AX24" i="7"/>
  <c r="BV24" i="7" s="1"/>
  <c r="AY19" i="7"/>
  <c r="BW19" i="7" s="1"/>
  <c r="AS14" i="7"/>
  <c r="BQ14" i="7" s="1"/>
  <c r="AR28" i="7"/>
  <c r="BP28" i="7" s="1"/>
  <c r="AZ22" i="7"/>
  <c r="BX22" i="7" s="1"/>
  <c r="AT17" i="7"/>
  <c r="BR17" i="7" s="1"/>
  <c r="AO30" i="7"/>
  <c r="BM30" i="7" s="1"/>
  <c r="AZ30" i="7"/>
  <c r="BX30" i="7" s="1"/>
  <c r="AV23" i="7"/>
  <c r="BT23" i="7" s="1"/>
  <c r="AP18" i="7"/>
  <c r="BN18" i="7" s="1"/>
  <c r="AQ20" i="7"/>
  <c r="BO20" i="7" s="1"/>
  <c r="AP7" i="7"/>
  <c r="BN7" i="7" s="1"/>
  <c r="AX11" i="7"/>
  <c r="BV11" i="7" s="1"/>
  <c r="AW5" i="7"/>
  <c r="BU5" i="7" s="1"/>
  <c r="AP5" i="7"/>
  <c r="BN5" i="7" s="1"/>
  <c r="AU11" i="7"/>
  <c r="BS11" i="7" s="1"/>
  <c r="AP11" i="7"/>
  <c r="BN11" i="7" s="1"/>
  <c r="AR128" i="7"/>
  <c r="BP128" i="7" s="1"/>
  <c r="AU130" i="7"/>
  <c r="BS130" i="7" s="1"/>
  <c r="AP128" i="7"/>
  <c r="BN128" i="7" s="1"/>
  <c r="AR123" i="7"/>
  <c r="BP123" i="7" s="1"/>
  <c r="AU128" i="7"/>
  <c r="BS128" i="7" s="1"/>
  <c r="AZ122" i="7"/>
  <c r="BX122" i="7" s="1"/>
  <c r="AS130" i="7"/>
  <c r="BQ130" i="7" s="1"/>
  <c r="AO123" i="7"/>
  <c r="BM123" i="7" s="1"/>
  <c r="AT115" i="7"/>
  <c r="BR115" i="7" s="1"/>
  <c r="AZ121" i="7"/>
  <c r="BX121" i="7" s="1"/>
  <c r="AZ113" i="7"/>
  <c r="BX113" i="7" s="1"/>
  <c r="AZ117" i="7"/>
  <c r="BX117" i="7" s="1"/>
  <c r="AU117" i="7"/>
  <c r="BS117" i="7" s="1"/>
  <c r="AR110" i="7"/>
  <c r="BP110" i="7" s="1"/>
  <c r="AZ111" i="7"/>
  <c r="BX111" i="7" s="1"/>
  <c r="AX111" i="7"/>
  <c r="BV111" i="7" s="1"/>
  <c r="AQ112" i="7"/>
  <c r="BO112" i="7" s="1"/>
  <c r="AP111" i="7"/>
  <c r="BN111" i="7" s="1"/>
  <c r="AS105" i="7"/>
  <c r="BQ105" i="7" s="1"/>
  <c r="AW99" i="7"/>
  <c r="BU99" i="7" s="1"/>
  <c r="AT101" i="7"/>
  <c r="BR101" i="7" s="1"/>
  <c r="AW106" i="7"/>
  <c r="BU106" i="7" s="1"/>
  <c r="AU105" i="7"/>
  <c r="BS105" i="7" s="1"/>
  <c r="AW98" i="7"/>
  <c r="BU98" i="7" s="1"/>
  <c r="AP99" i="7"/>
  <c r="BN99" i="7" s="1"/>
  <c r="AO92" i="7"/>
  <c r="BM92" i="7" s="1"/>
  <c r="AP89" i="7"/>
  <c r="BN89" i="7" s="1"/>
  <c r="AZ89" i="7"/>
  <c r="BX89" i="7" s="1"/>
  <c r="AT91" i="7"/>
  <c r="BR91" i="7" s="1"/>
  <c r="AW96" i="7"/>
  <c r="BU96" i="7" s="1"/>
  <c r="AT89" i="7"/>
  <c r="BR89" i="7" s="1"/>
  <c r="AP91" i="7"/>
  <c r="BN91" i="7" s="1"/>
  <c r="AO85" i="7"/>
  <c r="BM85" i="7" s="1"/>
  <c r="AZ90" i="7"/>
  <c r="BX90" i="7" s="1"/>
  <c r="AV84" i="7"/>
  <c r="BT84" i="7" s="1"/>
  <c r="AT92" i="7"/>
  <c r="BR92" i="7" s="1"/>
  <c r="AZ86" i="7"/>
  <c r="BX86" i="7" s="1"/>
  <c r="AY79" i="7"/>
  <c r="BW79" i="7" s="1"/>
  <c r="AS77" i="7"/>
  <c r="BQ77" i="7" s="1"/>
  <c r="AT81" i="7"/>
  <c r="BR81" i="7" s="1"/>
  <c r="AS91" i="7"/>
  <c r="BQ91" i="7" s="1"/>
  <c r="AO75" i="7"/>
  <c r="BM75" i="7" s="1"/>
  <c r="AZ79" i="7"/>
  <c r="BX79" i="7" s="1"/>
  <c r="AR74" i="7"/>
  <c r="BP74" i="7" s="1"/>
  <c r="AO68" i="7"/>
  <c r="BM68" i="7" s="1"/>
  <c r="AW79" i="7"/>
  <c r="BU79" i="7" s="1"/>
  <c r="AW68" i="7"/>
  <c r="BU68" i="7" s="1"/>
  <c r="AV66" i="7"/>
  <c r="BT66" i="7" s="1"/>
  <c r="AR70" i="7"/>
  <c r="BP70" i="7" s="1"/>
  <c r="AS63" i="7"/>
  <c r="BQ63" i="7" s="1"/>
  <c r="AV58" i="7"/>
  <c r="BT58" i="7" s="1"/>
  <c r="AP53" i="7"/>
  <c r="BN53" i="7" s="1"/>
  <c r="AR48" i="7"/>
  <c r="BP48" i="7" s="1"/>
  <c r="AV42" i="7"/>
  <c r="BT42" i="7" s="1"/>
  <c r="AO58" i="7"/>
  <c r="BM58" i="7" s="1"/>
  <c r="AQ59" i="7"/>
  <c r="BO59" i="7" s="1"/>
  <c r="AW50" i="7"/>
  <c r="BU50" i="7" s="1"/>
  <c r="AU54" i="7"/>
  <c r="BS54" i="7" s="1"/>
  <c r="AW57" i="7"/>
  <c r="BU57" i="7" s="1"/>
  <c r="AZ61" i="7"/>
  <c r="BX61" i="7" s="1"/>
  <c r="AW56" i="7"/>
  <c r="BU56" i="7" s="1"/>
  <c r="AW53" i="7"/>
  <c r="BU53" i="7" s="1"/>
  <c r="AU49" i="7"/>
  <c r="BS49" i="7" s="1"/>
  <c r="AT50" i="7"/>
  <c r="BR50" i="7" s="1"/>
  <c r="AX56" i="7"/>
  <c r="BV56" i="7" s="1"/>
  <c r="AO46" i="7"/>
  <c r="BM46" i="7" s="1"/>
  <c r="AU43" i="7"/>
  <c r="BS43" i="7" s="1"/>
  <c r="AZ49" i="7"/>
  <c r="BX49" i="7" s="1"/>
  <c r="AT48" i="7"/>
  <c r="BR48" i="7" s="1"/>
  <c r="AS48" i="7"/>
  <c r="BQ48" i="7" s="1"/>
  <c r="AR41" i="7"/>
  <c r="BP41" i="7" s="1"/>
  <c r="AP34" i="7"/>
  <c r="BN34" i="7" s="1"/>
  <c r="AO41" i="7"/>
  <c r="BM41" i="7" s="1"/>
  <c r="AZ35" i="7"/>
  <c r="BX35" i="7" s="1"/>
  <c r="AV38" i="7"/>
  <c r="BT38" i="7" s="1"/>
  <c r="AT40" i="7"/>
  <c r="BR40" i="7" s="1"/>
  <c r="AU32" i="7"/>
  <c r="BS32" i="7" s="1"/>
  <c r="AR33" i="7"/>
  <c r="BP33" i="7" s="1"/>
  <c r="AW30" i="7"/>
  <c r="BU30" i="7" s="1"/>
  <c r="AY31" i="7"/>
  <c r="BW31" i="7" s="1"/>
  <c r="AY29" i="7"/>
  <c r="BW29" i="7" s="1"/>
  <c r="AS31" i="7"/>
  <c r="BQ31" i="7" s="1"/>
  <c r="AQ19" i="7"/>
  <c r="BO19" i="7" s="1"/>
  <c r="AZ27" i="7"/>
  <c r="BX27" i="7" s="1"/>
  <c r="AR22" i="7"/>
  <c r="BP22" i="7" s="1"/>
  <c r="AV16" i="7"/>
  <c r="BT16" i="7" s="1"/>
  <c r="AV29" i="7"/>
  <c r="BT29" i="7" s="1"/>
  <c r="AX22" i="7"/>
  <c r="BV22" i="7" s="1"/>
  <c r="AZ17" i="7"/>
  <c r="BX17" i="7" s="1"/>
  <c r="AQ16" i="7"/>
  <c r="BO16" i="7" s="1"/>
  <c r="AT6" i="7"/>
  <c r="BR6" i="7" s="1"/>
  <c r="AT9" i="7"/>
  <c r="BR9" i="7" s="1"/>
  <c r="AO9" i="7"/>
  <c r="BM9" i="7" s="1"/>
  <c r="AU7" i="7"/>
  <c r="BS7" i="7" s="1"/>
  <c r="AW10" i="7"/>
  <c r="BU10" i="7" s="1"/>
  <c r="AY12" i="7"/>
  <c r="BW12" i="7" s="1"/>
  <c r="AP29" i="7"/>
  <c r="BN29" i="7" s="1"/>
  <c r="AT127" i="7"/>
  <c r="BR127" i="7" s="1"/>
  <c r="AZ127" i="7"/>
  <c r="BX127" i="7" s="1"/>
  <c r="AY126" i="7"/>
  <c r="BW126" i="7" s="1"/>
  <c r="AS129" i="7"/>
  <c r="BQ129" i="7" s="1"/>
  <c r="AR122" i="7"/>
  <c r="BP122" i="7" s="1"/>
  <c r="AS125" i="7"/>
  <c r="BQ125" i="7" s="1"/>
  <c r="AW121" i="7"/>
  <c r="BU121" i="7" s="1"/>
  <c r="AR114" i="7"/>
  <c r="BP114" i="7" s="1"/>
  <c r="AW119" i="7"/>
  <c r="BU119" i="7" s="1"/>
  <c r="AR113" i="7"/>
  <c r="BP113" i="7" s="1"/>
  <c r="AR117" i="7"/>
  <c r="BP117" i="7" s="1"/>
  <c r="AR116" i="7"/>
  <c r="BP116" i="7" s="1"/>
  <c r="AU110" i="7"/>
  <c r="BS110" i="7" s="1"/>
  <c r="AZ109" i="7"/>
  <c r="BX109" i="7" s="1"/>
  <c r="AT110" i="7"/>
  <c r="BR110" i="7" s="1"/>
  <c r="AS110" i="7"/>
  <c r="BQ110" i="7" s="1"/>
  <c r="AS111" i="7"/>
  <c r="BQ111" i="7" s="1"/>
  <c r="AP109" i="7"/>
  <c r="BN109" i="7" s="1"/>
  <c r="AU104" i="7"/>
  <c r="BS104" i="7" s="1"/>
  <c r="AO99" i="7"/>
  <c r="BM99" i="7" s="1"/>
  <c r="AZ100" i="7"/>
  <c r="BX100" i="7" s="1"/>
  <c r="AQ103" i="7"/>
  <c r="BO103" i="7" s="1"/>
  <c r="AX105" i="7"/>
  <c r="BV105" i="7" s="1"/>
  <c r="AS96" i="7"/>
  <c r="BQ96" i="7" s="1"/>
  <c r="AV104" i="7"/>
  <c r="BT104" i="7" s="1"/>
  <c r="AR96" i="7"/>
  <c r="BP96" i="7" s="1"/>
  <c r="AY101" i="7"/>
  <c r="BW101" i="7" s="1"/>
  <c r="AR105" i="7"/>
  <c r="BP105" i="7" s="1"/>
  <c r="AV98" i="7"/>
  <c r="BT98" i="7" s="1"/>
  <c r="AY91" i="7"/>
  <c r="BW91" i="7" s="1"/>
  <c r="AS102" i="7"/>
  <c r="BQ102" i="7" s="1"/>
  <c r="AX109" i="7"/>
  <c r="BV109" i="7" s="1"/>
  <c r="AO89" i="7"/>
  <c r="BM89" i="7" s="1"/>
  <c r="AQ90" i="7"/>
  <c r="BO90" i="7" s="1"/>
  <c r="AQ88" i="7"/>
  <c r="BO88" i="7" s="1"/>
  <c r="AX90" i="7"/>
  <c r="BV90" i="7" s="1"/>
  <c r="AY84" i="7"/>
  <c r="BW84" i="7" s="1"/>
  <c r="AR86" i="7"/>
  <c r="BP86" i="7" s="1"/>
  <c r="AT79" i="7"/>
  <c r="BR79" i="7" s="1"/>
  <c r="AP90" i="7"/>
  <c r="BN90" i="7" s="1"/>
  <c r="AU80" i="7"/>
  <c r="BS80" i="7" s="1"/>
  <c r="AU87" i="7"/>
  <c r="BS87" i="7" s="1"/>
  <c r="AO79" i="7"/>
  <c r="BM79" i="7" s="1"/>
  <c r="AZ76" i="7"/>
  <c r="BX76" i="7" s="1"/>
  <c r="AP79" i="7"/>
  <c r="BN79" i="7" s="1"/>
  <c r="AT83" i="7"/>
  <c r="BR83" i="7" s="1"/>
  <c r="AV78" i="7"/>
  <c r="BT78" i="7" s="1"/>
  <c r="AY85" i="7"/>
  <c r="BW85" i="7" s="1"/>
  <c r="AV74" i="7"/>
  <c r="BT74" i="7" s="1"/>
  <c r="AP78" i="7"/>
  <c r="BN78" i="7" s="1"/>
  <c r="AZ73" i="7"/>
  <c r="BX73" i="7" s="1"/>
  <c r="AT64" i="7"/>
  <c r="BR64" i="7" s="1"/>
  <c r="AU67" i="7"/>
  <c r="BS67" i="7" s="1"/>
  <c r="AV72" i="7"/>
  <c r="BT72" i="7" s="1"/>
  <c r="AT77" i="7"/>
  <c r="BR77" i="7" s="1"/>
  <c r="AS67" i="7"/>
  <c r="BQ67" i="7" s="1"/>
  <c r="AS72" i="7"/>
  <c r="BQ72" i="7" s="1"/>
  <c r="AR65" i="7"/>
  <c r="BP65" i="7" s="1"/>
  <c r="AW69" i="7"/>
  <c r="BU69" i="7" s="1"/>
  <c r="AZ62" i="7"/>
  <c r="BX62" i="7" s="1"/>
  <c r="AX57" i="7"/>
  <c r="BV57" i="7" s="1"/>
  <c r="AZ52" i="7"/>
  <c r="BX52" i="7" s="1"/>
  <c r="AT47" i="7"/>
  <c r="BR47" i="7" s="1"/>
  <c r="AX41" i="7"/>
  <c r="BV41" i="7" s="1"/>
  <c r="AO57" i="7"/>
  <c r="BM57" i="7" s="1"/>
  <c r="AP70" i="7"/>
  <c r="BN70" i="7" s="1"/>
  <c r="AY53" i="7"/>
  <c r="BW53" i="7" s="1"/>
  <c r="AO65" i="7"/>
  <c r="BM65" i="7" s="1"/>
  <c r="AZ55" i="7"/>
  <c r="BX55" i="7" s="1"/>
  <c r="AZ130" i="7"/>
  <c r="BX130" i="7" s="1"/>
  <c r="AT125" i="7"/>
  <c r="BR125" i="7" s="1"/>
  <c r="AZ129" i="7"/>
  <c r="BX129" i="7" s="1"/>
  <c r="AT124" i="7"/>
  <c r="BR124" i="7" s="1"/>
  <c r="AP121" i="7"/>
  <c r="BN121" i="7" s="1"/>
  <c r="AT118" i="7"/>
  <c r="BR118" i="7" s="1"/>
  <c r="AU121" i="7"/>
  <c r="BS121" i="7" s="1"/>
  <c r="AS124" i="7"/>
  <c r="BQ124" i="7" s="1"/>
  <c r="AO117" i="7"/>
  <c r="BM117" i="7" s="1"/>
  <c r="AX116" i="7"/>
  <c r="BV116" i="7" s="1"/>
  <c r="AY110" i="7"/>
  <c r="BW110" i="7" s="1"/>
  <c r="AQ117" i="7"/>
  <c r="BO117" i="7" s="1"/>
  <c r="AZ112" i="7"/>
  <c r="BX112" i="7" s="1"/>
  <c r="AV110" i="7"/>
  <c r="BT110" i="7" s="1"/>
  <c r="AW113" i="7"/>
  <c r="BU113" i="7" s="1"/>
  <c r="AQ107" i="7"/>
  <c r="BO107" i="7" s="1"/>
  <c r="AP106" i="7"/>
  <c r="BN106" i="7" s="1"/>
  <c r="AO106" i="7"/>
  <c r="BM106" i="7" s="1"/>
  <c r="AU115" i="7"/>
  <c r="BS115" i="7" s="1"/>
  <c r="AS112" i="7"/>
  <c r="BQ112" i="7" s="1"/>
  <c r="AO105" i="7"/>
  <c r="BM105" i="7" s="1"/>
  <c r="AQ100" i="7"/>
  <c r="BO100" i="7" s="1"/>
  <c r="AV114" i="7"/>
  <c r="BT114" i="7" s="1"/>
  <c r="AV105" i="7"/>
  <c r="BT105" i="7" s="1"/>
  <c r="AU113" i="7"/>
  <c r="BS113" i="7" s="1"/>
  <c r="AW107" i="7"/>
  <c r="BU107" i="7" s="1"/>
  <c r="AT103" i="7"/>
  <c r="BR103" i="7" s="1"/>
  <c r="AZ106" i="7"/>
  <c r="BX106" i="7" s="1"/>
  <c r="AU99" i="7"/>
  <c r="BS99" i="7" s="1"/>
  <c r="AY93" i="7"/>
  <c r="BW93" i="7" s="1"/>
  <c r="AS88" i="7"/>
  <c r="BQ88" i="7" s="1"/>
  <c r="AT105" i="7"/>
  <c r="BR105" i="7" s="1"/>
  <c r="AP96" i="7"/>
  <c r="BN96" i="7" s="1"/>
  <c r="AZ92" i="7"/>
  <c r="BX92" i="7" s="1"/>
  <c r="AY86" i="7"/>
  <c r="BW86" i="7" s="1"/>
  <c r="AP86" i="7"/>
  <c r="BN86" i="7" s="1"/>
  <c r="AR81" i="7"/>
  <c r="BP81" i="7" s="1"/>
  <c r="AO81" i="7"/>
  <c r="BM81" i="7" s="1"/>
  <c r="AW82" i="7"/>
  <c r="BU82" i="7" s="1"/>
  <c r="AQ76" i="7"/>
  <c r="BO76" i="7" s="1"/>
  <c r="AO86" i="7"/>
  <c r="BM86" i="7" s="1"/>
  <c r="AV73" i="7"/>
  <c r="BT73" i="7" s="1"/>
  <c r="AR87" i="7"/>
  <c r="BP87" i="7" s="1"/>
  <c r="AW74" i="7"/>
  <c r="BU74" i="7" s="1"/>
  <c r="AZ63" i="7"/>
  <c r="BX63" i="7" s="1"/>
  <c r="AS65" i="7"/>
  <c r="BQ65" i="7" s="1"/>
  <c r="AX59" i="7"/>
  <c r="BV59" i="7" s="1"/>
  <c r="AZ54" i="7"/>
  <c r="BX54" i="7" s="1"/>
  <c r="AT49" i="7"/>
  <c r="BR49" i="7" s="1"/>
  <c r="AO51" i="7"/>
  <c r="BM51" i="7" s="1"/>
  <c r="AU73" i="7"/>
  <c r="BS73" i="7" s="1"/>
  <c r="AO60" i="7"/>
  <c r="BM60" i="7" s="1"/>
  <c r="AS58" i="7"/>
  <c r="BQ58" i="7" s="1"/>
  <c r="AU59" i="7"/>
  <c r="BS59" i="7" s="1"/>
  <c r="AS46" i="7"/>
  <c r="BQ46" i="7" s="1"/>
  <c r="AS52" i="7"/>
  <c r="BQ52" i="7" s="1"/>
  <c r="AV45" i="7"/>
  <c r="BT45" i="7" s="1"/>
  <c r="AO38" i="7"/>
  <c r="BM38" i="7" s="1"/>
  <c r="AV51" i="7"/>
  <c r="BT51" i="7" s="1"/>
  <c r="AR43" i="7"/>
  <c r="BP43" i="7" s="1"/>
  <c r="AO37" i="7"/>
  <c r="BM37" i="7" s="1"/>
  <c r="AU28" i="7"/>
  <c r="BS28" i="7" s="1"/>
  <c r="AW43" i="7"/>
  <c r="BU43" i="7" s="1"/>
  <c r="AR34" i="7"/>
  <c r="BP34" i="7" s="1"/>
  <c r="AR29" i="7"/>
  <c r="BP29" i="7" s="1"/>
  <c r="AU19" i="7"/>
  <c r="BS19" i="7" s="1"/>
  <c r="AO14" i="7"/>
  <c r="BM14" i="7" s="1"/>
  <c r="AT19" i="7"/>
  <c r="BR19" i="7" s="1"/>
  <c r="AU31" i="7"/>
  <c r="BS31" i="7" s="1"/>
  <c r="AZ19" i="7"/>
  <c r="BX19" i="7" s="1"/>
  <c r="AU9" i="7"/>
  <c r="BS9" i="7" s="1"/>
  <c r="AV24" i="7"/>
  <c r="BT24" i="7" s="1"/>
  <c r="AO19" i="7"/>
  <c r="BM19" i="7" s="1"/>
  <c r="AQ14" i="7"/>
  <c r="BO14" i="7" s="1"/>
  <c r="AU8" i="7"/>
  <c r="BS8" i="7" s="1"/>
  <c r="AT24" i="7"/>
  <c r="BR24" i="7" s="1"/>
  <c r="AZ13" i="7"/>
  <c r="BX13" i="7" s="1"/>
  <c r="AT8" i="7"/>
  <c r="BR8" i="7" s="1"/>
  <c r="AV10" i="7"/>
  <c r="BT10" i="7" s="1"/>
  <c r="AT11" i="7"/>
  <c r="BR11" i="7" s="1"/>
  <c r="AR8" i="7"/>
  <c r="BP8" i="7" s="1"/>
  <c r="AZ12" i="7"/>
  <c r="BX12" i="7" s="1"/>
  <c r="AR130" i="7"/>
  <c r="BP130" i="7" s="1"/>
  <c r="AV124" i="7"/>
  <c r="BT124" i="7" s="1"/>
  <c r="AR129" i="7"/>
  <c r="BP129" i="7" s="1"/>
  <c r="AV123" i="7"/>
  <c r="BT123" i="7" s="1"/>
  <c r="AZ120" i="7"/>
  <c r="BX120" i="7" s="1"/>
  <c r="AW120" i="7"/>
  <c r="BU120" i="7" s="1"/>
  <c r="AQ123" i="7"/>
  <c r="BO123" i="7" s="1"/>
  <c r="AO121" i="7"/>
  <c r="BM121" i="7" s="1"/>
  <c r="AY116" i="7"/>
  <c r="BW116" i="7" s="1"/>
  <c r="AP116" i="7"/>
  <c r="BN116" i="7" s="1"/>
  <c r="AU126" i="7"/>
  <c r="BS126" i="7" s="1"/>
  <c r="AQ110" i="7"/>
  <c r="BO110" i="7" s="1"/>
  <c r="AR112" i="7"/>
  <c r="BP112" i="7" s="1"/>
  <c r="AV109" i="7"/>
  <c r="BT109" i="7" s="1"/>
  <c r="AY105" i="7"/>
  <c r="BW105" i="7" s="1"/>
  <c r="AY104" i="7"/>
  <c r="BW104" i="7" s="1"/>
  <c r="AS99" i="7"/>
  <c r="BQ99" i="7" s="1"/>
  <c r="AV113" i="7"/>
  <c r="BT113" i="7" s="1"/>
  <c r="AX104" i="7"/>
  <c r="BV104" i="7" s="1"/>
  <c r="AR102" i="7"/>
  <c r="BP102" i="7" s="1"/>
  <c r="AP98" i="7"/>
  <c r="BN98" i="7" s="1"/>
  <c r="AQ93" i="7"/>
  <c r="BO93" i="7" s="1"/>
  <c r="AY87" i="7"/>
  <c r="BW87" i="7" s="1"/>
  <c r="AP92" i="7"/>
  <c r="BN92" i="7" s="1"/>
  <c r="AQ86" i="7"/>
  <c r="BO86" i="7" s="1"/>
  <c r="AZ85" i="7"/>
  <c r="BX85" i="7" s="1"/>
  <c r="AT80" i="7"/>
  <c r="BR80" i="7" s="1"/>
  <c r="AY80" i="7"/>
  <c r="BW80" i="7" s="1"/>
  <c r="AS75" i="7"/>
  <c r="BQ75" i="7" s="1"/>
  <c r="AX72" i="7"/>
  <c r="BV72" i="7" s="1"/>
  <c r="AP68" i="7"/>
  <c r="BN68" i="7" s="1"/>
  <c r="AR63" i="7"/>
  <c r="BP63" i="7" s="1"/>
  <c r="AU64" i="7"/>
  <c r="BS64" i="7" s="1"/>
  <c r="AP60" i="7"/>
  <c r="BN60" i="7" s="1"/>
  <c r="AP59" i="7"/>
  <c r="BN59" i="7" s="1"/>
  <c r="AR54" i="7"/>
  <c r="BP54" i="7" s="1"/>
  <c r="AV48" i="7"/>
  <c r="BT48" i="7" s="1"/>
  <c r="AP43" i="7"/>
  <c r="BN43" i="7" s="1"/>
  <c r="AS61" i="7"/>
  <c r="BQ61" i="7" s="1"/>
  <c r="AW55" i="7"/>
  <c r="BU55" i="7" s="1"/>
  <c r="AY50" i="7"/>
  <c r="BW50" i="7" s="1"/>
  <c r="AU51" i="7"/>
  <c r="BS51" i="7" s="1"/>
  <c r="AY45" i="7"/>
  <c r="BW45" i="7" s="1"/>
  <c r="AO52" i="7"/>
  <c r="BM52" i="7" s="1"/>
  <c r="AQ57" i="7"/>
  <c r="BO57" i="7" s="1"/>
  <c r="AY51" i="7"/>
  <c r="BW51" i="7" s="1"/>
  <c r="AO44" i="7"/>
  <c r="BM44" i="7" s="1"/>
  <c r="AY37" i="7"/>
  <c r="BW37" i="7" s="1"/>
  <c r="AO50" i="7"/>
  <c r="BM50" i="7" s="1"/>
  <c r="AX42" i="7"/>
  <c r="BV42" i="7" s="1"/>
  <c r="AY36" i="7"/>
  <c r="BW36" i="7" s="1"/>
  <c r="AY42" i="7"/>
  <c r="BW42" i="7" s="1"/>
  <c r="AS43" i="7"/>
  <c r="BQ43" i="7" s="1"/>
  <c r="AW33" i="7"/>
  <c r="BU33" i="7" s="1"/>
  <c r="AT36" i="7"/>
  <c r="BR36" i="7" s="1"/>
  <c r="AQ42" i="7"/>
  <c r="BO42" i="7" s="1"/>
  <c r="AW27" i="7"/>
  <c r="BU27" i="7" s="1"/>
  <c r="AW41" i="7"/>
  <c r="BU41" i="7" s="1"/>
  <c r="AT28" i="7"/>
  <c r="BR28" i="7" s="1"/>
  <c r="AW18" i="7"/>
  <c r="BU18" i="7" s="1"/>
  <c r="AV18" i="7"/>
  <c r="BT18" i="7" s="1"/>
  <c r="AR19" i="7"/>
  <c r="BP19" i="7" s="1"/>
  <c r="AY33" i="7"/>
  <c r="BW33" i="7" s="1"/>
  <c r="AT52" i="7"/>
  <c r="BR52" i="7" s="1"/>
  <c r="AP48" i="7"/>
  <c r="BN48" i="7" s="1"/>
  <c r="AY55" i="7"/>
  <c r="BW55" i="7" s="1"/>
  <c r="AU45" i="7"/>
  <c r="BS45" i="7" s="1"/>
  <c r="AQ49" i="7"/>
  <c r="BO49" i="7" s="1"/>
  <c r="AO49" i="7"/>
  <c r="BM49" i="7" s="1"/>
  <c r="AZ47" i="7"/>
  <c r="BX47" i="7" s="1"/>
  <c r="AY47" i="7"/>
  <c r="BW47" i="7" s="1"/>
  <c r="AX40" i="7"/>
  <c r="BV40" i="7" s="1"/>
  <c r="AO39" i="7"/>
  <c r="BM39" i="7" s="1"/>
  <c r="AZ37" i="7"/>
  <c r="BX37" i="7" s="1"/>
  <c r="AS38" i="7"/>
  <c r="BQ38" i="7" s="1"/>
  <c r="AZ39" i="7"/>
  <c r="BX39" i="7" s="1"/>
  <c r="AT32" i="7"/>
  <c r="BR32" i="7" s="1"/>
  <c r="AT29" i="7"/>
  <c r="BR29" i="7" s="1"/>
  <c r="AV30" i="7"/>
  <c r="BT30" i="7" s="1"/>
  <c r="AO29" i="7"/>
  <c r="BM29" i="7" s="1"/>
  <c r="AS30" i="7"/>
  <c r="BQ30" i="7" s="1"/>
  <c r="AY23" i="7"/>
  <c r="BW23" i="7" s="1"/>
  <c r="AS18" i="7"/>
  <c r="BQ18" i="7" s="1"/>
  <c r="AP27" i="7"/>
  <c r="BN27" i="7" s="1"/>
  <c r="AT21" i="7"/>
  <c r="BR21" i="7" s="1"/>
  <c r="AZ28" i="7"/>
  <c r="BX28" i="7" s="1"/>
  <c r="AP22" i="7"/>
  <c r="BN22" i="7" s="1"/>
  <c r="AR17" i="7"/>
  <c r="BP17" i="7" s="1"/>
  <c r="AQ13" i="7"/>
  <c r="BO13" i="7" s="1"/>
  <c r="AY5" i="7"/>
  <c r="BW5" i="7" s="1"/>
  <c r="AW21" i="7"/>
  <c r="BU21" i="7" s="1"/>
  <c r="AZ6" i="7"/>
  <c r="BX6" i="7" s="1"/>
  <c r="AV126" i="7"/>
  <c r="BT126" i="7" s="1"/>
  <c r="AR127" i="7"/>
  <c r="BP127" i="7" s="1"/>
  <c r="AT121" i="7"/>
  <c r="BR121" i="7" s="1"/>
  <c r="AY122" i="7"/>
  <c r="BW122" i="7" s="1"/>
  <c r="AT120" i="7"/>
  <c r="BR120" i="7" s="1"/>
  <c r="AS113" i="7"/>
  <c r="BQ113" i="7" s="1"/>
  <c r="AP118" i="7"/>
  <c r="BN118" i="7" s="1"/>
  <c r="AW116" i="7"/>
  <c r="BU116" i="7" s="1"/>
  <c r="AX114" i="7"/>
  <c r="BV114" i="7" s="1"/>
  <c r="AS114" i="7"/>
  <c r="BQ114" i="7" s="1"/>
  <c r="AQ120" i="7"/>
  <c r="BO120" i="7" s="1"/>
  <c r="AR109" i="7"/>
  <c r="BP109" i="7" s="1"/>
  <c r="AW109" i="7"/>
  <c r="BU109" i="7" s="1"/>
  <c r="AQ109" i="7"/>
  <c r="BO109" i="7" s="1"/>
  <c r="AS108" i="7"/>
  <c r="BQ108" i="7" s="1"/>
  <c r="AO113" i="7"/>
  <c r="BM113" i="7" s="1"/>
  <c r="AW103" i="7"/>
  <c r="BU103" i="7" s="1"/>
  <c r="AY98" i="7"/>
  <c r="BW98" i="7" s="1"/>
  <c r="AO100" i="7"/>
  <c r="BM100" i="7" s="1"/>
  <c r="AP102" i="7"/>
  <c r="BN102" i="7" s="1"/>
  <c r="AW104" i="7"/>
  <c r="BU104" i="7" s="1"/>
  <c r="AY95" i="7"/>
  <c r="BW95" i="7" s="1"/>
  <c r="AZ101" i="7"/>
  <c r="BX101" i="7" s="1"/>
  <c r="AX95" i="7"/>
  <c r="BV95" i="7" s="1"/>
  <c r="AT100" i="7"/>
  <c r="BR100" i="7" s="1"/>
  <c r="AO104" i="7"/>
  <c r="BM104" i="7" s="1"/>
  <c r="AR97" i="7"/>
  <c r="BP97" i="7" s="1"/>
  <c r="AQ91" i="7"/>
  <c r="BO91" i="7" s="1"/>
  <c r="AO96" i="7"/>
  <c r="BM96" i="7" s="1"/>
  <c r="AT98" i="7"/>
  <c r="BR98" i="7" s="1"/>
  <c r="AV103" i="7"/>
  <c r="BT103" i="7" s="1"/>
  <c r="AW89" i="7"/>
  <c r="BU89" i="7" s="1"/>
  <c r="AZ96" i="7"/>
  <c r="BX96" i="7" s="1"/>
  <c r="AU101" i="7"/>
  <c r="BS101" i="7" s="1"/>
  <c r="AS89" i="7"/>
  <c r="BQ89" i="7" s="1"/>
  <c r="AQ84" i="7"/>
  <c r="BO84" i="7" s="1"/>
  <c r="AT96" i="7"/>
  <c r="BR96" i="7" s="1"/>
  <c r="AU85" i="7"/>
  <c r="BS85" i="7" s="1"/>
  <c r="AO83" i="7"/>
  <c r="BM83" i="7" s="1"/>
  <c r="AX88" i="7"/>
  <c r="BV88" i="7" s="1"/>
  <c r="AW86" i="7"/>
  <c r="BU86" i="7" s="1"/>
  <c r="AY78" i="7"/>
  <c r="BW78" i="7" s="1"/>
  <c r="AU75" i="7"/>
  <c r="BS75" i="7" s="1"/>
  <c r="AY82" i="7"/>
  <c r="BW82" i="7" s="1"/>
  <c r="AZ77" i="7"/>
  <c r="BX77" i="7" s="1"/>
  <c r="AO82" i="7"/>
  <c r="BM82" i="7" s="1"/>
  <c r="AR73" i="7"/>
  <c r="BP73" i="7" s="1"/>
  <c r="AX77" i="7"/>
  <c r="BV77" i="7" s="1"/>
  <c r="AP80" i="7"/>
  <c r="BN80" i="7" s="1"/>
  <c r="AP73" i="7"/>
  <c r="BN73" i="7" s="1"/>
  <c r="AZ66" i="7"/>
  <c r="BX66" i="7" s="1"/>
  <c r="AV71" i="7"/>
  <c r="BT71" i="7" s="1"/>
  <c r="AV75" i="7"/>
  <c r="BT75" i="7" s="1"/>
  <c r="AZ64" i="7"/>
  <c r="BX64" i="7" s="1"/>
  <c r="AS68" i="7"/>
  <c r="BQ68" i="7" s="1"/>
  <c r="AQ62" i="7"/>
  <c r="BO62" i="7" s="1"/>
  <c r="AP57" i="7"/>
  <c r="BN57" i="7" s="1"/>
  <c r="AR52" i="7"/>
  <c r="BP52" i="7" s="1"/>
  <c r="AV46" i="7"/>
  <c r="BT46" i="7" s="1"/>
  <c r="AP41" i="7"/>
  <c r="BN41" i="7" s="1"/>
  <c r="AU69" i="7"/>
  <c r="BS69" i="7" s="1"/>
  <c r="AQ56" i="7"/>
  <c r="BO56" i="7" s="1"/>
  <c r="AR55" i="7"/>
  <c r="BP55" i="7" s="1"/>
  <c r="AV47" i="7"/>
  <c r="BT47" i="7" s="1"/>
  <c r="AQ53" i="7"/>
  <c r="BO53" i="7" s="1"/>
  <c r="AP44" i="7"/>
  <c r="BN44" i="7" s="1"/>
  <c r="AW48" i="7"/>
  <c r="BU48" i="7" s="1"/>
  <c r="AU48" i="7"/>
  <c r="BS48" i="7" s="1"/>
  <c r="AO47" i="7"/>
  <c r="BM47" i="7" s="1"/>
  <c r="AT46" i="7"/>
  <c r="BR46" i="7" s="1"/>
  <c r="AS39" i="7"/>
  <c r="BQ39" i="7" s="1"/>
  <c r="AV39" i="7"/>
  <c r="BT39" i="7" s="1"/>
  <c r="AX38" i="7"/>
  <c r="BV38" i="7" s="1"/>
  <c r="AP36" i="7"/>
  <c r="BN36" i="7" s="1"/>
  <c r="AX37" i="7"/>
  <c r="BV37" i="7" s="1"/>
  <c r="AY28" i="7"/>
  <c r="BW28" i="7" s="1"/>
  <c r="AQ29" i="7"/>
  <c r="BO29" i="7" s="1"/>
  <c r="AX29" i="7"/>
  <c r="BV29" i="7" s="1"/>
  <c r="AQ23" i="7"/>
  <c r="BO23" i="7" s="1"/>
  <c r="AU17" i="7"/>
  <c r="BS17" i="7" s="1"/>
  <c r="AU26" i="7"/>
  <c r="BS26" i="7" s="1"/>
  <c r="AV20" i="7"/>
  <c r="BT20" i="7" s="1"/>
  <c r="AP28" i="7"/>
  <c r="BN28" i="7" s="1"/>
  <c r="AZ21" i="7"/>
  <c r="BX21" i="7" s="1"/>
  <c r="AT16" i="7"/>
  <c r="BR16" i="7" s="1"/>
  <c r="AV12" i="7"/>
  <c r="BT12" i="7" s="1"/>
  <c r="AS6" i="7"/>
  <c r="BQ6" i="7" s="1"/>
  <c r="AP127" i="7"/>
  <c r="BN127" i="7" s="1"/>
  <c r="AQ130" i="7"/>
  <c r="BO130" i="7" s="1"/>
  <c r="AP126" i="7"/>
  <c r="BN126" i="7" s="1"/>
  <c r="AQ129" i="7"/>
  <c r="BO129" i="7" s="1"/>
  <c r="AY128" i="7"/>
  <c r="BW128" i="7" s="1"/>
  <c r="AY123" i="7"/>
  <c r="BW123" i="7" s="1"/>
  <c r="AO127" i="7"/>
  <c r="BM127" i="7" s="1"/>
  <c r="AP120" i="7"/>
  <c r="BN120" i="7" s="1"/>
  <c r="AU124" i="7"/>
  <c r="BS124" i="7" s="1"/>
  <c r="AY127" i="7"/>
  <c r="BW127" i="7" s="1"/>
  <c r="AO125" i="7"/>
  <c r="BM125" i="7" s="1"/>
  <c r="AU112" i="7"/>
  <c r="BS112" i="7" s="1"/>
  <c r="AV111" i="7"/>
  <c r="BT111" i="7" s="1"/>
  <c r="AW108" i="7"/>
  <c r="BU108" i="7" s="1"/>
  <c r="AW102" i="7"/>
  <c r="BU102" i="7" s="1"/>
  <c r="AW101" i="7"/>
  <c r="BU101" i="7" s="1"/>
  <c r="AY96" i="7"/>
  <c r="BW96" i="7" s="1"/>
  <c r="AU108" i="7"/>
  <c r="BS108" i="7" s="1"/>
  <c r="AT102" i="7"/>
  <c r="BR102" i="7" s="1"/>
  <c r="AZ107" i="7"/>
  <c r="BX107" i="7" s="1"/>
  <c r="AO90" i="7"/>
  <c r="BM90" i="7" s="1"/>
  <c r="AX103" i="7"/>
  <c r="BV103" i="7" s="1"/>
  <c r="AZ94" i="7"/>
  <c r="BX94" i="7" s="1"/>
  <c r="AU88" i="7"/>
  <c r="BS88" i="7" s="1"/>
  <c r="AT88" i="7"/>
  <c r="BR88" i="7" s="1"/>
  <c r="AX82" i="7"/>
  <c r="BV82" i="7" s="1"/>
  <c r="AV95" i="7"/>
  <c r="BT95" i="7" s="1"/>
  <c r="AV96" i="7"/>
  <c r="BT96" i="7" s="1"/>
  <c r="AS83" i="7"/>
  <c r="BQ83" i="7" s="1"/>
  <c r="AW77" i="7"/>
  <c r="BU77" i="7" s="1"/>
  <c r="AY72" i="7"/>
  <c r="BW72" i="7" s="1"/>
  <c r="AZ75" i="7"/>
  <c r="BX75" i="7" s="1"/>
  <c r="AZ87" i="7"/>
  <c r="BX87" i="7" s="1"/>
  <c r="AS78" i="7"/>
  <c r="BQ78" i="7" s="1"/>
  <c r="AU70" i="7"/>
  <c r="BS70" i="7" s="1"/>
  <c r="AP77" i="7"/>
  <c r="BN77" i="7" s="1"/>
  <c r="AR71" i="7"/>
  <c r="BP71" i="7" s="1"/>
  <c r="AV65" i="7"/>
  <c r="BT65" i="7" s="1"/>
  <c r="AO67" i="7"/>
  <c r="BM67" i="7" s="1"/>
  <c r="AO80" i="7"/>
  <c r="BM80" i="7" s="1"/>
  <c r="AV56" i="7"/>
  <c r="BT56" i="7" s="1"/>
  <c r="AP51" i="7"/>
  <c r="BN51" i="7" s="1"/>
  <c r="AR46" i="7"/>
  <c r="BP46" i="7" s="1"/>
  <c r="AV40" i="7"/>
  <c r="BT40" i="7" s="1"/>
  <c r="AY58" i="7"/>
  <c r="BW58" i="7" s="1"/>
  <c r="AS53" i="7"/>
  <c r="BQ53" i="7" s="1"/>
  <c r="AV55" i="7"/>
  <c r="BT55" i="7" s="1"/>
  <c r="AU55" i="7"/>
  <c r="BS55" i="7" s="1"/>
  <c r="AR53" i="7"/>
  <c r="BP53" i="7" s="1"/>
  <c r="AO48" i="7"/>
  <c r="BM48" i="7" s="1"/>
  <c r="AS50" i="7"/>
  <c r="BQ50" i="7" s="1"/>
  <c r="AQ40" i="7"/>
  <c r="BO40" i="7" s="1"/>
  <c r="AW34" i="7"/>
  <c r="BU34" i="7" s="1"/>
  <c r="AU39" i="7"/>
  <c r="BS39" i="7" s="1"/>
  <c r="AY59" i="7"/>
  <c r="BW59" i="7" s="1"/>
  <c r="AT38" i="7"/>
  <c r="BR38" i="7" s="1"/>
  <c r="AZ32" i="7"/>
  <c r="BX32" i="7" s="1"/>
  <c r="AV33" i="7"/>
  <c r="BT33" i="7" s="1"/>
  <c r="AS25" i="7"/>
  <c r="BQ25" i="7" s="1"/>
  <c r="AX30" i="7"/>
  <c r="BV30" i="7" s="1"/>
  <c r="AZ25" i="7"/>
  <c r="BX25" i="7" s="1"/>
  <c r="AY21" i="7"/>
  <c r="BW21" i="7" s="1"/>
  <c r="AS16" i="7"/>
  <c r="BQ16" i="7" s="1"/>
  <c r="AP21" i="7"/>
  <c r="BN21" i="7" s="1"/>
  <c r="AR16" i="7"/>
  <c r="BP16" i="7" s="1"/>
  <c r="AV21" i="7"/>
  <c r="BT21" i="7" s="1"/>
  <c r="AP16" i="7"/>
  <c r="BN16" i="7" s="1"/>
  <c r="AY11" i="7"/>
  <c r="BW11" i="7" s="1"/>
  <c r="AZ14" i="7"/>
  <c r="BX14" i="7" s="1"/>
  <c r="AS21" i="7"/>
  <c r="BQ21" i="7" s="1"/>
  <c r="AW15" i="7"/>
  <c r="BU15" i="7" s="1"/>
  <c r="AY10" i="7"/>
  <c r="BW10" i="7" s="1"/>
  <c r="AS5" i="7"/>
  <c r="BQ5" i="7" s="1"/>
  <c r="AP10" i="7"/>
  <c r="BN10" i="7" s="1"/>
  <c r="AR5" i="7"/>
  <c r="BP5" i="7" s="1"/>
  <c r="AW28" i="7"/>
  <c r="BU28" i="7" s="1"/>
  <c r="AX5" i="7"/>
  <c r="BV5" i="7" s="1"/>
  <c r="AZ126" i="7"/>
  <c r="BX126" i="7" s="1"/>
  <c r="AX130" i="7"/>
  <c r="BV130" i="7" s="1"/>
  <c r="AZ125" i="7"/>
  <c r="BX125" i="7" s="1"/>
  <c r="AQ128" i="7"/>
  <c r="BO128" i="7" s="1"/>
  <c r="AV122" i="7"/>
  <c r="BT122" i="7" s="1"/>
  <c r="AW128" i="7"/>
  <c r="BU128" i="7" s="1"/>
  <c r="AZ119" i="7"/>
  <c r="BX119" i="7" s="1"/>
  <c r="AS123" i="7"/>
  <c r="BQ123" i="7" s="1"/>
  <c r="AW126" i="7"/>
  <c r="BU126" i="7" s="1"/>
  <c r="AQ125" i="7"/>
  <c r="BO125" i="7" s="1"/>
  <c r="AY119" i="7"/>
  <c r="BW119" i="7" s="1"/>
  <c r="AW111" i="7"/>
  <c r="BU111" i="7" s="1"/>
  <c r="AX110" i="7"/>
  <c r="BV110" i="7" s="1"/>
  <c r="AX115" i="7"/>
  <c r="BV115" i="7" s="1"/>
  <c r="AO108" i="7"/>
  <c r="BM108" i="7" s="1"/>
  <c r="AO102" i="7"/>
  <c r="BM102" i="7" s="1"/>
  <c r="AO101" i="7"/>
  <c r="BM101" i="7" s="1"/>
  <c r="AQ101" i="7"/>
  <c r="BO101" i="7" s="1"/>
  <c r="AW94" i="7"/>
  <c r="BU94" i="7" s="1"/>
  <c r="AY89" i="7"/>
  <c r="BW89" i="7" s="1"/>
  <c r="AW110" i="7"/>
  <c r="BU110" i="7" s="1"/>
  <c r="AV102" i="7"/>
  <c r="BT102" i="7" s="1"/>
  <c r="AW87" i="7"/>
  <c r="BU87" i="7" s="1"/>
  <c r="AP82" i="7"/>
  <c r="BN82" i="7" s="1"/>
  <c r="AR95" i="7"/>
  <c r="BP95" i="7" s="1"/>
  <c r="AU82" i="7"/>
  <c r="BS82" i="7" s="1"/>
  <c r="AO77" i="7"/>
  <c r="BM77" i="7" s="1"/>
  <c r="AV90" i="7"/>
  <c r="BT90" i="7" s="1"/>
  <c r="AQ81" i="7"/>
  <c r="BO81" i="7" s="1"/>
  <c r="AR75" i="7"/>
  <c r="BP75" i="7" s="1"/>
  <c r="AQ85" i="7"/>
  <c r="BO85" i="7" s="1"/>
  <c r="AS87" i="7"/>
  <c r="BQ87" i="7" s="1"/>
  <c r="AT70" i="7"/>
  <c r="BR70" i="7" s="1"/>
  <c r="AO78" i="7"/>
  <c r="BM78" i="7" s="1"/>
  <c r="AY66" i="7"/>
  <c r="BW66" i="7" s="1"/>
  <c r="AX71" i="7"/>
  <c r="BV71" i="7" s="1"/>
  <c r="AX55" i="7"/>
  <c r="BV55" i="7" s="1"/>
  <c r="AZ50" i="7"/>
  <c r="BX50" i="7" s="1"/>
  <c r="AT45" i="7"/>
  <c r="BR45" i="7" s="1"/>
  <c r="AX39" i="7"/>
  <c r="BV39" i="7" s="1"/>
  <c r="AQ58" i="7"/>
  <c r="BO58" i="7" s="1"/>
  <c r="AU52" i="7"/>
  <c r="BS52" i="7" s="1"/>
  <c r="AW54" i="7"/>
  <c r="BU54" i="7" s="1"/>
  <c r="AR62" i="7"/>
  <c r="BP62" i="7" s="1"/>
  <c r="AS54" i="7"/>
  <c r="BQ54" i="7" s="1"/>
  <c r="AU47" i="7"/>
  <c r="BS47" i="7" s="1"/>
  <c r="AT56" i="7"/>
  <c r="BR56" i="7" s="1"/>
  <c r="AX46" i="7"/>
  <c r="BV46" i="7" s="1"/>
  <c r="AW39" i="7"/>
  <c r="BU39" i="7" s="1"/>
  <c r="AO34" i="7"/>
  <c r="BM34" i="7" s="1"/>
  <c r="AU38" i="7"/>
  <c r="BS38" i="7" s="1"/>
  <c r="AX54" i="7"/>
  <c r="BV54" i="7" s="1"/>
  <c r="AV37" i="7"/>
  <c r="BT37" i="7" s="1"/>
  <c r="AT37" i="7"/>
  <c r="BR37" i="7" s="1"/>
  <c r="AR32" i="7"/>
  <c r="BP32" i="7" s="1"/>
  <c r="AX32" i="7"/>
  <c r="BV32" i="7" s="1"/>
  <c r="AQ30" i="7"/>
  <c r="BO30" i="7" s="1"/>
  <c r="AU24" i="7"/>
  <c r="BS24" i="7" s="1"/>
  <c r="AP30" i="7"/>
  <c r="BN30" i="7" s="1"/>
  <c r="AR25" i="7"/>
  <c r="BP25" i="7" s="1"/>
  <c r="AQ21" i="7"/>
  <c r="BO21" i="7" s="1"/>
  <c r="AU15" i="7"/>
  <c r="BS15" i="7" s="1"/>
  <c r="AZ20" i="7"/>
  <c r="BX20" i="7" s="1"/>
  <c r="AX20" i="7"/>
  <c r="BV20" i="7" s="1"/>
  <c r="AZ15" i="7"/>
  <c r="BX15" i="7" s="1"/>
  <c r="AQ11" i="7"/>
  <c r="BO11" i="7" s="1"/>
  <c r="AR14" i="7"/>
  <c r="BP14" i="7" s="1"/>
  <c r="AU20" i="7"/>
  <c r="BS20" i="7" s="1"/>
  <c r="AO15" i="7"/>
  <c r="BM15" i="7" s="1"/>
  <c r="AQ10" i="7"/>
  <c r="BO10" i="7" s="1"/>
  <c r="AX14" i="7"/>
  <c r="BV14" i="7" s="1"/>
  <c r="AZ9" i="7"/>
  <c r="BX9" i="7" s="1"/>
  <c r="AZ26" i="7"/>
  <c r="BX26" i="7" s="1"/>
  <c r="AR126" i="7"/>
  <c r="BP126" i="7" s="1"/>
  <c r="AP130" i="7"/>
  <c r="BN130" i="7" s="1"/>
  <c r="AR125" i="7"/>
  <c r="BP125" i="7" s="1"/>
  <c r="AX121" i="7"/>
  <c r="BV121" i="7" s="1"/>
  <c r="AR119" i="7"/>
  <c r="BP119" i="7" s="1"/>
  <c r="AS122" i="7"/>
  <c r="BQ122" i="7" s="1"/>
  <c r="AU125" i="7"/>
  <c r="BS125" i="7" s="1"/>
  <c r="AW117" i="7"/>
  <c r="BU117" i="7" s="1"/>
  <c r="AV117" i="7"/>
  <c r="BT117" i="7" s="1"/>
  <c r="AO111" i="7"/>
  <c r="BM111" i="7" s="1"/>
  <c r="AP110" i="7"/>
  <c r="BN110" i="7" s="1"/>
  <c r="AP113" i="7"/>
  <c r="BN113" i="7" s="1"/>
  <c r="AY107" i="7"/>
  <c r="BW107" i="7" s="1"/>
  <c r="AT113" i="7"/>
  <c r="BR113" i="7" s="1"/>
  <c r="AX106" i="7"/>
  <c r="BV106" i="7" s="1"/>
  <c r="AW105" i="7"/>
  <c r="BU105" i="7" s="1"/>
  <c r="AY100" i="7"/>
  <c r="BW100" i="7" s="1"/>
  <c r="AS95" i="7"/>
  <c r="BQ95" i="7" s="1"/>
  <c r="AU106" i="7"/>
  <c r="BS106" i="7" s="1"/>
  <c r="AU114" i="7"/>
  <c r="BS114" i="7" s="1"/>
  <c r="AW100" i="7"/>
  <c r="BU100" i="7" s="1"/>
  <c r="AO94" i="7"/>
  <c r="BM94" i="7" s="1"/>
  <c r="AQ89" i="7"/>
  <c r="BO89" i="7" s="1"/>
  <c r="AQ106" i="7"/>
  <c r="BO106" i="7" s="1"/>
  <c r="AS93" i="7"/>
  <c r="BQ93" i="7" s="1"/>
  <c r="AX86" i="7"/>
  <c r="BV86" i="7" s="1"/>
  <c r="AZ81" i="7"/>
  <c r="BX81" i="7" s="1"/>
  <c r="AW81" i="7"/>
  <c r="BU81" i="7" s="1"/>
  <c r="AY76" i="7"/>
  <c r="BW76" i="7" s="1"/>
  <c r="AY88" i="7"/>
  <c r="BW88" i="7" s="1"/>
  <c r="AV80" i="7"/>
  <c r="BT80" i="7" s="1"/>
  <c r="AT74" i="7"/>
  <c r="BR74" i="7" s="1"/>
  <c r="AS84" i="7"/>
  <c r="BQ84" i="7" s="1"/>
  <c r="AV69" i="7"/>
  <c r="BT69" i="7" s="1"/>
  <c r="AP64" i="7"/>
  <c r="BN64" i="7" s="1"/>
  <c r="AQ66" i="7"/>
  <c r="BO66" i="7" s="1"/>
  <c r="AV61" i="7"/>
  <c r="BT61" i="7" s="1"/>
  <c r="AZ70" i="7"/>
  <c r="BX70" i="7" s="1"/>
  <c r="AV60" i="7"/>
  <c r="BT60" i="7" s="1"/>
  <c r="AP55" i="7"/>
  <c r="BN55" i="7" s="1"/>
  <c r="AR50" i="7"/>
  <c r="BP50" i="7" s="1"/>
  <c r="AV44" i="7"/>
  <c r="BT44" i="7" s="1"/>
  <c r="AP39" i="7"/>
  <c r="BN39" i="7" s="1"/>
  <c r="AS57" i="7"/>
  <c r="BQ57" i="7" s="1"/>
  <c r="AW51" i="7"/>
  <c r="BU51" i="7" s="1"/>
  <c r="AZ53" i="7"/>
  <c r="BX53" i="7" s="1"/>
  <c r="AY57" i="7"/>
  <c r="BW57" i="7" s="1"/>
  <c r="AV53" i="7"/>
  <c r="BT53" i="7" s="1"/>
  <c r="AP54" i="7"/>
  <c r="BN54" i="7" s="1"/>
  <c r="AP46" i="7"/>
  <c r="BN46" i="7" s="1"/>
  <c r="AS45" i="7"/>
  <c r="BQ45" i="7" s="1"/>
  <c r="AW38" i="7"/>
  <c r="BU38" i="7" s="1"/>
  <c r="AW37" i="7"/>
  <c r="BU37" i="7" s="1"/>
  <c r="AQ44" i="7"/>
  <c r="BO44" i="7" s="1"/>
  <c r="AT31" i="7"/>
  <c r="BR31" i="7" s="1"/>
  <c r="AP32" i="7"/>
  <c r="BN32" i="7" s="1"/>
  <c r="AO42" i="7"/>
  <c r="BM42" i="7" s="1"/>
  <c r="AX44" i="7"/>
  <c r="BV44" i="7" s="1"/>
  <c r="AS29" i="7"/>
  <c r="BQ29" i="7" s="1"/>
  <c r="AZ29" i="7"/>
  <c r="BX29" i="7" s="1"/>
  <c r="AS20" i="7"/>
  <c r="BQ20" i="7" s="1"/>
  <c r="AW14" i="7"/>
  <c r="BU14" i="7" s="1"/>
  <c r="AR20" i="7"/>
  <c r="BP20" i="7" s="1"/>
  <c r="AT25" i="7"/>
  <c r="BR25" i="7" s="1"/>
  <c r="AP20" i="7"/>
  <c r="BN20" i="7" s="1"/>
  <c r="AR15" i="7"/>
  <c r="BP15" i="7" s="1"/>
  <c r="AS10" i="7"/>
  <c r="BQ10" i="7" s="1"/>
  <c r="AW19" i="7"/>
  <c r="BU19" i="7" s="1"/>
  <c r="AY14" i="7"/>
  <c r="BW14" i="7" s="1"/>
  <c r="AS9" i="7"/>
  <c r="BQ9" i="7" s="1"/>
  <c r="AP14" i="7"/>
  <c r="BN14" i="7" s="1"/>
  <c r="AR9" i="7"/>
  <c r="BP9" i="7" s="1"/>
  <c r="AT13" i="7"/>
  <c r="BR13" i="7" s="1"/>
  <c r="AZ8" i="7"/>
  <c r="BX8" i="7" s="1"/>
  <c r="AU25" i="7"/>
  <c r="BS25" i="7" s="1"/>
  <c r="AA3" i="7"/>
  <c r="AR49" i="7"/>
  <c r="BP49" i="7" s="1"/>
  <c r="AV50" i="7"/>
  <c r="BT50" i="7" s="1"/>
  <c r="AZ51" i="7"/>
  <c r="BX51" i="7" s="1"/>
  <c r="AU53" i="7"/>
  <c r="BS53" i="7" s="1"/>
  <c r="AO56" i="7"/>
  <c r="BM56" i="7" s="1"/>
  <c r="AW58" i="7"/>
  <c r="BU58" i="7" s="1"/>
  <c r="AU61" i="7"/>
  <c r="BS61" i="7" s="1"/>
  <c r="AO64" i="7"/>
  <c r="BM64" i="7" s="1"/>
  <c r="AW66" i="7"/>
  <c r="BU66" i="7" s="1"/>
  <c r="AQ28" i="7"/>
  <c r="BO28" i="7" s="1"/>
  <c r="AU29" i="7"/>
  <c r="BS29" i="7" s="1"/>
  <c r="AY30" i="7"/>
  <c r="BW30" i="7" s="1"/>
  <c r="AQ32" i="7"/>
  <c r="BO32" i="7" s="1"/>
  <c r="AU33" i="7"/>
  <c r="BS33" i="7" s="1"/>
  <c r="AY34" i="7"/>
  <c r="BW34" i="7" s="1"/>
  <c r="AQ36" i="7"/>
  <c r="BO36" i="7" s="1"/>
  <c r="AU37" i="7"/>
  <c r="BS37" i="7" s="1"/>
  <c r="AQ96" i="7"/>
  <c r="BO96" i="7" s="1"/>
  <c r="AS97" i="7"/>
  <c r="BQ97" i="7" s="1"/>
  <c r="AX81" i="7"/>
  <c r="BV81" i="7" s="1"/>
  <c r="AU79" i="7"/>
  <c r="BS79" i="7" s="1"/>
  <c r="AP74" i="7"/>
  <c r="BN74" i="7" s="1"/>
  <c r="AX78" i="7"/>
  <c r="BV78" i="7" s="1"/>
  <c r="AQ77" i="7"/>
  <c r="BO77" i="7" s="1"/>
  <c r="AQ75" i="7"/>
  <c r="BO75" i="7" s="1"/>
  <c r="AT73" i="7"/>
  <c r="BR73" i="7" s="1"/>
  <c r="AU76" i="7"/>
  <c r="BS76" i="7" s="1"/>
  <c r="AX68" i="7"/>
  <c r="BV68" i="7" s="1"/>
  <c r="AX64" i="7"/>
  <c r="BV64" i="7" s="1"/>
  <c r="AX85" i="7"/>
  <c r="BV85" i="7" s="1"/>
  <c r="AQ73" i="7"/>
  <c r="BO73" i="7" s="1"/>
  <c r="AT86" i="7"/>
  <c r="BR86" i="7" s="1"/>
  <c r="AY71" i="7"/>
  <c r="BW71" i="7" s="1"/>
  <c r="AT69" i="7"/>
  <c r="BR69" i="7" s="1"/>
  <c r="AX60" i="7"/>
  <c r="BV60" i="7" s="1"/>
  <c r="AW65" i="7"/>
  <c r="BU65" i="7" s="1"/>
  <c r="AQ69" i="7"/>
  <c r="BO69" i="7" s="1"/>
  <c r="AT67" i="7"/>
  <c r="BR67" i="7" s="1"/>
  <c r="AT61" i="7"/>
  <c r="BR61" i="7" s="1"/>
  <c r="AT57" i="7"/>
  <c r="BR57" i="7" s="1"/>
  <c r="AT53" i="7"/>
  <c r="BR53" i="7" s="1"/>
  <c r="AX51" i="7"/>
  <c r="BV51" i="7" s="1"/>
  <c r="AX47" i="7"/>
  <c r="BV47" i="7" s="1"/>
  <c r="AX43" i="7"/>
  <c r="BV43" i="7" s="1"/>
  <c r="AO84" i="7"/>
  <c r="BM84" i="7" s="1"/>
  <c r="AU60" i="7"/>
  <c r="BS60" i="7" s="1"/>
  <c r="AO59" i="7"/>
  <c r="BM59" i="7" s="1"/>
  <c r="AU56" i="7"/>
  <c r="BS56" i="7" s="1"/>
  <c r="AO55" i="7"/>
  <c r="BM55" i="7" s="1"/>
  <c r="AT71" i="7"/>
  <c r="BR71" i="7" s="1"/>
  <c r="AY69" i="7"/>
  <c r="BW69" i="7" s="1"/>
  <c r="AW61" i="7"/>
  <c r="BU61" i="7" s="1"/>
  <c r="AT63" i="7"/>
  <c r="BR63" i="7" s="1"/>
  <c r="AW97" i="7"/>
  <c r="BU97" i="7" s="1"/>
  <c r="AU96" i="7"/>
  <c r="BS96" i="7" s="1"/>
  <c r="EM89" i="6"/>
  <c r="EN94" i="6"/>
  <c r="EO65" i="6"/>
  <c r="EI64" i="6"/>
  <c r="EP54" i="6"/>
  <c r="EL27" i="6"/>
  <c r="EO44" i="6"/>
  <c r="EI35" i="6"/>
  <c r="EN35" i="6"/>
  <c r="EJ101" i="6"/>
  <c r="EP103" i="6"/>
  <c r="EN96" i="6"/>
  <c r="EO84" i="6"/>
  <c r="EH84" i="6"/>
  <c r="EP79" i="6"/>
  <c r="EQ67" i="6"/>
  <c r="EM57" i="6"/>
  <c r="EM46" i="6"/>
  <c r="EK37" i="6"/>
  <c r="EQ103" i="6"/>
  <c r="ER93" i="6"/>
  <c r="EK76" i="6"/>
  <c r="EP70" i="6"/>
  <c r="EP69" i="6"/>
  <c r="EN57" i="6"/>
  <c r="EI47" i="6"/>
  <c r="ER45" i="6"/>
  <c r="EJ36" i="6"/>
  <c r="EG28" i="6"/>
  <c r="EH16" i="6"/>
  <c r="ER116" i="6"/>
  <c r="EP117" i="6"/>
  <c r="EH107" i="6"/>
  <c r="EI101" i="6"/>
  <c r="EO71" i="6"/>
  <c r="EH61" i="6"/>
  <c r="EI119" i="6"/>
  <c r="EI113" i="6"/>
  <c r="EP101" i="6"/>
  <c r="EJ92" i="6"/>
  <c r="EN92" i="6"/>
  <c r="EH50" i="6"/>
  <c r="EL87" i="6"/>
  <c r="EK84" i="6"/>
  <c r="EM81" i="6"/>
  <c r="EG69" i="6"/>
  <c r="EO20" i="6"/>
  <c r="EP25" i="6"/>
  <c r="EO7" i="6"/>
  <c r="ER71" i="6"/>
  <c r="EH68" i="6"/>
  <c r="EI27" i="6"/>
  <c r="EJ31" i="6"/>
  <c r="EQ25" i="6"/>
  <c r="EP13" i="6"/>
  <c r="EL5" i="6"/>
  <c r="EL130" i="6"/>
  <c r="EG122" i="6"/>
  <c r="EJ111" i="6"/>
  <c r="EM97" i="6"/>
  <c r="EO88" i="6"/>
  <c r="EG87" i="6"/>
  <c r="EH93" i="6"/>
  <c r="EP73" i="6"/>
  <c r="EP48" i="6"/>
  <c r="EI34" i="6"/>
  <c r="EQ15" i="6"/>
  <c r="EN19" i="6"/>
  <c r="EN14" i="6"/>
  <c r="EK85" i="6"/>
  <c r="EM23" i="6"/>
  <c r="EG32" i="6"/>
  <c r="EM80" i="6"/>
  <c r="EN30" i="6"/>
  <c r="EK18" i="6"/>
  <c r="EL21" i="6"/>
  <c r="EG106" i="6"/>
  <c r="EG109" i="6"/>
  <c r="ER106" i="6"/>
  <c r="EJ93" i="6"/>
  <c r="EJ91" i="6"/>
  <c r="EJ79" i="6"/>
  <c r="EN67" i="6"/>
  <c r="EL67" i="6"/>
  <c r="EK14" i="6"/>
  <c r="EH18" i="6"/>
  <c r="EO79" i="6"/>
  <c r="EK63" i="6"/>
  <c r="EL50" i="6"/>
  <c r="EL40" i="6"/>
  <c r="EJ33" i="6"/>
  <c r="ER27" i="6"/>
  <c r="EJ12" i="6"/>
  <c r="ER127" i="6"/>
  <c r="EI91" i="6"/>
  <c r="ER24" i="6"/>
  <c r="EG65" i="6"/>
  <c r="EI49" i="6"/>
  <c r="EK30" i="6"/>
  <c r="EO21" i="6"/>
  <c r="EK121" i="6"/>
  <c r="EN88" i="6"/>
  <c r="EJ87" i="6"/>
  <c r="EO74" i="6"/>
  <c r="EP85" i="6"/>
  <c r="EQ63" i="6"/>
  <c r="EG60" i="6"/>
  <c r="EI15" i="6"/>
  <c r="EL104" i="6"/>
  <c r="EH69" i="6"/>
  <c r="EI67" i="6"/>
  <c r="EL59" i="6"/>
  <c r="EK55" i="6"/>
  <c r="EI57" i="6"/>
  <c r="EN32" i="6"/>
  <c r="EM105" i="6"/>
  <c r="EH89" i="6"/>
  <c r="ER79" i="6"/>
  <c r="EO63" i="6"/>
  <c r="EL44" i="6"/>
  <c r="EN128" i="6"/>
  <c r="EL119" i="6"/>
  <c r="EH126" i="6"/>
  <c r="EP55" i="6"/>
  <c r="EM20" i="6"/>
  <c r="EP31" i="6"/>
  <c r="EP12" i="6"/>
  <c r="EJ125" i="6"/>
  <c r="EP124" i="6"/>
  <c r="EK122" i="6"/>
  <c r="EN44" i="6"/>
  <c r="EJ15" i="6"/>
  <c r="EK67" i="6"/>
  <c r="EG82" i="6"/>
  <c r="EH73" i="6"/>
  <c r="EL57" i="6"/>
  <c r="EP37" i="6"/>
  <c r="EH28" i="6"/>
  <c r="EO11" i="6"/>
  <c r="EQ130" i="6"/>
  <c r="EG129" i="6"/>
  <c r="EP120" i="6"/>
  <c r="EP89" i="6"/>
  <c r="ER96" i="6"/>
  <c r="EI84" i="6"/>
  <c r="EI79" i="6"/>
  <c r="EJ73" i="6"/>
  <c r="EH57" i="6"/>
  <c r="EP75" i="6"/>
  <c r="EN112" i="6"/>
  <c r="EM86" i="6"/>
  <c r="EN45" i="6"/>
  <c r="EJ6" i="6"/>
  <c r="EL15" i="6"/>
  <c r="EJ106" i="6"/>
  <c r="EJ28" i="6"/>
  <c r="EH9" i="6"/>
  <c r="EM128" i="6"/>
  <c r="ER111" i="6"/>
  <c r="EI104" i="6"/>
  <c r="EH111" i="6"/>
  <c r="EL101" i="6"/>
  <c r="EK62" i="6"/>
  <c r="EN36" i="6"/>
  <c r="EJ51" i="6"/>
  <c r="ER12" i="6"/>
  <c r="EN109" i="6"/>
  <c r="EQ104" i="6"/>
  <c r="EL17" i="6"/>
  <c r="EK6" i="6"/>
  <c r="EI129" i="6"/>
  <c r="EG16" i="6"/>
  <c r="EO9" i="6"/>
  <c r="EQ9" i="6"/>
  <c r="EP121" i="6"/>
  <c r="EM125" i="6"/>
  <c r="EO117" i="6"/>
  <c r="EH113" i="6"/>
  <c r="EQ107" i="6"/>
  <c r="EL116" i="6"/>
  <c r="EL33" i="6"/>
  <c r="EK9" i="6"/>
  <c r="EH14" i="6"/>
  <c r="EJ108" i="6"/>
  <c r="ER105" i="6"/>
  <c r="EI99" i="6"/>
  <c r="EM90" i="6"/>
  <c r="EJ110" i="6"/>
  <c r="EO99" i="6"/>
  <c r="EQ108" i="6"/>
  <c r="EI61" i="6"/>
  <c r="EI38" i="6"/>
  <c r="EK42" i="6"/>
  <c r="EK22" i="6"/>
  <c r="EH25" i="6"/>
  <c r="EP27" i="6"/>
  <c r="EK116" i="6"/>
  <c r="EK93" i="6"/>
  <c r="ER81" i="6"/>
  <c r="EQ31" i="6"/>
  <c r="ER23" i="6"/>
  <c r="EM122" i="6"/>
  <c r="EP76" i="6"/>
  <c r="EQ57" i="6"/>
  <c r="ER51" i="6"/>
  <c r="EN129" i="6"/>
  <c r="EQ121" i="6"/>
  <c r="EI124" i="6"/>
  <c r="ER85" i="6"/>
  <c r="EJ122" i="6"/>
  <c r="EO119" i="6"/>
  <c r="EO115" i="6"/>
  <c r="EK110" i="6"/>
  <c r="EL61" i="6"/>
  <c r="EM52" i="6"/>
  <c r="EL80" i="6"/>
  <c r="EJ116" i="6"/>
  <c r="ER109" i="6"/>
  <c r="EK109" i="6"/>
  <c r="EJ90" i="6"/>
  <c r="ER73" i="6"/>
  <c r="EJ59" i="6"/>
  <c r="EJ58" i="6"/>
  <c r="EQ22" i="6"/>
  <c r="EK74" i="6"/>
  <c r="EG19" i="6"/>
  <c r="EH43" i="6"/>
  <c r="EK128" i="6"/>
  <c r="EP77" i="6"/>
  <c r="EN73" i="6"/>
  <c r="ER63" i="6"/>
  <c r="EJ76" i="6"/>
  <c r="EP59" i="6"/>
  <c r="EQ44" i="6"/>
  <c r="EJ34" i="6"/>
  <c r="EL8" i="6"/>
  <c r="EO10" i="6"/>
  <c r="EK72" i="6"/>
  <c r="ER62" i="6"/>
  <c r="ER55" i="6"/>
  <c r="EK49" i="6"/>
  <c r="EK38" i="6"/>
  <c r="EG100" i="6"/>
  <c r="EO90" i="6"/>
  <c r="EG96" i="6"/>
  <c r="EL96" i="6"/>
  <c r="EM69" i="6"/>
  <c r="EP50" i="6"/>
  <c r="EI29" i="6"/>
  <c r="EM17" i="6"/>
  <c r="ER21" i="6"/>
  <c r="EN12" i="6"/>
  <c r="EO77" i="6"/>
  <c r="EN56" i="6"/>
  <c r="ER125" i="6"/>
  <c r="EG101" i="6"/>
  <c r="EQ89" i="6"/>
  <c r="EG93" i="6"/>
  <c r="EK86" i="6"/>
  <c r="EK82" i="6"/>
  <c r="EP86" i="6"/>
  <c r="EP83" i="6"/>
  <c r="ER54" i="6"/>
  <c r="EQ129" i="6"/>
  <c r="EK78" i="6"/>
  <c r="EK50" i="6"/>
  <c r="EO111" i="6"/>
  <c r="EG102" i="6"/>
  <c r="EN102" i="6"/>
  <c r="EH58" i="6"/>
  <c r="EG18" i="6"/>
  <c r="EQ55" i="6"/>
  <c r="EJ52" i="6"/>
  <c r="EI26" i="6"/>
  <c r="EG11" i="6"/>
  <c r="EN26" i="6"/>
  <c r="EJ9" i="6"/>
  <c r="EQ35" i="6"/>
  <c r="ER6" i="6"/>
  <c r="EG97" i="6"/>
  <c r="EI98" i="6"/>
  <c r="EQ72" i="6"/>
  <c r="EG64" i="6"/>
  <c r="EI96" i="6"/>
  <c r="EO87" i="6"/>
  <c r="EL103" i="6"/>
  <c r="EQ93" i="6"/>
  <c r="EH96" i="6"/>
  <c r="EG81" i="6"/>
  <c r="EN124" i="6"/>
  <c r="EH116" i="6"/>
  <c r="ER78" i="6"/>
  <c r="EH60" i="6"/>
  <c r="EO33" i="6"/>
  <c r="ER35" i="6"/>
  <c r="EM32" i="6"/>
  <c r="EQ126" i="6"/>
  <c r="EH118" i="6"/>
  <c r="EK126" i="6"/>
  <c r="EG119" i="6"/>
  <c r="EL98" i="6"/>
  <c r="EK89" i="6"/>
  <c r="EP88" i="6"/>
  <c r="EQ78" i="6"/>
  <c r="EH63" i="6"/>
  <c r="EL41" i="6"/>
  <c r="EI54" i="6"/>
  <c r="EN46" i="6"/>
  <c r="EI56" i="6"/>
  <c r="EL63" i="6"/>
  <c r="EN47" i="6"/>
  <c r="EG47" i="6"/>
  <c r="EK39" i="6"/>
  <c r="EP29" i="6"/>
  <c r="EQ27" i="6"/>
  <c r="EM124" i="6"/>
  <c r="EP46" i="6"/>
  <c r="EI45" i="6"/>
  <c r="EO37" i="6"/>
  <c r="EQ38" i="6"/>
  <c r="ER29" i="6"/>
  <c r="EO14" i="6"/>
  <c r="EM18" i="6"/>
  <c r="EG98" i="6"/>
  <c r="EO41" i="6"/>
  <c r="EO106" i="6"/>
  <c r="EM109" i="6"/>
  <c r="EG125" i="6"/>
  <c r="EM66" i="6"/>
  <c r="EO34" i="6"/>
  <c r="EQ30" i="6"/>
  <c r="EN75" i="6"/>
  <c r="EP71" i="6"/>
  <c r="EN63" i="6"/>
  <c r="EJ11" i="6"/>
  <c r="EQ124" i="6"/>
  <c r="EH77" i="6"/>
  <c r="EL65" i="6"/>
  <c r="EQ59" i="6"/>
  <c r="EN122" i="6"/>
  <c r="EG108" i="6"/>
  <c r="ER15" i="6"/>
  <c r="EG117" i="6"/>
  <c r="EN87" i="6"/>
  <c r="EM13" i="6"/>
  <c r="EL47" i="6"/>
  <c r="EO47" i="6"/>
  <c r="EH124" i="6"/>
  <c r="EP122" i="6"/>
  <c r="ER69" i="6"/>
  <c r="EN68" i="6"/>
  <c r="EJ60" i="6"/>
  <c r="EJ68" i="6"/>
  <c r="EH31" i="6"/>
  <c r="EO95" i="6"/>
  <c r="EN97" i="6"/>
  <c r="ER89" i="6"/>
  <c r="EL83" i="6"/>
  <c r="EI126" i="6"/>
  <c r="EK114" i="6"/>
  <c r="EI109" i="6"/>
  <c r="EO103" i="6"/>
  <c r="EP95" i="6"/>
  <c r="EJ97" i="6"/>
  <c r="EH80" i="6"/>
  <c r="EK68" i="6"/>
  <c r="EJ95" i="6"/>
  <c r="ER83" i="6"/>
  <c r="EQ65" i="6"/>
  <c r="EJ82" i="6"/>
  <c r="EN76" i="6"/>
  <c r="EH64" i="6"/>
  <c r="EP84" i="6"/>
  <c r="EK65" i="6"/>
  <c r="EM62" i="6"/>
  <c r="EQ24" i="6"/>
  <c r="EN123" i="6"/>
  <c r="EG121" i="6"/>
  <c r="EG116" i="6"/>
  <c r="EK99" i="6"/>
  <c r="EQ99" i="6"/>
  <c r="EQ80" i="6"/>
  <c r="EK43" i="6"/>
  <c r="EH24" i="6"/>
  <c r="EN29" i="6"/>
  <c r="EG7" i="6"/>
  <c r="EL12" i="6"/>
  <c r="EK111" i="6"/>
  <c r="EG89" i="6"/>
  <c r="EP90" i="6"/>
  <c r="EL77" i="6"/>
  <c r="EQ54" i="6"/>
  <c r="EO69" i="6"/>
  <c r="EP40" i="6"/>
  <c r="EO22" i="6"/>
  <c r="EQ98" i="6"/>
  <c r="EQ95" i="6"/>
  <c r="EI62" i="6"/>
  <c r="ER38" i="6"/>
  <c r="EP10" i="6"/>
  <c r="EQ127" i="6"/>
  <c r="EM119" i="6"/>
  <c r="ER108" i="6"/>
  <c r="EO101" i="6"/>
  <c r="ER107" i="6"/>
  <c r="EG90" i="6"/>
  <c r="EJ71" i="6"/>
  <c r="EQ58" i="6"/>
  <c r="EQ11" i="6"/>
  <c r="EQ10" i="6"/>
  <c r="ER126" i="6"/>
  <c r="EO128" i="6"/>
  <c r="EQ60" i="6"/>
  <c r="EL35" i="6"/>
  <c r="EI11" i="6"/>
  <c r="EJ14" i="6"/>
  <c r="EI10" i="6"/>
  <c r="EP14" i="6"/>
  <c r="EP7" i="6"/>
  <c r="EN117" i="6"/>
  <c r="ER44" i="6"/>
  <c r="ER53" i="6"/>
  <c r="EH54" i="6"/>
  <c r="EL24" i="6"/>
  <c r="EL32" i="6"/>
  <c r="EG29" i="6"/>
  <c r="EQ23" i="6"/>
  <c r="EH27" i="6"/>
  <c r="ER77" i="6"/>
  <c r="EQ76" i="6"/>
  <c r="EJ124" i="6"/>
  <c r="ER112" i="6"/>
  <c r="EN114" i="6"/>
  <c r="EO91" i="6"/>
  <c r="EP93" i="6"/>
  <c r="EH49" i="6"/>
  <c r="EJ61" i="6"/>
  <c r="EO46" i="6"/>
  <c r="ER19" i="6"/>
  <c r="EP18" i="6"/>
  <c r="ER120" i="6"/>
  <c r="EI123" i="6"/>
  <c r="EI110" i="6"/>
  <c r="ER99" i="6"/>
  <c r="EL90" i="6"/>
  <c r="EM64" i="6"/>
  <c r="EQ45" i="6"/>
  <c r="EO49" i="6"/>
  <c r="EI42" i="6"/>
  <c r="EO27" i="6"/>
  <c r="EP108" i="6"/>
  <c r="EM74" i="6"/>
  <c r="EK69" i="6"/>
  <c r="EL53" i="6"/>
  <c r="EM54" i="6"/>
  <c r="EI37" i="6"/>
  <c r="EN27" i="6"/>
  <c r="EG23" i="6"/>
  <c r="EK113" i="6"/>
  <c r="EG54" i="6"/>
  <c r="EI22" i="6"/>
  <c r="EQ21" i="6"/>
  <c r="EJ16" i="6"/>
  <c r="EH10" i="6"/>
  <c r="EP5" i="6"/>
  <c r="EK97" i="6"/>
  <c r="EM47" i="6"/>
  <c r="EL25" i="6"/>
  <c r="ER41" i="6"/>
  <c r="EO43" i="6"/>
  <c r="EO25" i="6"/>
  <c r="EG35" i="6"/>
  <c r="EQ13" i="6"/>
  <c r="EL7" i="6"/>
  <c r="EL11" i="6"/>
  <c r="EJ8" i="6"/>
  <c r="EM100" i="6"/>
  <c r="EH98" i="6"/>
  <c r="EH71" i="6"/>
  <c r="EM50" i="6"/>
  <c r="EQ49" i="6"/>
  <c r="EI20" i="6"/>
  <c r="EH5" i="6"/>
  <c r="EH11" i="6"/>
  <c r="EG123" i="6"/>
  <c r="EP107" i="6"/>
  <c r="ER49" i="6"/>
  <c r="EH34" i="6"/>
  <c r="EG27" i="6"/>
  <c r="EK125" i="6"/>
  <c r="EH109" i="6"/>
  <c r="EJ105" i="6"/>
  <c r="EK102" i="6"/>
  <c r="EL95" i="6"/>
  <c r="EQ83" i="6"/>
  <c r="EM22" i="6"/>
  <c r="EO39" i="6"/>
  <c r="EI13" i="6"/>
  <c r="EG113" i="6"/>
  <c r="ER101" i="6"/>
  <c r="EG31" i="6"/>
  <c r="EP30" i="6"/>
  <c r="ER92" i="6"/>
  <c r="EJ81" i="6"/>
  <c r="EG84" i="6"/>
  <c r="EG51" i="6"/>
  <c r="EH65" i="6"/>
  <c r="EN43" i="6"/>
  <c r="EL82" i="6"/>
  <c r="EJ63" i="6"/>
  <c r="EL43" i="6"/>
  <c r="EL30" i="6"/>
  <c r="EH7" i="6"/>
  <c r="EM11" i="6"/>
  <c r="EJ128" i="6"/>
  <c r="ER122" i="6"/>
  <c r="ER121" i="6"/>
  <c r="EP111" i="6"/>
  <c r="EI112" i="6"/>
  <c r="EK105" i="6"/>
  <c r="EJ88" i="6"/>
  <c r="EK91" i="6"/>
  <c r="EM49" i="6"/>
  <c r="EG41" i="6"/>
  <c r="EN38" i="6"/>
  <c r="EL23" i="6"/>
  <c r="EN16" i="6"/>
  <c r="EM7" i="6"/>
  <c r="EJ114" i="6"/>
  <c r="EM110" i="6"/>
  <c r="EI90" i="6"/>
  <c r="EH85" i="6"/>
  <c r="ER52" i="6"/>
  <c r="EG57" i="6"/>
  <c r="EM45" i="6"/>
  <c r="EG39" i="6"/>
  <c r="EL29" i="6"/>
  <c r="EG43" i="6"/>
  <c r="EM48" i="6"/>
  <c r="EH33" i="6"/>
  <c r="EN111" i="6"/>
  <c r="EP28" i="6"/>
  <c r="EO16" i="6"/>
  <c r="EJ21" i="6"/>
  <c r="ER11" i="6"/>
  <c r="EM5" i="6"/>
  <c r="EM10" i="6"/>
  <c r="EO118" i="6"/>
  <c r="EQ109" i="6"/>
  <c r="EO76" i="6"/>
  <c r="EI48" i="6"/>
  <c r="EK57" i="6"/>
  <c r="EI55" i="6"/>
  <c r="EM44" i="6"/>
  <c r="EK44" i="6"/>
  <c r="EJ26" i="6"/>
  <c r="EK100" i="6"/>
  <c r="EI107" i="6"/>
  <c r="EP68" i="6"/>
  <c r="EM59" i="6"/>
  <c r="EG38" i="6"/>
  <c r="EM9" i="6"/>
  <c r="ER129" i="6"/>
  <c r="EK112" i="6"/>
  <c r="EK101" i="6"/>
  <c r="EM99" i="6"/>
  <c r="EO82" i="6"/>
  <c r="EK47" i="6"/>
  <c r="EN51" i="6"/>
  <c r="EH37" i="6"/>
  <c r="EM19" i="6"/>
  <c r="EM31" i="6"/>
  <c r="EI25" i="6"/>
  <c r="EK12" i="6"/>
  <c r="EM123" i="6"/>
  <c r="EG128" i="6"/>
  <c r="EQ111" i="6"/>
  <c r="EM111" i="6"/>
  <c r="EN113" i="6"/>
  <c r="EI83" i="6"/>
  <c r="EL78" i="6"/>
  <c r="ER68" i="6"/>
  <c r="EO64" i="6"/>
  <c r="EG52" i="6"/>
  <c r="EP42" i="6"/>
  <c r="EQ42" i="6"/>
  <c r="EQ41" i="6"/>
  <c r="ER33" i="6"/>
  <c r="EN18" i="6"/>
  <c r="EQ33" i="6"/>
  <c r="EO8" i="6"/>
  <c r="EL115" i="6"/>
  <c r="EG92" i="6"/>
  <c r="EG85" i="6"/>
  <c r="EQ79" i="6"/>
  <c r="EJ74" i="6"/>
  <c r="EJ48" i="6"/>
  <c r="EI59" i="6"/>
  <c r="ER61" i="6"/>
  <c r="EG46" i="6"/>
  <c r="EM42" i="6"/>
  <c r="EG24" i="6"/>
  <c r="EL9" i="6"/>
  <c r="EH115" i="6"/>
  <c r="EK104" i="6"/>
  <c r="EH121" i="6"/>
  <c r="EL125" i="6"/>
  <c r="EM121" i="6"/>
  <c r="EI117" i="6"/>
  <c r="EN110" i="6"/>
  <c r="EM113" i="6"/>
  <c r="EG88" i="6"/>
  <c r="EP92" i="6"/>
  <c r="EL76" i="6"/>
  <c r="EQ70" i="6"/>
  <c r="EM56" i="6"/>
  <c r="EG76" i="6"/>
  <c r="EK52" i="6"/>
  <c r="EG53" i="6"/>
  <c r="EG14" i="6"/>
  <c r="EP128" i="6"/>
  <c r="EI121" i="6"/>
  <c r="EM126" i="6"/>
  <c r="EP112" i="6"/>
  <c r="EK81" i="6"/>
  <c r="EI116" i="6"/>
  <c r="EI111" i="6"/>
  <c r="EM98" i="6"/>
  <c r="EO96" i="6"/>
  <c r="EI80" i="6"/>
  <c r="EN84" i="6"/>
  <c r="EK77" i="6"/>
  <c r="ER80" i="6"/>
  <c r="EI50" i="6"/>
  <c r="EN42" i="6"/>
  <c r="EO50" i="6"/>
  <c r="EO56" i="6"/>
  <c r="EI19" i="6"/>
  <c r="EI122" i="6"/>
  <c r="EI52" i="6"/>
  <c r="EI43" i="6"/>
  <c r="EJ45" i="6"/>
  <c r="EO32" i="6"/>
  <c r="EH112" i="6"/>
  <c r="EO92" i="6"/>
  <c r="EH92" i="6"/>
  <c r="EJ80" i="6"/>
  <c r="EQ73" i="6"/>
  <c r="EP53" i="6"/>
  <c r="EP58" i="6"/>
  <c r="EQ46" i="6"/>
  <c r="EG50" i="6"/>
  <c r="EH129" i="6"/>
  <c r="EJ18" i="6"/>
  <c r="EI24" i="6"/>
  <c r="EO120" i="6"/>
  <c r="EP74" i="6"/>
  <c r="EH66" i="6"/>
  <c r="EP66" i="6"/>
  <c r="ER34" i="6"/>
  <c r="ER31" i="6"/>
  <c r="ER22" i="6"/>
  <c r="ER30" i="6"/>
  <c r="EM130" i="6"/>
  <c r="EL122" i="6"/>
  <c r="EO127" i="6"/>
  <c r="ER115" i="6"/>
  <c r="ER113" i="6"/>
  <c r="ER117" i="6"/>
  <c r="EM117" i="6"/>
  <c r="EL91" i="6"/>
  <c r="EL89" i="6"/>
  <c r="EN66" i="6"/>
  <c r="EO61" i="6"/>
  <c r="EO53" i="6"/>
  <c r="EO30" i="6"/>
  <c r="ER130" i="6"/>
  <c r="EO121" i="6"/>
  <c r="EI100" i="6"/>
  <c r="EH56" i="6"/>
  <c r="EJ43" i="6"/>
  <c r="EQ8" i="6"/>
  <c r="EG17" i="6"/>
  <c r="EQ118" i="6"/>
  <c r="EO112" i="6"/>
  <c r="EL85" i="6"/>
  <c r="ER48" i="6"/>
  <c r="EQ51" i="6"/>
  <c r="EO42" i="6"/>
  <c r="EL128" i="6"/>
  <c r="EH99" i="6"/>
  <c r="EH91" i="6"/>
  <c r="EL92" i="6"/>
  <c r="EL86" i="6"/>
  <c r="EP116" i="6"/>
  <c r="EM115" i="6"/>
  <c r="EO107" i="6"/>
  <c r="EO93" i="6"/>
  <c r="EI73" i="6"/>
  <c r="EP17" i="6"/>
  <c r="EK31" i="6"/>
  <c r="EM12" i="6"/>
  <c r="EM65" i="6"/>
  <c r="EP47" i="6"/>
  <c r="EM60" i="6"/>
  <c r="EJ72" i="6"/>
  <c r="EH53" i="6"/>
  <c r="EG58" i="6"/>
  <c r="EO57" i="6"/>
  <c r="EP56" i="6"/>
  <c r="EK41" i="6"/>
  <c r="EM41" i="6"/>
  <c r="EI18" i="6"/>
  <c r="EI16" i="6"/>
  <c r="EK127" i="6"/>
  <c r="EH78" i="6"/>
  <c r="EN72" i="6"/>
  <c r="EP57" i="6"/>
  <c r="EL52" i="6"/>
  <c r="EQ17" i="6"/>
  <c r="EH6" i="6"/>
  <c r="EJ109" i="6"/>
  <c r="EG104" i="6"/>
  <c r="EM101" i="6"/>
  <c r="EQ82" i="6"/>
  <c r="ER64" i="6"/>
  <c r="EH36" i="6"/>
  <c r="EQ28" i="6"/>
  <c r="EP21" i="6"/>
  <c r="EP16" i="6"/>
  <c r="EG12" i="6"/>
  <c r="EH15" i="6"/>
  <c r="EQ128" i="6"/>
  <c r="EG115" i="6"/>
  <c r="EH103" i="6"/>
  <c r="EP96" i="6"/>
  <c r="EL97" i="6"/>
  <c r="EP82" i="6"/>
  <c r="ER88" i="6"/>
  <c r="EP80" i="6"/>
  <c r="EM72" i="6"/>
  <c r="EG80" i="6"/>
  <c r="EK53" i="6"/>
  <c r="EQ61" i="6"/>
  <c r="EL38" i="6"/>
  <c r="EJ37" i="6"/>
  <c r="EK25" i="6"/>
  <c r="EJ5" i="6"/>
  <c r="EK23" i="6"/>
  <c r="EN125" i="6"/>
  <c r="ER119" i="6"/>
  <c r="EG112" i="6"/>
  <c r="EN107" i="6"/>
  <c r="EH117" i="6"/>
  <c r="EO110" i="6"/>
  <c r="EH88" i="6"/>
  <c r="EJ75" i="6"/>
  <c r="ER50" i="6"/>
  <c r="EM63" i="6"/>
  <c r="EQ64" i="6"/>
  <c r="EJ49" i="6"/>
  <c r="EL37" i="6"/>
  <c r="EH30" i="6"/>
  <c r="EM15" i="6"/>
  <c r="EM21" i="6"/>
  <c r="EO24" i="6"/>
  <c r="EK26" i="6"/>
  <c r="EO105" i="6"/>
  <c r="EM96" i="6"/>
  <c r="EG94" i="6"/>
  <c r="EG71" i="6"/>
  <c r="EN59" i="6"/>
  <c r="EG6" i="6"/>
  <c r="EI12" i="6"/>
  <c r="EI5" i="6"/>
  <c r="EH29" i="6"/>
  <c r="EI127" i="6"/>
  <c r="EJ113" i="6"/>
  <c r="EO59" i="6"/>
  <c r="EI71" i="6"/>
  <c r="EG40" i="6"/>
  <c r="EJ38" i="6"/>
  <c r="EG22" i="6"/>
  <c r="ER16" i="6"/>
  <c r="EI7" i="6"/>
  <c r="EJ121" i="6"/>
  <c r="EJ107" i="6"/>
  <c r="EK90" i="6"/>
  <c r="EO72" i="6"/>
  <c r="EG66" i="6"/>
  <c r="EN70" i="6"/>
  <c r="EJ53" i="6"/>
  <c r="EG48" i="6"/>
  <c r="EI40" i="6"/>
  <c r="EM39" i="6"/>
  <c r="EM37" i="6"/>
  <c r="EO15" i="6"/>
  <c r="EK19" i="6"/>
  <c r="EG107" i="6"/>
  <c r="EK98" i="6"/>
  <c r="EO94" i="6"/>
  <c r="EP98" i="6"/>
  <c r="EP87" i="6"/>
  <c r="EI85" i="6"/>
  <c r="EK87" i="6"/>
  <c r="EI77" i="6"/>
  <c r="EI58" i="6"/>
  <c r="EG34" i="6"/>
  <c r="EP20" i="6"/>
  <c r="EL20" i="6"/>
  <c r="EG10" i="6"/>
  <c r="EI89" i="6"/>
  <c r="EQ88" i="6"/>
  <c r="EK64" i="6"/>
  <c r="ER60" i="6"/>
  <c r="EL39" i="6"/>
  <c r="EJ30" i="6"/>
  <c r="EG25" i="6"/>
  <c r="EI33" i="6"/>
  <c r="EH8" i="6"/>
  <c r="EJ10" i="6"/>
  <c r="EL6" i="6"/>
  <c r="EL127" i="6"/>
  <c r="EL110" i="6"/>
  <c r="ER103" i="6"/>
  <c r="EQ84" i="6"/>
  <c r="EH90" i="6"/>
  <c r="EJ67" i="6"/>
  <c r="ER84" i="6"/>
  <c r="EL64" i="6"/>
  <c r="EJ64" i="6"/>
  <c r="EK17" i="6"/>
  <c r="EN118" i="6"/>
  <c r="EM102" i="6"/>
  <c r="EK108" i="6"/>
  <c r="EM78" i="6"/>
  <c r="EK71" i="6"/>
  <c r="EL66" i="6"/>
  <c r="EP63" i="6"/>
  <c r="EG59" i="6"/>
  <c r="EN31" i="6"/>
  <c r="EI23" i="6"/>
  <c r="EM26" i="6"/>
  <c r="EI6" i="6"/>
  <c r="EQ117" i="6"/>
  <c r="ER36" i="6"/>
  <c r="ER14" i="6"/>
  <c r="EN15" i="6"/>
  <c r="EO28" i="6"/>
  <c r="EK8" i="6"/>
  <c r="EP102" i="6"/>
  <c r="EN93" i="6"/>
  <c r="ER95" i="6"/>
  <c r="EH45" i="6"/>
  <c r="EG45" i="6"/>
  <c r="EM27" i="6"/>
  <c r="EN99" i="6"/>
  <c r="EI92" i="6"/>
  <c r="EN80" i="6"/>
  <c r="EL75" i="6"/>
  <c r="EO38" i="6"/>
  <c r="EI72" i="6"/>
  <c r="EL120" i="6"/>
  <c r="EQ56" i="6"/>
  <c r="ER26" i="6"/>
  <c r="EK15" i="6"/>
  <c r="EO6" i="6"/>
  <c r="ER124" i="6"/>
  <c r="EQ125" i="6"/>
  <c r="EK115" i="6"/>
  <c r="EL55" i="6"/>
  <c r="EM30" i="6"/>
  <c r="EG73" i="6"/>
  <c r="EQ123" i="6"/>
  <c r="EN33" i="6"/>
  <c r="EL26" i="6"/>
  <c r="EN100" i="6"/>
  <c r="EL93" i="6"/>
  <c r="EJ40" i="6"/>
  <c r="EI60" i="6"/>
  <c r="EM58" i="6"/>
  <c r="EP52" i="6"/>
  <c r="EO19" i="6"/>
  <c r="ER7" i="6"/>
  <c r="EK79" i="6"/>
  <c r="EJ104" i="6"/>
  <c r="EL46" i="6"/>
  <c r="EN20" i="6"/>
  <c r="ER5" i="6"/>
  <c r="EM112" i="6"/>
  <c r="EG114" i="6"/>
  <c r="EO108" i="6"/>
  <c r="EP67" i="6"/>
  <c r="ER32" i="6"/>
  <c r="EJ27" i="6"/>
  <c r="EM14" i="6"/>
  <c r="EI81" i="6"/>
  <c r="EQ69" i="6"/>
  <c r="EN37" i="6"/>
  <c r="EP36" i="6"/>
  <c r="EO114" i="6"/>
  <c r="EM106" i="6"/>
  <c r="EH32" i="6"/>
  <c r="EK29" i="6"/>
  <c r="EG26" i="6"/>
  <c r="EH20" i="6"/>
  <c r="EM29" i="6"/>
  <c r="EP6" i="6"/>
  <c r="EN121" i="6"/>
  <c r="EK106" i="6"/>
  <c r="EI103" i="6"/>
  <c r="EH105" i="6"/>
  <c r="EP109" i="6"/>
  <c r="EM68" i="6"/>
  <c r="EH70" i="6"/>
  <c r="EQ40" i="6"/>
  <c r="EH40" i="6"/>
  <c r="EN11" i="6"/>
  <c r="EP126" i="6"/>
  <c r="EJ127" i="6"/>
  <c r="EO125" i="6"/>
  <c r="EL71" i="6"/>
  <c r="EP38" i="6"/>
  <c r="EH127" i="6"/>
  <c r="EG127" i="6"/>
  <c r="ER110" i="6"/>
  <c r="ER94" i="6"/>
  <c r="EL88" i="6"/>
  <c r="EN62" i="6"/>
  <c r="EN40" i="6"/>
  <c r="ER25" i="6"/>
  <c r="EP130" i="6"/>
  <c r="EK107" i="6"/>
  <c r="EQ66" i="6"/>
  <c r="ER9" i="6"/>
  <c r="EP9" i="6"/>
  <c r="EH110" i="6"/>
  <c r="EM77" i="6"/>
  <c r="EN60" i="6"/>
  <c r="EQ14" i="6"/>
  <c r="EN6" i="6"/>
  <c r="EL19" i="6"/>
  <c r="EK11" i="6"/>
  <c r="EN10" i="6"/>
  <c r="EJ129" i="6"/>
  <c r="EQ116" i="6"/>
  <c r="EQ105" i="6"/>
  <c r="EI76" i="6"/>
  <c r="EM73" i="6"/>
  <c r="EO124" i="6"/>
  <c r="ER118" i="6"/>
  <c r="EL117" i="6"/>
  <c r="EK88" i="6"/>
  <c r="EP91" i="6"/>
  <c r="EQ86" i="6"/>
  <c r="EG86" i="6"/>
  <c r="EM79" i="6"/>
  <c r="EJ83" i="6"/>
  <c r="EJ44" i="6"/>
  <c r="EK46" i="6"/>
  <c r="EM28" i="6"/>
  <c r="EJ29" i="6"/>
  <c r="EI31" i="6"/>
  <c r="EI14" i="6"/>
  <c r="EN13" i="6"/>
  <c r="ER10" i="6"/>
  <c r="EM129" i="6"/>
  <c r="EJ112" i="6"/>
  <c r="EO62" i="6"/>
  <c r="EN48" i="6"/>
  <c r="EN115" i="6"/>
  <c r="EP81" i="6"/>
  <c r="EJ98" i="6"/>
  <c r="EL49" i="6"/>
  <c r="EQ34" i="6"/>
  <c r="EM8" i="6"/>
  <c r="ER13" i="6"/>
  <c r="EP8" i="6"/>
  <c r="EQ37" i="6"/>
  <c r="EM94" i="6"/>
  <c r="EH106" i="6"/>
  <c r="EL124" i="6"/>
  <c r="EL118" i="6"/>
  <c r="EO113" i="6"/>
  <c r="EG105" i="6"/>
  <c r="EJ100" i="6"/>
  <c r="EP60" i="6"/>
  <c r="EG37" i="6"/>
  <c r="EO29" i="6"/>
  <c r="EN24" i="6"/>
  <c r="EQ92" i="6"/>
  <c r="EK124" i="6"/>
  <c r="EI75" i="6"/>
  <c r="EN105" i="6"/>
  <c r="ER98" i="6"/>
  <c r="EQ110" i="6"/>
  <c r="ER114" i="6"/>
  <c r="EL105" i="6"/>
  <c r="EM93" i="6"/>
  <c r="EH86" i="6"/>
  <c r="EQ74" i="6"/>
  <c r="EJ69" i="6"/>
  <c r="EP43" i="6"/>
  <c r="EI74" i="6"/>
  <c r="EN54" i="6"/>
  <c r="EK58" i="6"/>
  <c r="EM53" i="6"/>
  <c r="EI51" i="6"/>
  <c r="EO45" i="6"/>
  <c r="EQ43" i="6"/>
  <c r="EN25" i="6"/>
  <c r="EG20" i="6"/>
  <c r="EH23" i="6"/>
  <c r="EN5" i="6"/>
  <c r="EM6" i="6"/>
  <c r="EP104" i="6"/>
  <c r="ER91" i="6"/>
  <c r="EP123" i="6"/>
  <c r="EL60" i="6"/>
  <c r="EJ35" i="6"/>
  <c r="EK34" i="6"/>
  <c r="EK27" i="6"/>
  <c r="EO13" i="6"/>
  <c r="EL123" i="6"/>
  <c r="EN116" i="6"/>
  <c r="EQ112" i="6"/>
  <c r="EQ97" i="6"/>
  <c r="EQ87" i="6"/>
  <c r="EI86" i="6"/>
  <c r="EK75" i="6"/>
  <c r="EG74" i="6"/>
  <c r="EK80" i="6"/>
  <c r="EJ54" i="6"/>
  <c r="EQ50" i="6"/>
  <c r="EK60" i="6"/>
  <c r="EG44" i="6"/>
  <c r="EL42" i="6"/>
  <c r="EM40" i="6"/>
  <c r="EJ24" i="6"/>
  <c r="EQ19" i="6"/>
  <c r="EG30" i="6"/>
  <c r="EL129" i="6"/>
  <c r="EO130" i="6"/>
  <c r="EJ123" i="6"/>
  <c r="EK130" i="6"/>
  <c r="EL111" i="6"/>
  <c r="EI105" i="6"/>
  <c r="EP97" i="6"/>
  <c r="ER102" i="6"/>
  <c r="ER90" i="6"/>
  <c r="ER86" i="6"/>
  <c r="EL81" i="6"/>
  <c r="EG75" i="6"/>
  <c r="EP65" i="6"/>
  <c r="EO40" i="6"/>
  <c r="EQ29" i="6"/>
  <c r="EJ22" i="6"/>
  <c r="EG130" i="6"/>
  <c r="EH108" i="6"/>
  <c r="EG99" i="6"/>
  <c r="EK96" i="6"/>
  <c r="EQ101" i="6"/>
  <c r="EQ91" i="6"/>
  <c r="EL84" i="6"/>
  <c r="EL79" i="6"/>
  <c r="EH79" i="6"/>
  <c r="EN78" i="6"/>
  <c r="EN74" i="6"/>
  <c r="EM67" i="6"/>
  <c r="EG56" i="6"/>
  <c r="EH42" i="6"/>
  <c r="EJ39" i="6"/>
  <c r="ER37" i="6"/>
  <c r="ER39" i="6"/>
  <c r="EN22" i="6"/>
  <c r="EN17" i="6"/>
  <c r="EO12" i="6"/>
  <c r="EP15" i="6"/>
  <c r="EJ17" i="6"/>
  <c r="EO109" i="6"/>
  <c r="EO104" i="6"/>
  <c r="EN103" i="6"/>
  <c r="EL94" i="6"/>
  <c r="EG83" i="6"/>
  <c r="EM75" i="6"/>
  <c r="EQ71" i="6"/>
  <c r="EN71" i="6"/>
  <c r="EP51" i="6"/>
  <c r="EO66" i="6"/>
  <c r="EH44" i="6"/>
  <c r="EG103" i="6"/>
  <c r="EN106" i="6"/>
  <c r="EK24" i="6"/>
  <c r="EO23" i="6"/>
  <c r="EJ13" i="6"/>
  <c r="EP11" i="6"/>
  <c r="EK32" i="6"/>
  <c r="EG120" i="6"/>
  <c r="EG124" i="6"/>
  <c r="EK92" i="6"/>
  <c r="EN91" i="6"/>
  <c r="EJ85" i="6"/>
  <c r="EN77" i="6"/>
  <c r="ER72" i="6"/>
  <c r="ER59" i="6"/>
  <c r="ER58" i="6"/>
  <c r="ER42" i="6"/>
  <c r="EN58" i="6"/>
  <c r="EK103" i="6"/>
  <c r="EH97" i="6"/>
  <c r="EN52" i="6"/>
  <c r="ER57" i="6"/>
  <c r="ER43" i="6"/>
  <c r="EK36" i="6"/>
  <c r="EQ32" i="6"/>
  <c r="EH17" i="6"/>
  <c r="EQ7" i="6"/>
  <c r="EI28" i="6"/>
  <c r="EL114" i="6"/>
  <c r="EJ103" i="6"/>
  <c r="ER97" i="6"/>
  <c r="EO89" i="6"/>
  <c r="EM85" i="6"/>
  <c r="EJ84" i="6"/>
  <c r="EP78" i="6"/>
  <c r="ER46" i="6"/>
  <c r="EP34" i="6"/>
  <c r="EL126" i="6"/>
  <c r="EN130" i="6"/>
  <c r="EQ90" i="6"/>
  <c r="EN89" i="6"/>
  <c r="EM51" i="6"/>
  <c r="EI65" i="6"/>
  <c r="EQ36" i="6"/>
  <c r="EJ19" i="6"/>
  <c r="EJ120" i="6"/>
  <c r="ER104" i="6"/>
  <c r="EI87" i="6"/>
  <c r="EO80" i="6"/>
  <c r="EG55" i="6"/>
  <c r="EI36" i="6"/>
  <c r="EK40" i="6"/>
  <c r="EG8" i="6"/>
  <c r="EP22" i="6"/>
  <c r="EJ115" i="6"/>
  <c r="ER100" i="6"/>
  <c r="EM91" i="6"/>
  <c r="EO73" i="6"/>
  <c r="EM87" i="6"/>
  <c r="EH72" i="6"/>
  <c r="EG63" i="6"/>
  <c r="EK35" i="6"/>
  <c r="EQ6" i="6"/>
  <c r="EP127" i="6"/>
  <c r="EG126" i="6"/>
  <c r="EL112" i="6"/>
  <c r="EM103" i="6"/>
  <c r="EH76" i="6"/>
  <c r="EL22" i="6"/>
  <c r="EI115" i="6"/>
  <c r="EI114" i="6"/>
  <c r="EM116" i="6"/>
  <c r="EJ102" i="6"/>
  <c r="EI93" i="6"/>
  <c r="EM92" i="6"/>
  <c r="EI82" i="6"/>
  <c r="EO75" i="6"/>
  <c r="EK61" i="6"/>
  <c r="EI63" i="6"/>
  <c r="EJ57" i="6"/>
  <c r="EL36" i="6"/>
  <c r="EK33" i="6"/>
  <c r="EO18" i="6"/>
  <c r="EQ18" i="6"/>
  <c r="EN23" i="6"/>
  <c r="EN7" i="6"/>
  <c r="EO5" i="6"/>
  <c r="EG118" i="6"/>
  <c r="EG110" i="6"/>
  <c r="EO98" i="6"/>
  <c r="EN79" i="6"/>
  <c r="EL73" i="6"/>
  <c r="ER67" i="6"/>
  <c r="EG68" i="6"/>
  <c r="EJ70" i="6"/>
  <c r="EK48" i="6"/>
  <c r="EG33" i="6"/>
  <c r="ER17" i="6"/>
  <c r="EG9" i="6"/>
  <c r="EQ12" i="6"/>
  <c r="EH123" i="6"/>
  <c r="EO129" i="6"/>
  <c r="EK129" i="6"/>
  <c r="EM127" i="6"/>
  <c r="EO97" i="6"/>
  <c r="EN104" i="6"/>
  <c r="EM84" i="6"/>
  <c r="EG79" i="6"/>
  <c r="EH47" i="6"/>
  <c r="EJ65" i="6"/>
  <c r="EP41" i="6"/>
  <c r="EH48" i="6"/>
  <c r="EG49" i="6"/>
  <c r="EQ47" i="6"/>
  <c r="EI41" i="6"/>
  <c r="EH35" i="6"/>
  <c r="EO31" i="6"/>
  <c r="EP26" i="6"/>
  <c r="ER28" i="6"/>
  <c r="EQ5" i="6"/>
  <c r="EN126" i="6"/>
  <c r="EQ122" i="6"/>
  <c r="EI118" i="6"/>
  <c r="EO116" i="6"/>
  <c r="EL109" i="6"/>
  <c r="EL100" i="6"/>
  <c r="EN83" i="6"/>
  <c r="EO86" i="6"/>
  <c r="EL58" i="6"/>
  <c r="EK70" i="6"/>
  <c r="EJ130" i="6"/>
  <c r="ER128" i="6"/>
  <c r="ER123" i="6"/>
  <c r="EN119" i="6"/>
  <c r="EL106" i="6"/>
  <c r="EO85" i="6"/>
  <c r="EP72" i="6"/>
  <c r="ER82" i="6"/>
  <c r="EK73" i="6"/>
  <c r="EQ75" i="6"/>
  <c r="EI70" i="6"/>
  <c r="EH59" i="6"/>
  <c r="EN81" i="6"/>
  <c r="EO55" i="6"/>
  <c r="EK59" i="6"/>
  <c r="EL54" i="6"/>
  <c r="EL28" i="6"/>
  <c r="EP24" i="6"/>
  <c r="EK13" i="6"/>
  <c r="EH128" i="6"/>
  <c r="EQ115" i="6"/>
  <c r="EH104" i="6"/>
  <c r="EH81" i="6"/>
  <c r="EL62" i="6"/>
  <c r="EJ89" i="6"/>
  <c r="EO68" i="6"/>
  <c r="EM43" i="6"/>
  <c r="EL48" i="6"/>
  <c r="EJ41" i="6"/>
  <c r="EL18" i="6"/>
  <c r="EN127" i="6"/>
  <c r="EJ117" i="6"/>
  <c r="EM104" i="6"/>
  <c r="EP105" i="6"/>
  <c r="EJ96" i="6"/>
  <c r="EN98" i="6"/>
  <c r="EI88" i="6"/>
  <c r="EJ86" i="6"/>
  <c r="ER76" i="6"/>
  <c r="EQ85" i="6"/>
  <c r="EJ42" i="6"/>
  <c r="EO60" i="6"/>
  <c r="EQ53" i="6"/>
  <c r="ER47" i="6"/>
  <c r="EP33" i="6"/>
  <c r="EQ26" i="6"/>
  <c r="EJ23" i="6"/>
  <c r="EH22" i="6"/>
  <c r="EL121" i="6"/>
  <c r="EM120" i="6"/>
  <c r="EP114" i="6"/>
  <c r="EI120" i="6"/>
  <c r="EN108" i="6"/>
  <c r="EH102" i="6"/>
  <c r="EO67" i="6"/>
  <c r="ER66" i="6"/>
  <c r="EQ39" i="6"/>
  <c r="EN120" i="6"/>
  <c r="EK120" i="6"/>
  <c r="EH52" i="6"/>
  <c r="EQ48" i="6"/>
  <c r="EN41" i="6"/>
  <c r="EI17" i="6"/>
  <c r="EM16" i="6"/>
  <c r="EK118" i="6"/>
  <c r="EQ113" i="6"/>
  <c r="EL108" i="6"/>
  <c r="EL102" i="6"/>
  <c r="EH101" i="6"/>
  <c r="EH94" i="6"/>
  <c r="EI97" i="6"/>
  <c r="EN95" i="6"/>
  <c r="ER75" i="6"/>
  <c r="EO78" i="6"/>
  <c r="EN65" i="6"/>
  <c r="EG70" i="6"/>
  <c r="EH51" i="6"/>
  <c r="EP61" i="6"/>
  <c r="ER40" i="6"/>
  <c r="EM55" i="6"/>
  <c r="EO58" i="6"/>
  <c r="EH38" i="6"/>
  <c r="EP35" i="6"/>
  <c r="EN21" i="6"/>
  <c r="EK5" i="6"/>
  <c r="EQ16" i="6"/>
  <c r="EK123" i="6"/>
  <c r="EI125" i="6"/>
  <c r="EQ119" i="6"/>
  <c r="EQ120" i="6"/>
  <c r="EQ102" i="6"/>
  <c r="EH82" i="6"/>
  <c r="EH100" i="6"/>
  <c r="EH74" i="6"/>
  <c r="EI94" i="6"/>
  <c r="EJ78" i="6"/>
  <c r="EG78" i="6"/>
  <c r="EG62" i="6"/>
  <c r="EL45" i="6"/>
  <c r="EJ56" i="6"/>
  <c r="EJ62" i="6"/>
  <c r="EO52" i="6"/>
  <c r="EP32" i="6"/>
  <c r="EI30" i="6"/>
  <c r="EJ25" i="6"/>
  <c r="EO26" i="6"/>
  <c r="EQ20" i="6"/>
  <c r="EL113" i="6"/>
  <c r="EI102" i="6"/>
  <c r="EL99" i="6"/>
  <c r="EN101" i="6"/>
  <c r="EP94" i="6"/>
  <c r="EL74" i="6"/>
  <c r="EN69" i="6"/>
  <c r="EI68" i="6"/>
  <c r="EQ68" i="6"/>
  <c r="EQ52" i="6"/>
  <c r="EO36" i="6"/>
  <c r="EO35" i="6"/>
  <c r="EJ20" i="6"/>
  <c r="ER18" i="6"/>
  <c r="EH12" i="6"/>
  <c r="EL13" i="6"/>
  <c r="EK56" i="6"/>
  <c r="EJ55" i="6"/>
  <c r="EI53" i="6"/>
  <c r="EM35" i="6"/>
  <c r="EH26" i="6"/>
  <c r="EN28" i="6"/>
  <c r="EP125" i="6"/>
  <c r="EG95" i="6"/>
  <c r="EK83" i="6"/>
  <c r="ER87" i="6"/>
  <c r="EI78" i="6"/>
  <c r="EM70" i="6"/>
  <c r="EP62" i="6"/>
  <c r="EJ46" i="6"/>
  <c r="ER56" i="6"/>
  <c r="EJ47" i="6"/>
  <c r="EH21" i="6"/>
  <c r="EP19" i="6"/>
  <c r="EK21" i="6"/>
  <c r="EI9" i="6"/>
  <c r="EL10" i="6"/>
  <c r="EH125" i="6"/>
  <c r="EO126" i="6"/>
  <c r="EP113" i="6"/>
  <c r="EP115" i="6"/>
  <c r="EL107" i="6"/>
  <c r="EM76" i="6"/>
  <c r="EG72" i="6"/>
  <c r="EP39" i="6"/>
  <c r="EL68" i="6"/>
  <c r="EN50" i="6"/>
  <c r="EJ66" i="6"/>
  <c r="EJ32" i="6"/>
  <c r="EI46" i="6"/>
  <c r="EM24" i="6"/>
  <c r="EN34" i="6"/>
  <c r="EK7" i="6"/>
  <c r="EO17" i="6"/>
  <c r="EP129" i="6"/>
  <c r="EO123" i="6"/>
  <c r="EJ118" i="6"/>
  <c r="EP106" i="6"/>
  <c r="EM114" i="6"/>
  <c r="EO100" i="6"/>
  <c r="EI106" i="6"/>
  <c r="EK94" i="6"/>
  <c r="EO81" i="6"/>
  <c r="EN61" i="6"/>
  <c r="EH39" i="6"/>
  <c r="EM61" i="6"/>
  <c r="EG61" i="6"/>
  <c r="EH46" i="6"/>
  <c r="EK45" i="6"/>
  <c r="EK20" i="6"/>
  <c r="EK10" i="6"/>
  <c r="EM25" i="6"/>
  <c r="EK119" i="6"/>
  <c r="EH95" i="6"/>
  <c r="EH87" i="6"/>
  <c r="ER74" i="6"/>
  <c r="EK51" i="6"/>
  <c r="EP119" i="6"/>
  <c r="EM71" i="6"/>
  <c r="EM36" i="6"/>
  <c r="EL34" i="6"/>
  <c r="EH19" i="6"/>
  <c r="EJ7" i="6"/>
  <c r="EH114" i="6"/>
  <c r="EQ106" i="6"/>
  <c r="EN85" i="6"/>
  <c r="EI95" i="6"/>
  <c r="EG91" i="6"/>
  <c r="EQ77" i="6"/>
  <c r="EH67" i="6"/>
  <c r="EP49" i="6"/>
  <c r="EN64" i="6"/>
  <c r="EN9" i="6"/>
  <c r="EL14" i="6"/>
  <c r="ER8" i="6"/>
  <c r="EH41" i="6"/>
  <c r="EQ62" i="6"/>
  <c r="EO48" i="6"/>
  <c r="EM34" i="6"/>
  <c r="EN39" i="6"/>
  <c r="EI32" i="6"/>
  <c r="EL16" i="6"/>
  <c r="EG5" i="6"/>
  <c r="EI130" i="6"/>
  <c r="EH120" i="6"/>
  <c r="EK117" i="6"/>
  <c r="EP118" i="6"/>
  <c r="EO102" i="6"/>
  <c r="EQ96" i="6"/>
  <c r="EP99" i="6"/>
  <c r="EJ99" i="6"/>
  <c r="EN82" i="6"/>
  <c r="EO83" i="6"/>
  <c r="EJ77" i="6"/>
  <c r="EL72" i="6"/>
  <c r="EL51" i="6"/>
  <c r="EN55" i="6"/>
  <c r="EN49" i="6"/>
  <c r="EK16" i="6"/>
  <c r="EK28" i="6"/>
  <c r="EM33" i="6"/>
  <c r="EI128" i="6"/>
  <c r="EO122" i="6"/>
  <c r="EM118" i="6"/>
  <c r="EQ114" i="6"/>
  <c r="EM95" i="6"/>
  <c r="EM82" i="6"/>
  <c r="EG77" i="6"/>
  <c r="EM83" i="6"/>
  <c r="EL70" i="6"/>
  <c r="EL69" i="6"/>
  <c r="EK66" i="6"/>
  <c r="EO54" i="6"/>
  <c r="EK54" i="6"/>
  <c r="EM38" i="6"/>
  <c r="EI39" i="6"/>
  <c r="EG36" i="6"/>
  <c r="EI21" i="6"/>
  <c r="ER20" i="6"/>
  <c r="EN8" i="6"/>
  <c r="EJ126" i="6"/>
  <c r="EH119" i="6"/>
  <c r="EG111" i="6"/>
  <c r="EQ100" i="6"/>
  <c r="EM107" i="6"/>
  <c r="EJ94" i="6"/>
  <c r="EH83" i="6"/>
  <c r="EQ81" i="6"/>
  <c r="EH75" i="6"/>
  <c r="EN86" i="6"/>
  <c r="ER70" i="6"/>
  <c r="EH55" i="6"/>
  <c r="EO70" i="6"/>
  <c r="EO51" i="6"/>
  <c r="ER65" i="6"/>
  <c r="EH62" i="6"/>
  <c r="EN53" i="6"/>
  <c r="EL31" i="6"/>
  <c r="EG42" i="6"/>
  <c r="EH13" i="6"/>
  <c r="EI8" i="6"/>
  <c r="EG13" i="6"/>
  <c r="EP23" i="6"/>
  <c r="EM108" i="6"/>
  <c r="EM88" i="6"/>
  <c r="EG67" i="6"/>
  <c r="EP45" i="6"/>
  <c r="EH122" i="6"/>
  <c r="EP110" i="6"/>
  <c r="EP100" i="6"/>
  <c r="EQ94" i="6"/>
  <c r="EN90" i="6"/>
  <c r="EP64" i="6"/>
  <c r="EI69" i="6"/>
  <c r="EL56" i="6"/>
  <c r="EG15" i="6"/>
  <c r="EG21" i="6"/>
  <c r="EH130" i="6"/>
  <c r="EJ119" i="6"/>
  <c r="EK95" i="6"/>
  <c r="EI108" i="6"/>
  <c r="EI66" i="6"/>
  <c r="EJ50" i="6"/>
  <c r="EI44" i="6"/>
  <c r="EP44" i="6"/>
  <c r="DS3" i="6"/>
  <c r="C179" i="2"/>
  <c r="BW3" i="7" l="1"/>
  <c r="AY3" i="7"/>
  <c r="EQ3" i="6"/>
  <c r="D179" i="2"/>
  <c r="F179" i="2" s="1"/>
  <c r="C180" i="2"/>
  <c r="B181" i="2"/>
  <c r="B182" i="2" s="1"/>
  <c r="B183" i="2" l="1"/>
  <c r="C182" i="2"/>
  <c r="D182" i="2" s="1"/>
  <c r="F182" i="2" s="1"/>
  <c r="D180" i="2"/>
  <c r="F180" i="2" s="1"/>
  <c r="C181" i="2"/>
  <c r="B184" i="2" l="1"/>
  <c r="C184" i="2" s="1"/>
  <c r="D184" i="2" s="1"/>
  <c r="F184" i="2" s="1"/>
  <c r="G184" i="2" s="1"/>
  <c r="C183" i="2"/>
  <c r="D183" i="2" s="1"/>
  <c r="F183" i="2" s="1"/>
  <c r="D181" i="2"/>
  <c r="F181" i="2" s="1"/>
  <c r="CI3" i="1"/>
  <c r="CV3" i="1" s="1"/>
  <c r="G183" i="2" l="1"/>
  <c r="G182" i="2"/>
  <c r="G114" i="2"/>
  <c r="G149" i="2"/>
  <c r="G40" i="2"/>
  <c r="G169" i="2"/>
  <c r="G136" i="2"/>
  <c r="G170" i="2"/>
  <c r="G175" i="2"/>
  <c r="G50" i="2"/>
  <c r="G35" i="2"/>
  <c r="G115" i="2"/>
  <c r="G11" i="2"/>
  <c r="G66" i="2"/>
  <c r="G146" i="2"/>
  <c r="G158" i="2"/>
  <c r="G128" i="2"/>
  <c r="G124" i="2"/>
  <c r="G49" i="2"/>
  <c r="G42" i="2"/>
  <c r="G69" i="2"/>
  <c r="G48" i="2"/>
  <c r="G111" i="2"/>
  <c r="G30" i="2"/>
  <c r="G9" i="2"/>
  <c r="G94" i="2"/>
  <c r="G150" i="2"/>
  <c r="G28" i="2"/>
  <c r="G58" i="2"/>
  <c r="G36" i="2"/>
  <c r="G22" i="2"/>
  <c r="G67" i="2"/>
  <c r="G96" i="2"/>
  <c r="G143" i="2"/>
  <c r="G8" i="2"/>
  <c r="G164" i="2"/>
  <c r="G53" i="2"/>
  <c r="G57" i="2"/>
  <c r="G19" i="2"/>
  <c r="G23" i="2"/>
  <c r="G165" i="2"/>
  <c r="G15" i="2"/>
  <c r="G78" i="2"/>
  <c r="G6" i="2"/>
  <c r="G177" i="2"/>
  <c r="G117" i="2"/>
  <c r="G157" i="2"/>
  <c r="G95" i="2"/>
  <c r="G106" i="2"/>
  <c r="G92" i="2"/>
  <c r="G127" i="2"/>
  <c r="G100" i="2"/>
  <c r="G141" i="2"/>
  <c r="G38" i="2"/>
  <c r="G133" i="2"/>
  <c r="G151" i="2"/>
  <c r="G163" i="2"/>
  <c r="G89" i="2"/>
  <c r="G116" i="2"/>
  <c r="G64" i="2"/>
  <c r="G180" i="2"/>
  <c r="G159" i="2"/>
  <c r="G21" i="2"/>
  <c r="G71" i="2"/>
  <c r="G139" i="2"/>
  <c r="G178" i="2"/>
  <c r="G168" i="2"/>
  <c r="G132" i="2"/>
  <c r="G113" i="2"/>
  <c r="G83" i="2"/>
  <c r="G52" i="2"/>
  <c r="G26" i="2"/>
  <c r="G33" i="2"/>
  <c r="G125" i="2"/>
  <c r="G75" i="2"/>
  <c r="G162" i="2"/>
  <c r="G167" i="2"/>
  <c r="G110" i="2"/>
  <c r="G174" i="2"/>
  <c r="G77" i="2"/>
  <c r="G32" i="2"/>
  <c r="G55" i="2"/>
  <c r="G65" i="2"/>
  <c r="G81" i="2"/>
  <c r="G99" i="2"/>
  <c r="G63" i="2"/>
  <c r="G84" i="2"/>
  <c r="G166" i="2"/>
  <c r="G54" i="2"/>
  <c r="G34" i="2"/>
  <c r="G108" i="2"/>
  <c r="G43" i="2"/>
  <c r="G154" i="2"/>
  <c r="G68" i="2"/>
  <c r="G51" i="2"/>
  <c r="G144" i="2"/>
  <c r="G47" i="2"/>
  <c r="G46" i="2"/>
  <c r="G7" i="2"/>
  <c r="G79" i="2"/>
  <c r="G56" i="2"/>
  <c r="G72" i="2"/>
  <c r="G121" i="2"/>
  <c r="G91" i="2"/>
  <c r="G31" i="2"/>
  <c r="G181" i="2"/>
  <c r="G152" i="2"/>
  <c r="G14" i="2"/>
  <c r="G160" i="2"/>
  <c r="G82" i="2"/>
  <c r="G123" i="2"/>
  <c r="G138" i="2"/>
  <c r="G39" i="2"/>
  <c r="G97" i="2"/>
  <c r="G109" i="2"/>
  <c r="G25" i="2"/>
  <c r="G62" i="2"/>
  <c r="G137" i="2"/>
  <c r="G179" i="2"/>
  <c r="G60" i="2"/>
  <c r="G74" i="2"/>
  <c r="G44" i="2"/>
  <c r="G107" i="2"/>
  <c r="G156" i="2"/>
  <c r="G27" i="2"/>
  <c r="G153" i="2"/>
  <c r="G13" i="2"/>
  <c r="G145" i="2"/>
  <c r="G173" i="2"/>
  <c r="G171" i="2"/>
  <c r="G3" i="2"/>
  <c r="G129" i="2"/>
  <c r="G172" i="2"/>
  <c r="G134" i="2"/>
  <c r="G76" i="2"/>
  <c r="G155" i="2"/>
  <c r="G5" i="2"/>
  <c r="G118" i="2"/>
  <c r="G18" i="2"/>
  <c r="G73" i="2"/>
  <c r="G105" i="2"/>
  <c r="G45" i="2"/>
  <c r="G93" i="2"/>
  <c r="G122" i="2"/>
  <c r="G88" i="2"/>
  <c r="G112" i="2"/>
  <c r="G104" i="2"/>
  <c r="G90" i="2"/>
  <c r="G37" i="2"/>
  <c r="G140" i="2"/>
  <c r="G131" i="2"/>
  <c r="G103" i="2"/>
  <c r="G161" i="2"/>
  <c r="G87" i="2"/>
  <c r="G98" i="2"/>
  <c r="G176" i="2"/>
  <c r="G126" i="2"/>
  <c r="G80" i="2"/>
  <c r="G17" i="2"/>
  <c r="G148" i="2"/>
  <c r="G20" i="2"/>
  <c r="G135" i="2"/>
  <c r="G4" i="2"/>
  <c r="G61" i="2"/>
  <c r="G142" i="2"/>
  <c r="G147" i="2"/>
  <c r="G120" i="2"/>
  <c r="G130" i="2"/>
  <c r="G59" i="2"/>
  <c r="G12" i="2"/>
  <c r="G41" i="2"/>
  <c r="G85" i="2"/>
  <c r="G101" i="2"/>
  <c r="G86" i="2"/>
  <c r="G16" i="2"/>
  <c r="G102" i="2"/>
  <c r="G119" i="2"/>
  <c r="G70" i="2"/>
  <c r="G24" i="2"/>
  <c r="G29" i="2"/>
  <c r="G10"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S108" i="1"/>
  <c r="DE108" i="1" s="1"/>
  <c r="CL74" i="1"/>
  <c r="CX74" i="1" s="1"/>
  <c r="CO44" i="1"/>
  <c r="DA44" i="1" s="1"/>
  <c r="CO17" i="1"/>
  <c r="CS115" i="1"/>
  <c r="DE115" i="1" s="1"/>
  <c r="CL82" i="1"/>
  <c r="CX82" i="1" s="1"/>
  <c r="CP9" i="1"/>
  <c r="CN120" i="1"/>
  <c r="CZ120" i="1" s="1"/>
  <c r="CN109" i="1"/>
  <c r="CZ109" i="1" s="1"/>
  <c r="CU47" i="1"/>
  <c r="DG47" i="1" s="1"/>
  <c r="CV43" i="1"/>
  <c r="DH43" i="1" s="1"/>
  <c r="CN56" i="1"/>
  <c r="CZ56" i="1" s="1"/>
  <c r="CT126" i="1"/>
  <c r="DF126" i="1" s="1"/>
  <c r="CM54" i="1"/>
  <c r="CY54" i="1" s="1"/>
  <c r="CM56" i="1"/>
  <c r="CY56" i="1" s="1"/>
  <c r="CO129" i="1"/>
  <c r="DA129" i="1" s="1"/>
  <c r="CS42" i="1"/>
  <c r="DE42" i="1" s="1"/>
  <c r="CN125" i="1"/>
  <c r="CZ125" i="1" s="1"/>
  <c r="CV97" i="1"/>
  <c r="DH97" i="1" s="1"/>
  <c r="CL110" i="1"/>
  <c r="CX110" i="1" s="1"/>
  <c r="CK32" i="1"/>
  <c r="CW32" i="1" s="1"/>
  <c r="CP78" i="1"/>
  <c r="DB78" i="1" s="1"/>
  <c r="CS36" i="1"/>
  <c r="DE36" i="1" s="1"/>
  <c r="CQ122" i="1"/>
  <c r="DC122" i="1" s="1"/>
  <c r="CK103" i="1"/>
  <c r="CW103" i="1" s="1"/>
  <c r="CU31" i="1"/>
  <c r="DG31" i="1" s="1"/>
  <c r="CV109" i="1"/>
  <c r="DH109" i="1" s="1"/>
  <c r="CS12" i="1"/>
  <c r="CP98" i="1"/>
  <c r="DB98" i="1" s="1"/>
  <c r="CL26" i="1"/>
  <c r="CX26" i="1" s="1"/>
  <c r="CK115" i="1"/>
  <c r="CW115" i="1" s="1"/>
  <c r="CU88" i="1"/>
  <c r="DG88" i="1" s="1"/>
  <c r="CO94" i="1"/>
  <c r="DA94" i="1" s="1"/>
  <c r="CK66" i="1"/>
  <c r="CW66" i="1" s="1"/>
  <c r="CS21" i="1"/>
  <c r="DE21" i="1" s="1"/>
  <c r="CT57" i="1"/>
  <c r="DF57" i="1" s="1"/>
  <c r="CT77" i="1"/>
  <c r="DF77" i="1" s="1"/>
  <c r="CP101" i="1"/>
  <c r="DB101" i="1" s="1"/>
  <c r="CO118" i="1"/>
  <c r="DA118" i="1" s="1"/>
  <c r="CV27" i="1"/>
  <c r="DH27" i="1" s="1"/>
  <c r="CQ78" i="1"/>
  <c r="DC78" i="1" s="1"/>
  <c r="CR32" i="1"/>
  <c r="DD32" i="1" s="1"/>
  <c r="CS75" i="1"/>
  <c r="DE75" i="1" s="1"/>
  <c r="CK50" i="1"/>
  <c r="CW50" i="1" s="1"/>
  <c r="CR95" i="1"/>
  <c r="DD95" i="1" s="1"/>
  <c r="CV102" i="1"/>
  <c r="DH102" i="1" s="1"/>
  <c r="CU11" i="1"/>
  <c r="DG11" i="1" s="1"/>
  <c r="CM22" i="1"/>
  <c r="CY22" i="1" s="1"/>
  <c r="CK91" i="1"/>
  <c r="CW91" i="1" s="1"/>
  <c r="CU62" i="1"/>
  <c r="DG62" i="1" s="1"/>
  <c r="CN14" i="1"/>
  <c r="CZ14" i="1" s="1"/>
  <c r="CK52" i="1"/>
  <c r="CW52" i="1" s="1"/>
  <c r="CP90" i="1"/>
  <c r="DB90" i="1" s="1"/>
  <c r="CU65" i="1"/>
  <c r="DG65" i="1" s="1"/>
  <c r="CT10" i="1"/>
  <c r="DF10" i="1" s="1"/>
  <c r="CT111" i="1"/>
  <c r="DF111" i="1" s="1"/>
  <c r="CO97" i="1"/>
  <c r="DA97" i="1" s="1"/>
  <c r="CQ124" i="1"/>
  <c r="DC124" i="1" s="1"/>
  <c r="CU37" i="1"/>
  <c r="DG37" i="1" s="1"/>
  <c r="CM127" i="1"/>
  <c r="CY127" i="1" s="1"/>
  <c r="CV20" i="1"/>
  <c r="DH20" i="1" s="1"/>
  <c r="CU18" i="1"/>
  <c r="DG18" i="1" s="1"/>
  <c r="CK31" i="1"/>
  <c r="CW31" i="1" s="1"/>
  <c r="CL7" i="1"/>
  <c r="CK120" i="1"/>
  <c r="CW120" i="1" s="1"/>
  <c r="CM112" i="1"/>
  <c r="CY112" i="1" s="1"/>
  <c r="CN98" i="1"/>
  <c r="CZ98" i="1" s="1"/>
  <c r="CV59" i="1"/>
  <c r="DH59" i="1" s="1"/>
  <c r="CP59" i="1"/>
  <c r="DB59" i="1" s="1"/>
  <c r="CK75" i="1"/>
  <c r="CW75" i="1" s="1"/>
  <c r="CR98" i="1"/>
  <c r="DD98" i="1" s="1"/>
  <c r="CV116" i="1"/>
  <c r="DH116" i="1" s="1"/>
  <c r="CK74" i="1"/>
  <c r="CW74" i="1" s="1"/>
  <c r="CS110" i="1"/>
  <c r="DE110" i="1" s="1"/>
  <c r="CR69" i="1"/>
  <c r="DD69" i="1" s="1"/>
  <c r="CN16" i="1"/>
  <c r="CZ16" i="1" s="1"/>
  <c r="CS127" i="1"/>
  <c r="DE127"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T128" i="1"/>
  <c r="DF128"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P92" i="1"/>
  <c r="DB92" i="1" s="1"/>
  <c r="CT103" i="1"/>
  <c r="DF103" i="1" s="1"/>
  <c r="CR42" i="1"/>
  <c r="DD42" i="1" s="1"/>
  <c r="CQ64" i="1"/>
  <c r="DC64" i="1" s="1"/>
  <c r="CP96" i="1"/>
  <c r="DB96" i="1" s="1"/>
  <c r="CR121" i="1"/>
  <c r="DD121" i="1" s="1"/>
  <c r="CO119" i="1"/>
  <c r="DA119" i="1" s="1"/>
  <c r="CK14" i="1"/>
  <c r="CW14" i="1" s="1"/>
  <c r="CS15" i="1"/>
  <c r="DE15" i="1" s="1"/>
  <c r="CT54" i="1"/>
  <c r="DF54" i="1" s="1"/>
  <c r="CR108" i="1"/>
  <c r="DD108" i="1" s="1"/>
  <c r="CR58" i="1"/>
  <c r="DD58" i="1" s="1"/>
  <c r="CM123" i="1"/>
  <c r="CY123" i="1" s="1"/>
  <c r="CM125" i="1"/>
  <c r="CY125" i="1" s="1"/>
  <c r="CO30" i="1"/>
  <c r="DA30" i="1" s="1"/>
  <c r="CS89" i="1"/>
  <c r="DE89" i="1" s="1"/>
  <c r="CT40" i="1"/>
  <c r="DF40" i="1" s="1"/>
  <c r="CT43" i="1"/>
  <c r="DF43" i="1" s="1"/>
  <c r="CS13" i="1"/>
  <c r="DE13" i="1" s="1"/>
  <c r="CO15" i="1"/>
  <c r="DA15" i="1" s="1"/>
  <c r="CN15" i="1"/>
  <c r="CZ15" i="1" s="1"/>
  <c r="CO35" i="1"/>
  <c r="DA35" i="1" s="1"/>
  <c r="CO40" i="1"/>
  <c r="DA40" i="1" s="1"/>
  <c r="CL102" i="1"/>
  <c r="CX102" i="1" s="1"/>
  <c r="CM91" i="1"/>
  <c r="CY91" i="1" s="1"/>
  <c r="CS94" i="1"/>
  <c r="DE94" i="1" s="1"/>
  <c r="CT51" i="1"/>
  <c r="DF51" i="1" s="1"/>
  <c r="CQ15" i="1"/>
  <c r="DC15" i="1" s="1"/>
  <c r="CO22" i="1"/>
  <c r="DA22" i="1" s="1"/>
  <c r="CK30" i="1"/>
  <c r="CW30" i="1" s="1"/>
  <c r="CK95" i="1"/>
  <c r="CW95" i="1" s="1"/>
  <c r="CM60" i="1"/>
  <c r="CY60" i="1" s="1"/>
  <c r="CL15" i="1"/>
  <c r="CX15" i="1" s="1"/>
  <c r="CO64" i="1"/>
  <c r="DA64" i="1" s="1"/>
  <c r="CR93" i="1"/>
  <c r="DD93" i="1" s="1"/>
  <c r="CL63" i="1"/>
  <c r="CX63" i="1" s="1"/>
  <c r="CQ36" i="1"/>
  <c r="DC36" i="1" s="1"/>
  <c r="CT130" i="1"/>
  <c r="DF130" i="1" s="1"/>
  <c r="CQ89" i="1"/>
  <c r="DC89" i="1" s="1"/>
  <c r="CT24" i="1"/>
  <c r="DF24" i="1" s="1"/>
  <c r="CS34" i="1"/>
  <c r="DE34" i="1" s="1"/>
  <c r="CQ49" i="1"/>
  <c r="DC49" i="1" s="1"/>
  <c r="CR105" i="1"/>
  <c r="DD105" i="1" s="1"/>
  <c r="CT45" i="1"/>
  <c r="DF45" i="1" s="1"/>
  <c r="CK45" i="1"/>
  <c r="CW45" i="1" s="1"/>
  <c r="CL95" i="1"/>
  <c r="CX95" i="1" s="1"/>
  <c r="CS41" i="1"/>
  <c r="DE41" i="1" s="1"/>
  <c r="CQ66" i="1"/>
  <c r="DC66" i="1" s="1"/>
  <c r="CU15" i="1"/>
  <c r="DG15" i="1" s="1"/>
  <c r="CK101" i="1"/>
  <c r="CW101" i="1" s="1"/>
  <c r="CP72" i="1"/>
  <c r="DB72" i="1" s="1"/>
  <c r="CR36" i="1"/>
  <c r="DD36" i="1" s="1"/>
  <c r="CR79" i="1"/>
  <c r="DD79" i="1" s="1"/>
  <c r="CO50" i="1"/>
  <c r="DA50" i="1" s="1"/>
  <c r="CL99" i="1"/>
  <c r="CX99" i="1" s="1"/>
  <c r="CQ33" i="1"/>
  <c r="DC33" i="1" s="1"/>
  <c r="CQ87" i="1"/>
  <c r="DC87" i="1" s="1"/>
  <c r="CP128" i="1"/>
  <c r="DB128" i="1" s="1"/>
  <c r="CS104" i="1"/>
  <c r="DE104" i="1" s="1"/>
  <c r="CT15" i="1"/>
  <c r="DF15" i="1" s="1"/>
  <c r="CP18" i="1"/>
  <c r="DB18" i="1" s="1"/>
  <c r="CT116" i="1"/>
  <c r="DF116" i="1" s="1"/>
  <c r="CK125" i="1"/>
  <c r="CW125" i="1" s="1"/>
  <c r="CS74" i="1"/>
  <c r="DE74" i="1" s="1"/>
  <c r="CS128" i="1"/>
  <c r="DE128" i="1" s="1"/>
  <c r="CQ81" i="1"/>
  <c r="DC81" i="1" s="1"/>
  <c r="CK71" i="1"/>
  <c r="CW71" i="1" s="1"/>
  <c r="CP86" i="1"/>
  <c r="DB86" i="1" s="1"/>
  <c r="CO43" i="1"/>
  <c r="DA43" i="1" s="1"/>
  <c r="CS122" i="1"/>
  <c r="DE122" i="1" s="1"/>
  <c r="CR49" i="1"/>
  <c r="DD49" i="1" s="1"/>
  <c r="CR78" i="1"/>
  <c r="DD78" i="1" s="1"/>
  <c r="CT87" i="1"/>
  <c r="DF87" i="1" s="1"/>
  <c r="CR21" i="1"/>
  <c r="DD21" i="1" s="1"/>
  <c r="CO107" i="1"/>
  <c r="DA107" i="1" s="1"/>
  <c r="CR120" i="1"/>
  <c r="DD120" i="1" s="1"/>
  <c r="CR40" i="1"/>
  <c r="DD40" i="1" s="1"/>
  <c r="CR102" i="1"/>
  <c r="DD102" i="1" s="1"/>
  <c r="CT88" i="1"/>
  <c r="DF88" i="1" s="1"/>
  <c r="CQ61" i="1"/>
  <c r="DC61" i="1" s="1"/>
  <c r="CM34" i="1"/>
  <c r="CY34" i="1" s="1"/>
  <c r="CK127" i="1"/>
  <c r="CW127" i="1" s="1"/>
  <c r="CT7" i="1"/>
  <c r="CQ43" i="1"/>
  <c r="DC43" i="1" s="1"/>
  <c r="CT26" i="1"/>
  <c r="DF26" i="1" s="1"/>
  <c r="CQ117" i="1"/>
  <c r="DC117" i="1" s="1"/>
  <c r="CR56" i="1"/>
  <c r="DD56" i="1" s="1"/>
  <c r="CO116" i="1"/>
  <c r="DA116" i="1" s="1"/>
  <c r="CK35" i="1"/>
  <c r="CW35" i="1" s="1"/>
  <c r="CT90" i="1"/>
  <c r="DF90" i="1" s="1"/>
  <c r="CS96" i="1"/>
  <c r="DE96" i="1" s="1"/>
  <c r="CQ123" i="1"/>
  <c r="DC123" i="1" s="1"/>
  <c r="CO53" i="1"/>
  <c r="DA53" i="1" s="1"/>
  <c r="CK29" i="1"/>
  <c r="CW29" i="1" s="1"/>
  <c r="CL72" i="1"/>
  <c r="CX72" i="1" s="1"/>
  <c r="CR92" i="1"/>
  <c r="DD92" i="1" s="1"/>
  <c r="CL57" i="1"/>
  <c r="CX57" i="1" s="1"/>
  <c r="CR17" i="1"/>
  <c r="DD17" i="1" s="1"/>
  <c r="CT41" i="1"/>
  <c r="DF41" i="1" s="1"/>
  <c r="CQ118" i="1"/>
  <c r="DC118" i="1" s="1"/>
  <c r="CO36" i="1"/>
  <c r="DA36" i="1" s="1"/>
  <c r="CO87" i="1"/>
  <c r="DA87" i="1" s="1"/>
  <c r="CP45" i="1"/>
  <c r="DB45" i="1" s="1"/>
  <c r="CQ51" i="1"/>
  <c r="DC51" i="1" s="1"/>
  <c r="CR48" i="1"/>
  <c r="DD48" i="1" s="1"/>
  <c r="CP13" i="1"/>
  <c r="DB13" i="1" s="1"/>
  <c r="CR57" i="1"/>
  <c r="DD57" i="1" s="1"/>
  <c r="CP70" i="1"/>
  <c r="DB70" i="1" s="1"/>
  <c r="CK99" i="1"/>
  <c r="CW99" i="1" s="1"/>
  <c r="CS31" i="1"/>
  <c r="DE31" i="1" s="1"/>
  <c r="CP127" i="1"/>
  <c r="DB127" i="1" s="1"/>
  <c r="CQ39" i="1"/>
  <c r="DC39" i="1" s="1"/>
  <c r="CR33" i="1"/>
  <c r="DD33" i="1" s="1"/>
  <c r="CT48" i="1"/>
  <c r="DF48" i="1" s="1"/>
  <c r="CP15" i="1"/>
  <c r="DB15" i="1" s="1"/>
  <c r="CS66" i="1"/>
  <c r="DE66" i="1" s="1"/>
  <c r="CK102" i="1"/>
  <c r="CW102" i="1" s="1"/>
  <c r="CQ28" i="1"/>
  <c r="DC28" i="1" s="1"/>
  <c r="CS124" i="1"/>
  <c r="DE124" i="1" s="1"/>
  <c r="CM120" i="1"/>
  <c r="CY120" i="1" s="1"/>
  <c r="CP81" i="1"/>
  <c r="DB81" i="1" s="1"/>
  <c r="CS26" i="1"/>
  <c r="DE26" i="1" s="1"/>
  <c r="CT93" i="1"/>
  <c r="DF93" i="1" s="1"/>
  <c r="CO56" i="1"/>
  <c r="DA56" i="1" s="1"/>
  <c r="CO105" i="1"/>
  <c r="DA105" i="1" s="1"/>
  <c r="CM61" i="1"/>
  <c r="CY61" i="1" s="1"/>
  <c r="CS69" i="1"/>
  <c r="DE69" i="1" s="1"/>
  <c r="CS29" i="1"/>
  <c r="DE29" i="1" s="1"/>
  <c r="CR125" i="1"/>
  <c r="DD125" i="1" s="1"/>
  <c r="CM57" i="1"/>
  <c r="CY57" i="1" s="1"/>
  <c r="CR63" i="1"/>
  <c r="DD63" i="1" s="1"/>
  <c r="CP124" i="1"/>
  <c r="DB124" i="1" s="1"/>
  <c r="CO46" i="1"/>
  <c r="DA46" i="1" s="1"/>
  <c r="CR81" i="1"/>
  <c r="DD81" i="1" s="1"/>
  <c r="CT107" i="1"/>
  <c r="DF107" i="1" s="1"/>
  <c r="CO41" i="1"/>
  <c r="DA41" i="1" s="1"/>
  <c r="CO81" i="1"/>
  <c r="DA81" i="1" s="1"/>
  <c r="CK123" i="1"/>
  <c r="CW123"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126" i="1"/>
  <c r="DE126" i="1" s="1"/>
  <c r="CS61" i="1"/>
  <c r="DE61" i="1" s="1"/>
  <c r="CT59" i="1"/>
  <c r="DF59" i="1" s="1"/>
  <c r="CK116" i="1"/>
  <c r="CW116" i="1" s="1"/>
  <c r="CS102" i="1"/>
  <c r="DE102" i="1" s="1"/>
  <c r="CM105" i="1"/>
  <c r="CY105" i="1" s="1"/>
  <c r="CK76" i="1"/>
  <c r="CW76" i="1" s="1"/>
  <c r="CK86" i="1"/>
  <c r="CW86" i="1" s="1"/>
  <c r="CQ50" i="1"/>
  <c r="DC50" i="1" s="1"/>
  <c r="CM99" i="1"/>
  <c r="CY99" i="1" s="1"/>
  <c r="CT84" i="1"/>
  <c r="DF84" i="1" s="1"/>
  <c r="CQ14" i="1"/>
  <c r="DC14" i="1" s="1"/>
  <c r="CT16" i="1"/>
  <c r="DF16" i="1" s="1"/>
  <c r="CS88" i="1"/>
  <c r="DE88" i="1" s="1"/>
  <c r="CS16" i="1"/>
  <c r="DE16" i="1" s="1"/>
  <c r="CR11" i="1"/>
  <c r="DD11" i="1" s="1"/>
  <c r="CK97" i="1"/>
  <c r="CW97" i="1" s="1"/>
  <c r="CL70" i="1"/>
  <c r="CX70" i="1" s="1"/>
  <c r="CK15" i="1"/>
  <c r="CW15" i="1" s="1"/>
  <c r="CR54" i="1"/>
  <c r="DD54" i="1" s="1"/>
  <c r="CP68" i="1"/>
  <c r="DB68" i="1" s="1"/>
  <c r="CO65" i="1"/>
  <c r="DA65" i="1" s="1"/>
  <c r="CL113" i="1"/>
  <c r="CX113" i="1" s="1"/>
  <c r="CP53" i="1"/>
  <c r="DB53" i="1" s="1"/>
  <c r="CP99" i="1"/>
  <c r="DB99" i="1" s="1"/>
  <c r="CQ59" i="1"/>
  <c r="DC59" i="1" s="1"/>
  <c r="CQ130" i="1"/>
  <c r="DC130" i="1" s="1"/>
  <c r="CR13" i="1"/>
  <c r="DD13" i="1" s="1"/>
  <c r="CT60" i="1"/>
  <c r="DF60" i="1" s="1"/>
  <c r="CQ116" i="1"/>
  <c r="DC116" i="1" s="1"/>
  <c r="CT72" i="1"/>
  <c r="DF72" i="1" s="1"/>
  <c r="CM115" i="1"/>
  <c r="CY115" i="1" s="1"/>
  <c r="CP14" i="1"/>
  <c r="DB14" i="1" s="1"/>
  <c r="CL83" i="1"/>
  <c r="CX83" i="1" s="1"/>
  <c r="CP82" i="1"/>
  <c r="DB82" i="1" s="1"/>
  <c r="CT9" i="1"/>
  <c r="DF9" i="1" s="1"/>
  <c r="CQ46" i="1"/>
  <c r="DC46" i="1" s="1"/>
  <c r="CK43" i="1"/>
  <c r="CW43" i="1" s="1"/>
  <c r="CO121" i="1"/>
  <c r="DA121" i="1" s="1"/>
  <c r="CO114" i="1"/>
  <c r="DA114" i="1" s="1"/>
  <c r="CS91" i="1"/>
  <c r="DE91" i="1" s="1"/>
  <c r="CL58" i="1"/>
  <c r="CX58" i="1" s="1"/>
  <c r="CU36" i="1"/>
  <c r="DG36" i="1" s="1"/>
  <c r="CO75" i="1"/>
  <c r="DA75" i="1" s="1"/>
  <c r="CP48" i="1"/>
  <c r="DB48" i="1" s="1"/>
  <c r="CT98" i="1"/>
  <c r="DF98" i="1" s="1"/>
  <c r="CM42" i="1"/>
  <c r="CY42" i="1" s="1"/>
  <c r="CM47" i="1"/>
  <c r="CY47" i="1" s="1"/>
  <c r="CM21" i="1"/>
  <c r="CY21" i="1" s="1"/>
  <c r="CK21" i="1"/>
  <c r="CW21" i="1" s="1"/>
  <c r="CQ31" i="1"/>
  <c r="DC31" i="1" s="1"/>
  <c r="CT46" i="1"/>
  <c r="DF46" i="1" s="1"/>
  <c r="CQ77" i="1"/>
  <c r="DC77" i="1" s="1"/>
  <c r="CT118" i="1"/>
  <c r="DF118" i="1" s="1"/>
  <c r="CV25" i="1"/>
  <c r="DH25" i="1" s="1"/>
  <c r="CR67" i="1"/>
  <c r="DD67" i="1" s="1"/>
  <c r="CN101" i="1"/>
  <c r="CZ101" i="1" s="1"/>
  <c r="CT86" i="1"/>
  <c r="DF86" i="1" s="1"/>
  <c r="CP62" i="1"/>
  <c r="DB62" i="1" s="1"/>
  <c r="CS27" i="1"/>
  <c r="DE27" i="1" s="1"/>
  <c r="CT38" i="1"/>
  <c r="DF38" i="1" s="1"/>
  <c r="CS97" i="1"/>
  <c r="DE97" i="1" s="1"/>
  <c r="CL126" i="1"/>
  <c r="CX126" i="1" s="1"/>
  <c r="CL118" i="1"/>
  <c r="CX118" i="1" s="1"/>
  <c r="CU75" i="1"/>
  <c r="DG75" i="1" s="1"/>
  <c r="CP41" i="1"/>
  <c r="DB41" i="1" s="1"/>
  <c r="CK114" i="1"/>
  <c r="CW114" i="1" s="1"/>
  <c r="CT30" i="1"/>
  <c r="DF30" i="1" s="1"/>
  <c r="CS98" i="1"/>
  <c r="DE98" i="1" s="1"/>
  <c r="CM108" i="1"/>
  <c r="CY108" i="1" s="1"/>
  <c r="CK78" i="1"/>
  <c r="CW78" i="1" s="1"/>
  <c r="CM76" i="1"/>
  <c r="CY76" i="1" s="1"/>
  <c r="CS81" i="1"/>
  <c r="DE81" i="1" s="1"/>
  <c r="CM124" i="1"/>
  <c r="CY124"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M118" i="1"/>
  <c r="CY118" i="1" s="1"/>
  <c r="CP77" i="1"/>
  <c r="DB77" i="1" s="1"/>
  <c r="CO29" i="1"/>
  <c r="DA29" i="1" s="1"/>
  <c r="CK100" i="1"/>
  <c r="CW100" i="1" s="1"/>
  <c r="CQ79" i="1"/>
  <c r="DC79" i="1" s="1"/>
  <c r="CQ96" i="1"/>
  <c r="DC96" i="1" s="1"/>
  <c r="CV81" i="1"/>
  <c r="DH81" i="1" s="1"/>
  <c r="CL104" i="1"/>
  <c r="CX104" i="1" s="1"/>
  <c r="CK79" i="1"/>
  <c r="CW79" i="1" s="1"/>
  <c r="CR124" i="1"/>
  <c r="DD124" i="1" s="1"/>
  <c r="CO125" i="1"/>
  <c r="DA125" i="1" s="1"/>
  <c r="CL111" i="1"/>
  <c r="CX111" i="1" s="1"/>
  <c r="CT64" i="1"/>
  <c r="DF64" i="1" s="1"/>
  <c r="CS72" i="1"/>
  <c r="DE72" i="1" s="1"/>
  <c r="CR66" i="1"/>
  <c r="DD66" i="1" s="1"/>
  <c r="CR104" i="1"/>
  <c r="DD104" i="1" s="1"/>
  <c r="CT129" i="1"/>
  <c r="DF129"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M128" i="1"/>
  <c r="CY128" i="1" s="1"/>
  <c r="CQ26" i="1"/>
  <c r="DC26" i="1" s="1"/>
  <c r="CL12" i="1"/>
  <c r="CX12" i="1" s="1"/>
  <c r="CU85" i="1"/>
  <c r="DG85" i="1" s="1"/>
  <c r="CL42" i="1"/>
  <c r="CX42" i="1" s="1"/>
  <c r="CL117" i="1"/>
  <c r="CX117" i="1" s="1"/>
  <c r="CT52" i="1"/>
  <c r="DF52" i="1" s="1"/>
  <c r="CQ32" i="1"/>
  <c r="DC32" i="1" s="1"/>
  <c r="CU84" i="1"/>
  <c r="DG84" i="1" s="1"/>
  <c r="CS73" i="1"/>
  <c r="DE73" i="1" s="1"/>
  <c r="CK7" i="1"/>
  <c r="CP49" i="1"/>
  <c r="DB49" i="1" s="1"/>
  <c r="CK59" i="1"/>
  <c r="CW59" i="1" s="1"/>
  <c r="CR89" i="1"/>
  <c r="DD89" i="1" s="1"/>
  <c r="CV78" i="1"/>
  <c r="DH78" i="1" s="1"/>
  <c r="CN122" i="1"/>
  <c r="CZ122" i="1" s="1"/>
  <c r="CR130" i="1"/>
  <c r="DD130" i="1" s="1"/>
  <c r="CO122" i="1"/>
  <c r="DA122" i="1" s="1"/>
  <c r="CQ44" i="1"/>
  <c r="DC44" i="1" s="1"/>
  <c r="CO71" i="1"/>
  <c r="DA71" i="1" s="1"/>
  <c r="CQ70" i="1"/>
  <c r="DC70" i="1" s="1"/>
  <c r="CQ48" i="1"/>
  <c r="DC48" i="1" s="1"/>
  <c r="CT119" i="1"/>
  <c r="DF119" i="1" s="1"/>
  <c r="CK60" i="1"/>
  <c r="CW60" i="1" s="1"/>
  <c r="CN59" i="1"/>
  <c r="CZ59" i="1" s="1"/>
  <c r="CK109" i="1"/>
  <c r="CW109" i="1" s="1"/>
  <c r="CU79" i="1"/>
  <c r="DG79" i="1" s="1"/>
  <c r="CP46" i="1"/>
  <c r="DB46" i="1" s="1"/>
  <c r="CU110" i="1"/>
  <c r="DG110" i="1" s="1"/>
  <c r="CS55" i="1"/>
  <c r="DE55" i="1" s="1"/>
  <c r="CK130" i="1"/>
  <c r="CW130" i="1" s="1"/>
  <c r="CT113" i="1"/>
  <c r="DF113" i="1" s="1"/>
  <c r="CT96" i="1"/>
  <c r="DF96" i="1" s="1"/>
  <c r="CP40" i="1"/>
  <c r="DB40" i="1" s="1"/>
  <c r="CV94" i="1"/>
  <c r="DH94" i="1" s="1"/>
  <c r="CL32" i="1"/>
  <c r="CX32"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R107" i="1"/>
  <c r="DD107" i="1" s="1"/>
  <c r="CP104" i="1"/>
  <c r="DB104" i="1" s="1"/>
  <c r="CO60" i="1"/>
  <c r="DA60" i="1" s="1"/>
  <c r="CT12" i="1"/>
  <c r="DF12" i="1" s="1"/>
  <c r="CL81" i="1"/>
  <c r="CX81" i="1" s="1"/>
  <c r="CQ83" i="1"/>
  <c r="DC83" i="1" s="1"/>
  <c r="CM51" i="1"/>
  <c r="CY51" i="1" s="1"/>
  <c r="CP126" i="1"/>
  <c r="DB126" i="1" s="1"/>
  <c r="CO85" i="1"/>
  <c r="DA85" i="1" s="1"/>
  <c r="CR37" i="1"/>
  <c r="DD37" i="1" s="1"/>
  <c r="CT11" i="1"/>
  <c r="DF11" i="1" s="1"/>
  <c r="CM85" i="1"/>
  <c r="CY85" i="1" s="1"/>
  <c r="CQ120" i="1"/>
  <c r="DC120" i="1" s="1"/>
  <c r="CM68" i="1"/>
  <c r="CY68" i="1" s="1"/>
  <c r="CP31" i="1"/>
  <c r="DB31" i="1" s="1"/>
  <c r="CR47" i="1"/>
  <c r="DD47" i="1" s="1"/>
  <c r="CP65" i="1"/>
  <c r="DB65" i="1" s="1"/>
  <c r="CQ55" i="1"/>
  <c r="DC55" i="1" s="1"/>
  <c r="CR128" i="1"/>
  <c r="DD128" i="1" s="1"/>
  <c r="CT73" i="1"/>
  <c r="DF73" i="1" s="1"/>
  <c r="CQ24" i="1"/>
  <c r="DC24" i="1" s="1"/>
  <c r="CP107" i="1"/>
  <c r="DB107" i="1" s="1"/>
  <c r="CK42" i="1"/>
  <c r="CW42" i="1" s="1"/>
  <c r="CM59" i="1"/>
  <c r="CY59" i="1" s="1"/>
  <c r="CT25" i="1"/>
  <c r="DF25" i="1" s="1"/>
  <c r="CO128" i="1"/>
  <c r="DA128" i="1" s="1"/>
  <c r="CQ57" i="1"/>
  <c r="DC57" i="1" s="1"/>
  <c r="CS59" i="1"/>
  <c r="DE59" i="1" s="1"/>
  <c r="CL61" i="1"/>
  <c r="CX61" i="1" s="1"/>
  <c r="CO54" i="1"/>
  <c r="DA54" i="1" s="1"/>
  <c r="CQ58" i="1"/>
  <c r="DC58" i="1" s="1"/>
  <c r="CK51" i="1"/>
  <c r="CW51" i="1" s="1"/>
  <c r="CU120" i="1"/>
  <c r="DG120" i="1" s="1"/>
  <c r="CR29" i="1"/>
  <c r="DD29" i="1" s="1"/>
  <c r="CL85" i="1"/>
  <c r="CX85" i="1" s="1"/>
  <c r="CT6" i="1"/>
  <c r="CS129" i="1"/>
  <c r="DE129" i="1" s="1"/>
  <c r="CS6" i="1"/>
  <c r="CM87" i="1"/>
  <c r="CY87" i="1" s="1"/>
  <c r="CR24" i="1"/>
  <c r="DD24" i="1" s="1"/>
  <c r="CO24" i="1"/>
  <c r="DA24" i="1" s="1"/>
  <c r="CU115" i="1"/>
  <c r="DG115" i="1" s="1"/>
  <c r="CQ107" i="1"/>
  <c r="DC107" i="1" s="1"/>
  <c r="CK67" i="1"/>
  <c r="CW67" i="1" s="1"/>
  <c r="CK94" i="1"/>
  <c r="CW94" i="1" s="1"/>
  <c r="CS33" i="1"/>
  <c r="DE33" i="1" s="1"/>
  <c r="CR10" i="1"/>
  <c r="DD10" i="1" s="1"/>
  <c r="CU8" i="1"/>
  <c r="DG8" i="1" s="1"/>
  <c r="CR117" i="1"/>
  <c r="DD117" i="1" s="1"/>
  <c r="CU124" i="1"/>
  <c r="DG124" i="1" s="1"/>
  <c r="CU44" i="1"/>
  <c r="DG44" i="1" s="1"/>
  <c r="CQ41" i="1"/>
  <c r="DC41" i="1" s="1"/>
  <c r="CR77" i="1"/>
  <c r="DD77" i="1" s="1"/>
  <c r="CT99" i="1"/>
  <c r="DF99" i="1" s="1"/>
  <c r="CM119" i="1"/>
  <c r="CY119" i="1" s="1"/>
  <c r="CR51" i="1"/>
  <c r="DD51" i="1" s="1"/>
  <c r="CQ92" i="1"/>
  <c r="DC92" i="1" s="1"/>
  <c r="CT68" i="1"/>
  <c r="DF68" i="1" s="1"/>
  <c r="CP109" i="1"/>
  <c r="DB109" i="1" s="1"/>
  <c r="CR12" i="1"/>
  <c r="DD12" i="1" s="1"/>
  <c r="CK16" i="1"/>
  <c r="CW16" i="1" s="1"/>
  <c r="CV26" i="1"/>
  <c r="DH26" i="1" s="1"/>
  <c r="CM29" i="1"/>
  <c r="CY29" i="1" s="1"/>
  <c r="CS23" i="1"/>
  <c r="DE23" i="1" s="1"/>
  <c r="CM6" i="1"/>
  <c r="CS30" i="1"/>
  <c r="DE30" i="1" s="1"/>
  <c r="CQ129" i="1"/>
  <c r="DC129" i="1" s="1"/>
  <c r="CS84" i="1"/>
  <c r="DE84" i="1" s="1"/>
  <c r="CM40" i="1"/>
  <c r="CY40" i="1" s="1"/>
  <c r="CR99" i="1"/>
  <c r="DD99" i="1" s="1"/>
  <c r="CT85" i="1"/>
  <c r="DF85"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U12" i="1"/>
  <c r="DG12" i="1" s="1"/>
  <c r="CV117" i="1"/>
  <c r="DH117" i="1" s="1"/>
  <c r="CU100" i="1"/>
  <c r="DG100" i="1" s="1"/>
  <c r="CS116" i="1"/>
  <c r="DE116" i="1" s="1"/>
  <c r="CK39" i="1"/>
  <c r="CW39" i="1" s="1"/>
  <c r="CR6" i="1"/>
  <c r="CR65" i="1"/>
  <c r="DD65" i="1" s="1"/>
  <c r="CK128" i="1"/>
  <c r="CW128" i="1" s="1"/>
  <c r="CK37" i="1"/>
  <c r="CW37" i="1" s="1"/>
  <c r="CK26" i="1"/>
  <c r="CW26" i="1" s="1"/>
  <c r="CK44" i="1"/>
  <c r="CW44" i="1" s="1"/>
  <c r="CK8" i="1"/>
  <c r="CW8" i="1" s="1"/>
  <c r="CK105" i="1"/>
  <c r="CW105" i="1" s="1"/>
  <c r="CU16" i="1"/>
  <c r="DG16" i="1" s="1"/>
  <c r="CP30" i="1"/>
  <c r="DB30" i="1" s="1"/>
  <c r="CR9" i="1"/>
  <c r="DD9" i="1" s="1"/>
  <c r="CU52" i="1"/>
  <c r="DG52" i="1" s="1"/>
  <c r="CT112" i="1"/>
  <c r="DF112" i="1" s="1"/>
  <c r="CN112" i="1"/>
  <c r="CZ112" i="1" s="1"/>
  <c r="CS11" i="1"/>
  <c r="DE11" i="1" s="1"/>
  <c r="CQ52" i="1"/>
  <c r="DC52" i="1" s="1"/>
  <c r="CU87" i="1"/>
  <c r="DG87" i="1" s="1"/>
  <c r="CU93" i="1"/>
  <c r="DG93" i="1" s="1"/>
  <c r="CK85" i="1"/>
  <c r="CW85" i="1" s="1"/>
  <c r="CP11" i="1"/>
  <c r="DB11" i="1" s="1"/>
  <c r="CT101" i="1"/>
  <c r="DF101" i="1" s="1"/>
  <c r="CN55" i="1"/>
  <c r="CZ55" i="1" s="1"/>
  <c r="CP95" i="1"/>
  <c r="DB95" i="1" s="1"/>
  <c r="CS28" i="1"/>
  <c r="DE28" i="1" s="1"/>
  <c r="CT123" i="1"/>
  <c r="DF123" i="1" s="1"/>
  <c r="CQ65" i="1"/>
  <c r="DC65" i="1" s="1"/>
  <c r="CV42" i="1"/>
  <c r="DH42" i="1" s="1"/>
  <c r="CP122" i="1"/>
  <c r="DB122" i="1" s="1"/>
  <c r="CS63" i="1"/>
  <c r="DE63" i="1" s="1"/>
  <c r="CV58" i="1"/>
  <c r="DH58" i="1" s="1"/>
  <c r="CU43" i="1"/>
  <c r="DG43" i="1" s="1"/>
  <c r="CR18" i="1"/>
  <c r="DD18" i="1" s="1"/>
  <c r="CU77" i="1"/>
  <c r="DG77" i="1" s="1"/>
  <c r="CL80" i="1"/>
  <c r="CX80" i="1" s="1"/>
  <c r="CV48" i="1"/>
  <c r="DH48" i="1" s="1"/>
  <c r="CT69" i="1"/>
  <c r="DF69" i="1" s="1"/>
  <c r="CQ10" i="1"/>
  <c r="DC10" i="1" s="1"/>
  <c r="CT83" i="1"/>
  <c r="DF83" i="1" s="1"/>
  <c r="CQ88" i="1"/>
  <c r="DC88" i="1" s="1"/>
  <c r="CR23" i="1"/>
  <c r="DD23" i="1" s="1"/>
  <c r="CL6" i="1"/>
  <c r="CR50" i="1"/>
  <c r="DD50" i="1" s="1"/>
  <c r="CM86" i="1"/>
  <c r="CY86" i="1" s="1"/>
  <c r="CT18" i="1"/>
  <c r="DF18" i="1" s="1"/>
  <c r="CO70" i="1"/>
  <c r="DA70" i="1" s="1"/>
  <c r="CV8" i="1"/>
  <c r="DH8" i="1" s="1"/>
  <c r="CL25" i="1"/>
  <c r="CX25" i="1" s="1"/>
  <c r="CM62" i="1"/>
  <c r="CY62" i="1" s="1"/>
  <c r="CM73" i="1"/>
  <c r="CY73" i="1" s="1"/>
  <c r="CP32" i="1"/>
  <c r="DB32" i="1" s="1"/>
  <c r="CM53" i="1"/>
  <c r="CY53" i="1" s="1"/>
  <c r="CP63" i="1"/>
  <c r="DB63" i="1" s="1"/>
  <c r="CS10" i="1"/>
  <c r="DE10" i="1" s="1"/>
  <c r="CQ103" i="1"/>
  <c r="DC103" i="1" s="1"/>
  <c r="CL40" i="1"/>
  <c r="CX40" i="1" s="1"/>
  <c r="CK129" i="1"/>
  <c r="CW129" i="1" s="1"/>
  <c r="CL79" i="1"/>
  <c r="CX79" i="1" s="1"/>
  <c r="CL105" i="1"/>
  <c r="CX105" i="1" s="1"/>
  <c r="CT109" i="1"/>
  <c r="DF109" i="1" s="1"/>
  <c r="CL92" i="1"/>
  <c r="CX92" i="1" s="1"/>
  <c r="CN81" i="1"/>
  <c r="CZ81" i="1" s="1"/>
  <c r="CM81" i="1"/>
  <c r="CY81" i="1" s="1"/>
  <c r="CV63" i="1"/>
  <c r="DH63" i="1" s="1"/>
  <c r="CK107" i="1"/>
  <c r="CW107" i="1" s="1"/>
  <c r="CL50" i="1"/>
  <c r="CX50" i="1" s="1"/>
  <c r="CK113" i="1"/>
  <c r="CW113" i="1" s="1"/>
  <c r="CN76" i="1"/>
  <c r="CZ76" i="1" s="1"/>
  <c r="CV46" i="1"/>
  <c r="DH46" i="1" s="1"/>
  <c r="CS114" i="1"/>
  <c r="DE114" i="1" s="1"/>
  <c r="CL115" i="1"/>
  <c r="CX115" i="1" s="1"/>
  <c r="CS120" i="1"/>
  <c r="DE120" i="1" s="1"/>
  <c r="CR30" i="1"/>
  <c r="DD30" i="1" s="1"/>
  <c r="CP64" i="1"/>
  <c r="DB64" i="1" s="1"/>
  <c r="CM92" i="1"/>
  <c r="CY92" i="1" s="1"/>
  <c r="CO109" i="1"/>
  <c r="DA109" i="1" s="1"/>
  <c r="CT67" i="1"/>
  <c r="DF67" i="1" s="1"/>
  <c r="CU68" i="1"/>
  <c r="DG68" i="1" s="1"/>
  <c r="CP105" i="1"/>
  <c r="DB105" i="1" s="1"/>
  <c r="CV125" i="1"/>
  <c r="DH125" i="1" s="1"/>
  <c r="CR123" i="1"/>
  <c r="DD123" i="1" s="1"/>
  <c r="CM106" i="1"/>
  <c r="CY106" i="1" s="1"/>
  <c r="CV40" i="1"/>
  <c r="DH40" i="1" s="1"/>
  <c r="CM24" i="1"/>
  <c r="CY24" i="1" s="1"/>
  <c r="CV53" i="1"/>
  <c r="DH53" i="1" s="1"/>
  <c r="CT35" i="1"/>
  <c r="DF35" i="1" s="1"/>
  <c r="CS111" i="1"/>
  <c r="DE111" i="1" s="1"/>
  <c r="CQ12" i="1"/>
  <c r="DC12" i="1" s="1"/>
  <c r="CO8" i="1"/>
  <c r="DA8" i="1" s="1"/>
  <c r="CV118" i="1"/>
  <c r="DH118" i="1" s="1"/>
  <c r="CM103" i="1"/>
  <c r="CY103" i="1" s="1"/>
  <c r="CV126" i="1"/>
  <c r="DH126" i="1" s="1"/>
  <c r="CS18" i="1"/>
  <c r="DE18" i="1" s="1"/>
  <c r="CL90" i="1"/>
  <c r="CX90" i="1" s="1"/>
  <c r="CQ86" i="1"/>
  <c r="DC86" i="1" s="1"/>
  <c r="CQ42" i="1"/>
  <c r="DC42" i="1" s="1"/>
  <c r="CN29" i="1"/>
  <c r="CZ29" i="1" s="1"/>
  <c r="CQ113" i="1"/>
  <c r="DC113" i="1" s="1"/>
  <c r="CM129" i="1"/>
  <c r="CY129" i="1" s="1"/>
  <c r="CL29" i="1"/>
  <c r="CX29" i="1" s="1"/>
  <c r="CP26" i="1"/>
  <c r="DB26" i="1" s="1"/>
  <c r="CQ115" i="1"/>
  <c r="DC115" i="1" s="1"/>
  <c r="CM80" i="1"/>
  <c r="CY80" i="1" s="1"/>
  <c r="CK63" i="1"/>
  <c r="CW63" i="1" s="1"/>
  <c r="CR27" i="1"/>
  <c r="DD27" i="1" s="1"/>
  <c r="CU114" i="1"/>
  <c r="DG114" i="1" s="1"/>
  <c r="CN43" i="1"/>
  <c r="CZ43" i="1" s="1"/>
  <c r="CK121" i="1"/>
  <c r="CW121"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U82" i="1"/>
  <c r="DG82" i="1" s="1"/>
  <c r="CN36" i="1"/>
  <c r="CZ36" i="1" s="1"/>
  <c r="CV70" i="1"/>
  <c r="DH70" i="1" s="1"/>
  <c r="CP118" i="1"/>
  <c r="DB118" i="1" s="1"/>
  <c r="CS67" i="1"/>
  <c r="DE67" i="1" s="1"/>
  <c r="CS47" i="1"/>
  <c r="DE47" i="1" s="1"/>
  <c r="CS25" i="1"/>
  <c r="DE25" i="1" s="1"/>
  <c r="CU55" i="1"/>
  <c r="DG55" i="1" s="1"/>
  <c r="CO99" i="1"/>
  <c r="DA99" i="1" s="1"/>
  <c r="CL130" i="1"/>
  <c r="CX130" i="1" s="1"/>
  <c r="CT39" i="1"/>
  <c r="DF39" i="1" s="1"/>
  <c r="CO106" i="1"/>
  <c r="DA106" i="1" s="1"/>
  <c r="CK17" i="1"/>
  <c r="CW17" i="1" s="1"/>
  <c r="CL65" i="1"/>
  <c r="CX65" i="1" s="1"/>
  <c r="CQ11" i="1"/>
  <c r="DC11" i="1" s="1"/>
  <c r="CM83" i="1"/>
  <c r="CY83" i="1" s="1"/>
  <c r="CL28" i="1"/>
  <c r="CX28" i="1" s="1"/>
  <c r="CP29" i="1"/>
  <c r="DB29" i="1" s="1"/>
  <c r="CN39" i="1"/>
  <c r="CZ39" i="1" s="1"/>
  <c r="CS80" i="1"/>
  <c r="DE80" i="1" s="1"/>
  <c r="CM48" i="1"/>
  <c r="CY48" i="1" s="1"/>
  <c r="CK77" i="1"/>
  <c r="CW77" i="1" s="1"/>
  <c r="CQ94" i="1"/>
  <c r="DC94" i="1" s="1"/>
  <c r="CL123" i="1"/>
  <c r="CX123" i="1" s="1"/>
  <c r="CL89" i="1"/>
  <c r="CX89" i="1" s="1"/>
  <c r="CQ110" i="1"/>
  <c r="DC110" i="1" s="1"/>
  <c r="CS103" i="1"/>
  <c r="DE103" i="1" s="1"/>
  <c r="CR118" i="1"/>
  <c r="DD118" i="1" s="1"/>
  <c r="CK64" i="1"/>
  <c r="CW64" i="1" s="1"/>
  <c r="CT120" i="1"/>
  <c r="DF120" i="1" s="1"/>
  <c r="CS90" i="1"/>
  <c r="DE90" i="1" s="1"/>
  <c r="CU80" i="1"/>
  <c r="DG80" i="1" s="1"/>
  <c r="CM44" i="1"/>
  <c r="CY44" i="1" s="1"/>
  <c r="CL24" i="1"/>
  <c r="CX24" i="1" s="1"/>
  <c r="CN5" i="1"/>
  <c r="CM117" i="1"/>
  <c r="CY117" i="1" s="1"/>
  <c r="CN20" i="1"/>
  <c r="CZ20" i="1" s="1"/>
  <c r="CS130" i="1"/>
  <c r="DE130" i="1" s="1"/>
  <c r="CP66" i="1"/>
  <c r="DB66" i="1" s="1"/>
  <c r="CS5" i="1"/>
  <c r="CS60" i="1"/>
  <c r="DE60" i="1" s="1"/>
  <c r="CU122" i="1"/>
  <c r="DG122" i="1" s="1"/>
  <c r="CN58" i="1"/>
  <c r="CZ58" i="1" s="1"/>
  <c r="CR73" i="1"/>
  <c r="DD73" i="1" s="1"/>
  <c r="CK41" i="1"/>
  <c r="CW41" i="1" s="1"/>
  <c r="CN65" i="1"/>
  <c r="CZ65" i="1" s="1"/>
  <c r="CR88" i="1"/>
  <c r="DD88" i="1" s="1"/>
  <c r="CN46" i="1"/>
  <c r="CZ46" i="1" s="1"/>
  <c r="CP67" i="1"/>
  <c r="DB67" i="1" s="1"/>
  <c r="CM28" i="1"/>
  <c r="CY28" i="1" s="1"/>
  <c r="CL59" i="1"/>
  <c r="CX59" i="1" s="1"/>
  <c r="CN96" i="1"/>
  <c r="CZ96" i="1" s="1"/>
  <c r="CN35" i="1"/>
  <c r="CZ35" i="1" s="1"/>
  <c r="CM52" i="1"/>
  <c r="CY52" i="1" s="1"/>
  <c r="CU108" i="1"/>
  <c r="DG108" i="1" s="1"/>
  <c r="CS78" i="1"/>
  <c r="DE78" i="1" s="1"/>
  <c r="CT5" i="1"/>
  <c r="CT108" i="1"/>
  <c r="DF108" i="1" s="1"/>
  <c r="CT117" i="1"/>
  <c r="DF117" i="1" s="1"/>
  <c r="CU42" i="1"/>
  <c r="DG42" i="1" s="1"/>
  <c r="CL88" i="1"/>
  <c r="CX88" i="1" s="1"/>
  <c r="CR45" i="1"/>
  <c r="DD45" i="1" s="1"/>
  <c r="CL34" i="1"/>
  <c r="CX34" i="1" s="1"/>
  <c r="CR8" i="1"/>
  <c r="DD8" i="1" s="1"/>
  <c r="CL75" i="1"/>
  <c r="CX75" i="1" s="1"/>
  <c r="CT106" i="1"/>
  <c r="DF106" i="1" s="1"/>
  <c r="CR38" i="1"/>
  <c r="DD38" i="1" s="1"/>
  <c r="CK12" i="1"/>
  <c r="CW12" i="1" s="1"/>
  <c r="CL20" i="1"/>
  <c r="CX20" i="1" s="1"/>
  <c r="CS7" i="1"/>
  <c r="CL108" i="1"/>
  <c r="CX108" i="1" s="1"/>
  <c r="CP102" i="1"/>
  <c r="DB102" i="1" s="1"/>
  <c r="CP36" i="1"/>
  <c r="DB36" i="1" s="1"/>
  <c r="CR112" i="1"/>
  <c r="DD112" i="1" s="1"/>
  <c r="CN45" i="1"/>
  <c r="CZ45" i="1" s="1"/>
  <c r="CV54" i="1"/>
  <c r="DH54" i="1" s="1"/>
  <c r="CS70" i="1"/>
  <c r="DE70" i="1" s="1"/>
  <c r="CO102" i="1"/>
  <c r="DA102" i="1" s="1"/>
  <c r="CN67" i="1"/>
  <c r="CZ67" i="1" s="1"/>
  <c r="CS58" i="1"/>
  <c r="DE58" i="1" s="1"/>
  <c r="CO112" i="1"/>
  <c r="DA112" i="1" s="1"/>
  <c r="CK38" i="1"/>
  <c r="CW38" i="1" s="1"/>
  <c r="CT102" i="1"/>
  <c r="DF102" i="1" s="1"/>
  <c r="CM9" i="1"/>
  <c r="CY9" i="1" s="1"/>
  <c r="CS8" i="1"/>
  <c r="DE8" i="1" s="1"/>
  <c r="CM90" i="1"/>
  <c r="CY90" i="1" s="1"/>
  <c r="CK13" i="1"/>
  <c r="CW13" i="1" s="1"/>
  <c r="CV66" i="1"/>
  <c r="DH66" i="1" s="1"/>
  <c r="CT122" i="1"/>
  <c r="DF122" i="1" s="1"/>
  <c r="CR28" i="1"/>
  <c r="DD28" i="1" s="1"/>
  <c r="CK24" i="1"/>
  <c r="CW24" i="1" s="1"/>
  <c r="CK10" i="1"/>
  <c r="CW10" i="1" s="1"/>
  <c r="CK92" i="1"/>
  <c r="CW92" i="1" s="1"/>
  <c r="CL55" i="1"/>
  <c r="CX55" i="1" s="1"/>
  <c r="CL62" i="1"/>
  <c r="CX62" i="1" s="1"/>
  <c r="CP119" i="1"/>
  <c r="DB119" i="1" s="1"/>
  <c r="CS49" i="1"/>
  <c r="DE49" i="1" s="1"/>
  <c r="CS51" i="1"/>
  <c r="DE51" i="1" s="1"/>
  <c r="CU99" i="1"/>
  <c r="DG99" i="1" s="1"/>
  <c r="CR72" i="1"/>
  <c r="DD72" i="1" s="1"/>
  <c r="CL31" i="1"/>
  <c r="CX31" i="1" s="1"/>
  <c r="CR74" i="1"/>
  <c r="DD74" i="1" s="1"/>
  <c r="CQ40" i="1"/>
  <c r="DC40" i="1" s="1"/>
  <c r="CU89" i="1"/>
  <c r="DG89" i="1" s="1"/>
  <c r="CU125" i="1"/>
  <c r="DG125" i="1" s="1"/>
  <c r="CN116" i="1"/>
  <c r="CZ116" i="1" s="1"/>
  <c r="CP108" i="1"/>
  <c r="DB108" i="1" s="1"/>
  <c r="CN61" i="1"/>
  <c r="CZ61" i="1" s="1"/>
  <c r="CV62" i="1"/>
  <c r="DH62" i="1" s="1"/>
  <c r="CR111" i="1"/>
  <c r="DD111" i="1" s="1"/>
  <c r="CQ38" i="1"/>
  <c r="DC38" i="1" s="1"/>
  <c r="CP94" i="1"/>
  <c r="DB94" i="1" s="1"/>
  <c r="CP25" i="1"/>
  <c r="DB25" i="1" s="1"/>
  <c r="CT49" i="1"/>
  <c r="DF49" i="1" s="1"/>
  <c r="CV22" i="1"/>
  <c r="DH22" i="1" s="1"/>
  <c r="CK22" i="1"/>
  <c r="CW22" i="1" s="1"/>
  <c r="CO84" i="1"/>
  <c r="DA84" i="1" s="1"/>
  <c r="CL125" i="1"/>
  <c r="CX125" i="1" s="1"/>
  <c r="CR101" i="1"/>
  <c r="DD101" i="1" s="1"/>
  <c r="CM72" i="1"/>
  <c r="CY72" i="1" s="1"/>
  <c r="CR94" i="1"/>
  <c r="DD94" i="1" s="1"/>
  <c r="CN44" i="1"/>
  <c r="CZ44" i="1" s="1"/>
  <c r="CK81" i="1"/>
  <c r="CW81" i="1" s="1"/>
  <c r="CL17" i="1"/>
  <c r="CX17" i="1" s="1"/>
  <c r="CQ76" i="1"/>
  <c r="DC76" i="1" s="1"/>
  <c r="CN12" i="1"/>
  <c r="CZ12" i="1" s="1"/>
  <c r="CM77" i="1"/>
  <c r="CY77" i="1" s="1"/>
  <c r="CV71" i="1"/>
  <c r="DH71" i="1" s="1"/>
  <c r="CS101" i="1"/>
  <c r="DE101" i="1" s="1"/>
  <c r="CV45" i="1"/>
  <c r="DH45" i="1" s="1"/>
  <c r="CU112" i="1"/>
  <c r="DG112" i="1" s="1"/>
  <c r="CU102" i="1"/>
  <c r="DG102" i="1" s="1"/>
  <c r="CV124" i="1"/>
  <c r="DH124" i="1" s="1"/>
  <c r="CL127" i="1"/>
  <c r="CX127" i="1" s="1"/>
  <c r="CL112" i="1"/>
  <c r="CX112" i="1" s="1"/>
  <c r="CO11" i="1"/>
  <c r="DA11" i="1" s="1"/>
  <c r="CU90" i="1"/>
  <c r="DG90" i="1" s="1"/>
  <c r="CN13" i="1"/>
  <c r="CZ13" i="1" s="1"/>
  <c r="CM26" i="1"/>
  <c r="CY26" i="1" s="1"/>
  <c r="CU111" i="1"/>
  <c r="DG111" i="1" s="1"/>
  <c r="CO49" i="1"/>
  <c r="DA49" i="1" s="1"/>
  <c r="CN115" i="1"/>
  <c r="CZ115" i="1" s="1"/>
  <c r="CM30" i="1"/>
  <c r="CY30" i="1" s="1"/>
  <c r="CT95" i="1"/>
  <c r="DF95" i="1" s="1"/>
  <c r="CN123" i="1"/>
  <c r="CZ123" i="1" s="1"/>
  <c r="CT58" i="1"/>
  <c r="DF58" i="1" s="1"/>
  <c r="CO91" i="1"/>
  <c r="DA91" i="1" s="1"/>
  <c r="CN53" i="1"/>
  <c r="CZ53" i="1" s="1"/>
  <c r="CV108" i="1"/>
  <c r="DH108" i="1" s="1"/>
  <c r="CK57" i="1"/>
  <c r="CW57" i="1" s="1"/>
  <c r="CM39" i="1"/>
  <c r="CY39" i="1" s="1"/>
  <c r="CU74" i="1"/>
  <c r="DG74" i="1" s="1"/>
  <c r="CO20" i="1"/>
  <c r="DA20" i="1" s="1"/>
  <c r="CK33" i="1"/>
  <c r="CW33" i="1" s="1"/>
  <c r="CQ29" i="1"/>
  <c r="DC29" i="1" s="1"/>
  <c r="CS125" i="1"/>
  <c r="DE125" i="1" s="1"/>
  <c r="CU45" i="1"/>
  <c r="DG45" i="1" s="1"/>
  <c r="CR122" i="1"/>
  <c r="DD122" i="1" s="1"/>
  <c r="CP84" i="1"/>
  <c r="DB84" i="1" s="1"/>
  <c r="CS99" i="1"/>
  <c r="DE99" i="1" s="1"/>
  <c r="CV65" i="1"/>
  <c r="DH65" i="1" s="1"/>
  <c r="CN88" i="1"/>
  <c r="CZ88" i="1" s="1"/>
  <c r="CU35" i="1"/>
  <c r="DG35" i="1" s="1"/>
  <c r="CP7" i="1"/>
  <c r="CO28" i="1"/>
  <c r="DA28" i="1" s="1"/>
  <c r="CK83" i="1"/>
  <c r="CW83" i="1" s="1"/>
  <c r="CM63" i="1"/>
  <c r="CY63" i="1" s="1"/>
  <c r="CM27" i="1"/>
  <c r="CY27" i="1" s="1"/>
  <c r="CS71" i="1"/>
  <c r="DE71" i="1" s="1"/>
  <c r="CN9" i="1"/>
  <c r="CZ9" i="1" s="1"/>
  <c r="CV96" i="1"/>
  <c r="DH96" i="1" s="1"/>
  <c r="CN8" i="1"/>
  <c r="CZ8" i="1" s="1"/>
  <c r="CV64" i="1"/>
  <c r="DH64" i="1" s="1"/>
  <c r="CN104" i="1"/>
  <c r="CZ104" i="1" s="1"/>
  <c r="CQ82" i="1"/>
  <c r="DC82" i="1" s="1"/>
  <c r="CQ127" i="1"/>
  <c r="DC127" i="1" s="1"/>
  <c r="CT125" i="1"/>
  <c r="DF125" i="1" s="1"/>
  <c r="CP83" i="1"/>
  <c r="DB83" i="1" s="1"/>
  <c r="CO63" i="1"/>
  <c r="DA63" i="1" s="1"/>
  <c r="CL8" i="1"/>
  <c r="CX8" i="1" s="1"/>
  <c r="CL53" i="1"/>
  <c r="CX53" i="1" s="1"/>
  <c r="CU116" i="1"/>
  <c r="DG116" i="1" s="1"/>
  <c r="CN97" i="1"/>
  <c r="CZ97" i="1" s="1"/>
  <c r="CU94" i="1"/>
  <c r="DG94" i="1" s="1"/>
  <c r="CO103" i="1"/>
  <c r="DA103" i="1" s="1"/>
  <c r="CP42" i="1"/>
  <c r="DB42" i="1" s="1"/>
  <c r="CU60" i="1"/>
  <c r="DG60" i="1" s="1"/>
  <c r="CV95" i="1"/>
  <c r="DH95" i="1" s="1"/>
  <c r="CP75" i="1"/>
  <c r="DB75" i="1" s="1"/>
  <c r="CL39" i="1"/>
  <c r="CX39" i="1" s="1"/>
  <c r="CO111" i="1"/>
  <c r="DA111" i="1" s="1"/>
  <c r="CL46" i="1"/>
  <c r="CX46" i="1" s="1"/>
  <c r="CO72" i="1"/>
  <c r="DA72" i="1" s="1"/>
  <c r="CL77" i="1"/>
  <c r="CX77" i="1" s="1"/>
  <c r="CN75" i="1"/>
  <c r="CZ75" i="1" s="1"/>
  <c r="CO123" i="1"/>
  <c r="DA123" i="1" s="1"/>
  <c r="CO88" i="1"/>
  <c r="DA88" i="1" s="1"/>
  <c r="CP60" i="1"/>
  <c r="DB60" i="1" s="1"/>
  <c r="CU67" i="1"/>
  <c r="DG67" i="1" s="1"/>
  <c r="CK27" i="1"/>
  <c r="CW27" i="1" s="1"/>
  <c r="CV41" i="1"/>
  <c r="DH41" i="1" s="1"/>
  <c r="CL56" i="1"/>
  <c r="CX56" i="1" s="1"/>
  <c r="CN34" i="1"/>
  <c r="CZ34" i="1" s="1"/>
  <c r="CU10" i="1"/>
  <c r="DG10" i="1" s="1"/>
  <c r="CV6" i="1"/>
  <c r="CQ109" i="1"/>
  <c r="DC109" i="1" s="1"/>
  <c r="CN90" i="1"/>
  <c r="CZ90" i="1" s="1"/>
  <c r="CV121" i="1"/>
  <c r="DH121" i="1" s="1"/>
  <c r="CO33" i="1"/>
  <c r="DA33" i="1" s="1"/>
  <c r="CO96" i="1"/>
  <c r="DA96" i="1" s="1"/>
  <c r="CO104" i="1"/>
  <c r="DA104" i="1" s="1"/>
  <c r="CM98" i="1"/>
  <c r="CY98" i="1" s="1"/>
  <c r="CK9" i="1"/>
  <c r="CW9" i="1" s="1"/>
  <c r="CR91" i="1"/>
  <c r="DD91" i="1" s="1"/>
  <c r="CR113" i="1"/>
  <c r="DD113" i="1" s="1"/>
  <c r="CO80" i="1"/>
  <c r="DA80" i="1" s="1"/>
  <c r="CO113" i="1"/>
  <c r="DA113" i="1" s="1"/>
  <c r="CN11" i="1"/>
  <c r="CZ11" i="1" s="1"/>
  <c r="CV105" i="1"/>
  <c r="DH105" i="1" s="1"/>
  <c r="CQ128" i="1"/>
  <c r="DC128" i="1" s="1"/>
  <c r="CU78" i="1"/>
  <c r="DG78" i="1" s="1"/>
  <c r="CM67" i="1"/>
  <c r="CY67" i="1" s="1"/>
  <c r="CN48" i="1"/>
  <c r="CZ48" i="1" s="1"/>
  <c r="CP73" i="1"/>
  <c r="DB73" i="1" s="1"/>
  <c r="CQ108" i="1"/>
  <c r="DC108" i="1" s="1"/>
  <c r="CO127" i="1"/>
  <c r="DA127" i="1" s="1"/>
  <c r="CN69" i="1"/>
  <c r="CZ69" i="1" s="1"/>
  <c r="CQ34" i="1"/>
  <c r="DC34" i="1" s="1"/>
  <c r="CK112" i="1"/>
  <c r="CW112" i="1" s="1"/>
  <c r="CM64" i="1"/>
  <c r="CY64" i="1" s="1"/>
  <c r="CN50" i="1"/>
  <c r="CZ50" i="1" s="1"/>
  <c r="CQ27" i="1"/>
  <c r="DC27" i="1" s="1"/>
  <c r="CR26" i="1"/>
  <c r="DD26" i="1" s="1"/>
  <c r="CO12" i="1"/>
  <c r="DA12" i="1" s="1"/>
  <c r="CV112" i="1"/>
  <c r="DH112" i="1" s="1"/>
  <c r="CR22" i="1"/>
  <c r="DD22" i="1" s="1"/>
  <c r="CK122" i="1"/>
  <c r="CW122" i="1" s="1"/>
  <c r="CS113" i="1"/>
  <c r="DE113" i="1" s="1"/>
  <c r="CM23" i="1"/>
  <c r="CY23" i="1" s="1"/>
  <c r="CO74" i="1"/>
  <c r="DA74" i="1" s="1"/>
  <c r="CK53" i="1"/>
  <c r="CW53" i="1" s="1"/>
  <c r="CO37" i="1"/>
  <c r="DA37" i="1" s="1"/>
  <c r="CT28" i="1"/>
  <c r="DF28" i="1" s="1"/>
  <c r="CO6" i="1"/>
  <c r="CN7" i="1"/>
  <c r="CV128" i="1"/>
  <c r="DH128" i="1" s="1"/>
  <c r="CV122" i="1"/>
  <c r="DH122" i="1" s="1"/>
  <c r="CV39" i="1"/>
  <c r="DH39" i="1" s="1"/>
  <c r="CM102" i="1"/>
  <c r="CY102" i="1" s="1"/>
  <c r="CP39" i="1"/>
  <c r="DB39" i="1" s="1"/>
  <c r="CR59" i="1"/>
  <c r="DD59" i="1" s="1"/>
  <c r="CT27" i="1"/>
  <c r="DF27" i="1" s="1"/>
  <c r="CQ60" i="1"/>
  <c r="DC60" i="1" s="1"/>
  <c r="CQ85" i="1"/>
  <c r="DC85" i="1" s="1"/>
  <c r="CK55" i="1"/>
  <c r="CW55" i="1" s="1"/>
  <c r="CU72" i="1"/>
  <c r="DG72" i="1" s="1"/>
  <c r="CU57" i="1"/>
  <c r="DG57" i="1" s="1"/>
  <c r="CN25" i="1"/>
  <c r="CZ25" i="1" s="1"/>
  <c r="CP117" i="1"/>
  <c r="DB117" i="1" s="1"/>
  <c r="CP85" i="1"/>
  <c r="DB85" i="1" s="1"/>
  <c r="CN100" i="1"/>
  <c r="CZ100" i="1" s="1"/>
  <c r="CM121" i="1"/>
  <c r="CY121" i="1" s="1"/>
  <c r="CR35" i="1"/>
  <c r="DD35" i="1" s="1"/>
  <c r="CL13" i="1"/>
  <c r="CX13" i="1" s="1"/>
  <c r="CV115" i="1"/>
  <c r="DH115" i="1" s="1"/>
  <c r="CP50" i="1"/>
  <c r="DB50" i="1" s="1"/>
  <c r="CM8" i="1"/>
  <c r="CY8" i="1" s="1"/>
  <c r="CV57" i="1"/>
  <c r="DH57" i="1" s="1"/>
  <c r="CK118" i="1"/>
  <c r="CW118" i="1" s="1"/>
  <c r="CO9" i="1"/>
  <c r="DA9" i="1" s="1"/>
  <c r="CT23" i="1"/>
  <c r="DF23" i="1" s="1"/>
  <c r="CV91" i="1"/>
  <c r="DH91" i="1" s="1"/>
  <c r="CV101" i="1"/>
  <c r="DH101" i="1" s="1"/>
  <c r="CN22" i="1"/>
  <c r="CZ22" i="1" s="1"/>
  <c r="CV36" i="1"/>
  <c r="DH36" i="1" s="1"/>
  <c r="CK88" i="1"/>
  <c r="CW88" i="1" s="1"/>
  <c r="CL16" i="1"/>
  <c r="CX16" i="1" s="1"/>
  <c r="CL103" i="1"/>
  <c r="CX103" i="1" s="1"/>
  <c r="CN30" i="1"/>
  <c r="CZ30" i="1" s="1"/>
  <c r="CS9" i="1"/>
  <c r="DE9" i="1" s="1"/>
  <c r="CK117" i="1"/>
  <c r="CW117" i="1" s="1"/>
  <c r="CO73" i="1"/>
  <c r="DA73" i="1" s="1"/>
  <c r="CU56" i="1"/>
  <c r="DG56" i="1" s="1"/>
  <c r="CP54" i="1"/>
  <c r="DB54" i="1" s="1"/>
  <c r="CL107" i="1"/>
  <c r="CX107" i="1" s="1"/>
  <c r="CO93" i="1"/>
  <c r="DA93" i="1" s="1"/>
  <c r="CL27" i="1"/>
  <c r="CX27" i="1" s="1"/>
  <c r="CM78" i="1"/>
  <c r="CY78" i="1" s="1"/>
  <c r="CU106" i="1"/>
  <c r="DG106" i="1" s="1"/>
  <c r="CT74" i="1"/>
  <c r="DF74" i="1" s="1"/>
  <c r="CM12" i="1"/>
  <c r="CY12" i="1" s="1"/>
  <c r="CO79" i="1"/>
  <c r="DA79" i="1" s="1"/>
  <c r="CO55" i="1"/>
  <c r="DA55" i="1" s="1"/>
  <c r="CO42" i="1"/>
  <c r="DA42" i="1" s="1"/>
  <c r="CT110" i="1"/>
  <c r="DF110" i="1" s="1"/>
  <c r="CP10" i="1"/>
  <c r="DB10" i="1" s="1"/>
  <c r="CQ101" i="1"/>
  <c r="DC101" i="1" s="1"/>
  <c r="CM88" i="1"/>
  <c r="CY88" i="1" s="1"/>
  <c r="CN110" i="1"/>
  <c r="CZ110" i="1" s="1"/>
  <c r="CQ56" i="1"/>
  <c r="DC56" i="1" s="1"/>
  <c r="CM113" i="1"/>
  <c r="CY113" i="1" s="1"/>
  <c r="CU49" i="1"/>
  <c r="DG49" i="1" s="1"/>
  <c r="CU126" i="1"/>
  <c r="DG126" i="1" s="1"/>
  <c r="CN108" i="1"/>
  <c r="CZ108" i="1" s="1"/>
  <c r="CQ125" i="1"/>
  <c r="DC125" i="1" s="1"/>
  <c r="CM70" i="1"/>
  <c r="CY70" i="1" s="1"/>
  <c r="CV31" i="1"/>
  <c r="DH31" i="1" s="1"/>
  <c r="CO68" i="1"/>
  <c r="DA68" i="1" s="1"/>
  <c r="CU73" i="1"/>
  <c r="DG73" i="1" s="1"/>
  <c r="CM14" i="1"/>
  <c r="CY14" i="1" s="1"/>
  <c r="CV100" i="1"/>
  <c r="DH100" i="1" s="1"/>
  <c r="CT127" i="1"/>
  <c r="DF127" i="1" s="1"/>
  <c r="CR44" i="1"/>
  <c r="DD44" i="1" s="1"/>
  <c r="CT37" i="1"/>
  <c r="DF37" i="1" s="1"/>
  <c r="CM126" i="1"/>
  <c r="CY126" i="1" s="1"/>
  <c r="CM38" i="1"/>
  <c r="CY38" i="1" s="1"/>
  <c r="CV9" i="1"/>
  <c r="DH9" i="1" s="1"/>
  <c r="CS87" i="1"/>
  <c r="DE87" i="1" s="1"/>
  <c r="CQ17" i="1"/>
  <c r="DC17" i="1" s="1"/>
  <c r="CM31" i="1"/>
  <c r="CY31" i="1" s="1"/>
  <c r="CO67" i="1"/>
  <c r="DA67" i="1" s="1"/>
  <c r="CL124" i="1"/>
  <c r="CX124" i="1" s="1"/>
  <c r="CO45" i="1"/>
  <c r="DA45" i="1" s="1"/>
  <c r="CO5" i="1"/>
  <c r="CO130" i="1"/>
  <c r="DA130" i="1" s="1"/>
  <c r="CU121" i="1"/>
  <c r="DG121" i="1" s="1"/>
  <c r="CM5" i="1"/>
  <c r="CU86" i="1"/>
  <c r="DG86" i="1" s="1"/>
  <c r="CU64" i="1"/>
  <c r="DG64" i="1" s="1"/>
  <c r="CN126" i="1"/>
  <c r="CZ126"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L128" i="1"/>
  <c r="CX128" i="1" s="1"/>
  <c r="CV129" i="1"/>
  <c r="DH129" i="1" s="1"/>
  <c r="CU21" i="1"/>
  <c r="DG21" i="1" s="1"/>
  <c r="CN117" i="1"/>
  <c r="CZ117" i="1" s="1"/>
  <c r="CM110" i="1"/>
  <c r="CY110" i="1" s="1"/>
  <c r="CN93" i="1"/>
  <c r="CZ93" i="1" s="1"/>
  <c r="CL119" i="1"/>
  <c r="CX119" i="1" s="1"/>
  <c r="CM45" i="1"/>
  <c r="CY45" i="1" s="1"/>
  <c r="CQ47" i="1"/>
  <c r="DC47" i="1" s="1"/>
  <c r="CU24" i="1"/>
  <c r="DG24" i="1" s="1"/>
  <c r="CN94" i="1"/>
  <c r="CZ94" i="1" s="1"/>
  <c r="CP106" i="1"/>
  <c r="DB106" i="1" s="1"/>
  <c r="CM7" i="1"/>
  <c r="CU7" i="1"/>
  <c r="CV61" i="1"/>
  <c r="DH61" i="1" s="1"/>
  <c r="CN41" i="1"/>
  <c r="CZ41" i="1" s="1"/>
  <c r="CS100" i="1"/>
  <c r="DE100" i="1" s="1"/>
  <c r="CT44" i="1"/>
  <c r="DF44" i="1" s="1"/>
  <c r="CU123" i="1"/>
  <c r="DG123" i="1" s="1"/>
  <c r="CQ91" i="1"/>
  <c r="DC91" i="1" s="1"/>
  <c r="CV80" i="1"/>
  <c r="DH80" i="1" s="1"/>
  <c r="CV35" i="1"/>
  <c r="DH35" i="1" s="1"/>
  <c r="CN37" i="1"/>
  <c r="CZ37" i="1" s="1"/>
  <c r="CV119" i="1"/>
  <c r="DH119" i="1" s="1"/>
  <c r="CQ6" i="1"/>
  <c r="CT63" i="1"/>
  <c r="DF63" i="1" s="1"/>
  <c r="CL54" i="1"/>
  <c r="CX54" i="1" s="1"/>
  <c r="CV104" i="1"/>
  <c r="DH104" i="1" s="1"/>
  <c r="CN68" i="1"/>
  <c r="CZ68" i="1" s="1"/>
  <c r="CP71" i="1"/>
  <c r="DB71" i="1" s="1"/>
  <c r="CO117" i="1"/>
  <c r="DA117" i="1" s="1"/>
  <c r="CK104" i="1"/>
  <c r="CW104" i="1" s="1"/>
  <c r="CL9" i="1"/>
  <c r="CX9" i="1" s="1"/>
  <c r="CL64" i="1"/>
  <c r="CX64" i="1" s="1"/>
  <c r="CT121" i="1"/>
  <c r="DF121" i="1" s="1"/>
  <c r="CN6" i="1"/>
  <c r="CK47" i="1"/>
  <c r="CW47" i="1" s="1"/>
  <c r="CV32" i="1"/>
  <c r="DH32" i="1" s="1"/>
  <c r="CR14" i="1"/>
  <c r="DD14" i="1" s="1"/>
  <c r="CM104" i="1"/>
  <c r="CY104" i="1" s="1"/>
  <c r="CU29" i="1"/>
  <c r="DG29" i="1" s="1"/>
  <c r="CU39" i="1"/>
  <c r="DG39" i="1" s="1"/>
  <c r="CU117" i="1"/>
  <c r="DG117" i="1" s="1"/>
  <c r="CL71" i="1"/>
  <c r="CX71" i="1" s="1"/>
  <c r="CM55" i="1"/>
  <c r="CY55" i="1" s="1"/>
  <c r="CU105" i="1"/>
  <c r="DG105" i="1" s="1"/>
  <c r="CS48" i="1"/>
  <c r="DE48" i="1" s="1"/>
  <c r="CK124" i="1"/>
  <c r="CW124" i="1" s="1"/>
  <c r="CL23" i="1"/>
  <c r="CX23" i="1" s="1"/>
  <c r="CP55" i="1"/>
  <c r="DB55" i="1" s="1"/>
  <c r="CM10" i="1"/>
  <c r="CY10" i="1" s="1"/>
  <c r="CL129" i="1"/>
  <c r="CX129" i="1" s="1"/>
  <c r="CO21" i="1"/>
  <c r="DA21" i="1" s="1"/>
  <c r="CO26" i="1"/>
  <c r="DA26" i="1" s="1"/>
  <c r="CM46" i="1"/>
  <c r="CY46" i="1" s="1"/>
  <c r="CR53" i="1"/>
  <c r="DD53" i="1" s="1"/>
  <c r="CS121" i="1"/>
  <c r="DE121" i="1" s="1"/>
  <c r="CP52" i="1"/>
  <c r="DB52" i="1" s="1"/>
  <c r="CR110" i="1"/>
  <c r="DD110" i="1" s="1"/>
  <c r="CK98" i="1"/>
  <c r="CW98" i="1" s="1"/>
  <c r="CS82" i="1"/>
  <c r="DE82" i="1" s="1"/>
  <c r="CL38" i="1"/>
  <c r="CX38" i="1" s="1"/>
  <c r="CR127" i="1"/>
  <c r="DD127" i="1" s="1"/>
  <c r="CU9" i="1"/>
  <c r="DG9" i="1" s="1"/>
  <c r="CP44" i="1"/>
  <c r="DB44" i="1" s="1"/>
  <c r="CT34" i="1"/>
  <c r="DF34" i="1" s="1"/>
  <c r="CR31" i="1"/>
  <c r="DD31" i="1" s="1"/>
  <c r="CU76" i="1"/>
  <c r="DG76" i="1" s="1"/>
  <c r="CP24" i="1"/>
  <c r="DB24" i="1" s="1"/>
  <c r="CQ99" i="1"/>
  <c r="DC99" i="1" s="1"/>
  <c r="CM93" i="1"/>
  <c r="CY93" i="1" s="1"/>
  <c r="CM25" i="1"/>
  <c r="CY25" i="1" s="1"/>
  <c r="CV7" i="1"/>
  <c r="CT100" i="1"/>
  <c r="DF100" i="1" s="1"/>
  <c r="CU28" i="1"/>
  <c r="DG28" i="1" s="1"/>
  <c r="CN33" i="1"/>
  <c r="CZ33" i="1" s="1"/>
  <c r="CV10" i="1"/>
  <c r="DH10" i="1" s="1"/>
  <c r="CT78" i="1"/>
  <c r="DF78" i="1" s="1"/>
  <c r="CL76" i="1"/>
  <c r="CX76" i="1" s="1"/>
  <c r="CR96" i="1"/>
  <c r="DD96" i="1" s="1"/>
  <c r="CK111" i="1"/>
  <c r="CW111" i="1" s="1"/>
  <c r="CN111" i="1"/>
  <c r="CZ111" i="1" s="1"/>
  <c r="CU25" i="1"/>
  <c r="DG25" i="1" s="1"/>
  <c r="CU63" i="1"/>
  <c r="DG63" i="1" s="1"/>
  <c r="CV79" i="1"/>
  <c r="DH79" i="1" s="1"/>
  <c r="CL14" i="1"/>
  <c r="CX14" i="1" s="1"/>
  <c r="CO95" i="1"/>
  <c r="DA95" i="1" s="1"/>
  <c r="CM69" i="1"/>
  <c r="CY69" i="1" s="1"/>
  <c r="CM66" i="1"/>
  <c r="CY66" i="1" s="1"/>
  <c r="CS54" i="1"/>
  <c r="DE54" i="1" s="1"/>
  <c r="CK82" i="1"/>
  <c r="CW82" i="1" s="1"/>
  <c r="CN66" i="1"/>
  <c r="CZ66" i="1" s="1"/>
  <c r="CV120" i="1"/>
  <c r="DH120" i="1" s="1"/>
  <c r="CO124" i="1"/>
  <c r="DA124" i="1" s="1"/>
  <c r="CO23" i="1"/>
  <c r="DA23" i="1" s="1"/>
  <c r="CU30" i="1"/>
  <c r="DG30" i="1" s="1"/>
  <c r="CV33" i="1"/>
  <c r="DH33" i="1" s="1"/>
  <c r="CV88" i="1"/>
  <c r="DH88" i="1" s="1"/>
  <c r="CN130" i="1"/>
  <c r="CZ130" i="1" s="1"/>
  <c r="CV56" i="1"/>
  <c r="DH56" i="1" s="1"/>
  <c r="CT97" i="1"/>
  <c r="DF97" i="1" s="1"/>
  <c r="CK84" i="1"/>
  <c r="CW84" i="1" s="1"/>
  <c r="CL41" i="1"/>
  <c r="CX41" i="1" s="1"/>
  <c r="CV74" i="1"/>
  <c r="DH74" i="1" s="1"/>
  <c r="CU17" i="1"/>
  <c r="DG17" i="1" s="1"/>
  <c r="CV52" i="1"/>
  <c r="DH52" i="1" s="1"/>
  <c r="CQ84" i="1"/>
  <c r="DC84" i="1" s="1"/>
  <c r="CM36" i="1"/>
  <c r="CY36" i="1" s="1"/>
  <c r="CV12" i="1"/>
  <c r="DH12" i="1" s="1"/>
  <c r="CO47" i="1"/>
  <c r="DA47" i="1" s="1"/>
  <c r="CP6" i="1"/>
  <c r="CR43" i="1"/>
  <c r="DD43" i="1" s="1"/>
  <c r="CV69" i="1"/>
  <c r="DH69" i="1" s="1"/>
  <c r="CL114" i="1"/>
  <c r="CX114" i="1" s="1"/>
  <c r="CL18" i="1"/>
  <c r="CX18" i="1" s="1"/>
  <c r="CV85" i="1"/>
  <c r="DH85" i="1" s="1"/>
  <c r="CP76" i="1"/>
  <c r="DB76" i="1" s="1"/>
  <c r="CR87" i="1"/>
  <c r="DD87" i="1" s="1"/>
  <c r="CS77" i="1"/>
  <c r="DE77" i="1" s="1"/>
  <c r="CV72" i="1"/>
  <c r="DH72" i="1" s="1"/>
  <c r="CP58" i="1"/>
  <c r="DB58" i="1" s="1"/>
  <c r="CO100" i="1"/>
  <c r="DA100" i="1" s="1"/>
  <c r="CK93" i="1"/>
  <c r="CW93" i="1" s="1"/>
  <c r="CP88" i="1"/>
  <c r="DB88" i="1" s="1"/>
  <c r="CS123" i="1"/>
  <c r="DE123" i="1" s="1"/>
  <c r="CL21" i="1"/>
  <c r="CX21" i="1" s="1"/>
  <c r="CM95" i="1"/>
  <c r="CY95" i="1" s="1"/>
  <c r="CQ54" i="1"/>
  <c r="DC54" i="1" s="1"/>
  <c r="CN38" i="1"/>
  <c r="CZ38" i="1" s="1"/>
  <c r="CP120" i="1"/>
  <c r="DB120" i="1" s="1"/>
  <c r="CL52" i="1"/>
  <c r="CX52" i="1" s="1"/>
  <c r="CN74" i="1"/>
  <c r="CZ74" i="1" s="1"/>
  <c r="CL116" i="1"/>
  <c r="CX116" i="1" s="1"/>
  <c r="CV103" i="1"/>
  <c r="DH103" i="1" s="1"/>
  <c r="CN31" i="1"/>
  <c r="CZ31" i="1" s="1"/>
  <c r="CS22" i="1"/>
  <c r="DE22" i="1" s="1"/>
  <c r="CK73" i="1"/>
  <c r="CW73" i="1" s="1"/>
  <c r="CU127" i="1"/>
  <c r="DG127" i="1" s="1"/>
  <c r="CM32" i="1"/>
  <c r="CY32" i="1" s="1"/>
  <c r="CR62" i="1"/>
  <c r="DD62" i="1" s="1"/>
  <c r="CM116" i="1"/>
  <c r="CY116" i="1" s="1"/>
  <c r="CR68" i="1"/>
  <c r="DD68" i="1" s="1"/>
  <c r="CQ100" i="1"/>
  <c r="DC100" i="1" s="1"/>
  <c r="CQ67" i="1"/>
  <c r="DC67" i="1" s="1"/>
  <c r="CU6" i="1"/>
  <c r="CU96" i="1"/>
  <c r="DG96" i="1" s="1"/>
  <c r="CL121" i="1"/>
  <c r="CX121" i="1" s="1"/>
  <c r="CS68" i="1"/>
  <c r="DE68" i="1" s="1"/>
  <c r="CT31" i="1"/>
  <c r="DF31" i="1" s="1"/>
  <c r="CS53" i="1"/>
  <c r="DE53" i="1" s="1"/>
  <c r="CU91" i="1"/>
  <c r="DG91" i="1" s="1"/>
  <c r="CT124" i="1"/>
  <c r="DF124" i="1" s="1"/>
  <c r="CU14" i="1"/>
  <c r="DG14" i="1" s="1"/>
  <c r="CP103" i="1"/>
  <c r="DB103" i="1" s="1"/>
  <c r="CQ23" i="1"/>
  <c r="DC23" i="1" s="1"/>
  <c r="CL98" i="1"/>
  <c r="CX98" i="1" s="1"/>
  <c r="CL36" i="1"/>
  <c r="CX36" i="1" s="1"/>
  <c r="CP22" i="1"/>
  <c r="DB22" i="1" s="1"/>
  <c r="CL48" i="1"/>
  <c r="CX48" i="1" s="1"/>
  <c r="CM11" i="1"/>
  <c r="CY11" i="1" s="1"/>
  <c r="CL22" i="1"/>
  <c r="CX22" i="1" s="1"/>
  <c r="CN128" i="1"/>
  <c r="CZ128" i="1" s="1"/>
  <c r="CU129" i="1"/>
  <c r="DG129" i="1" s="1"/>
  <c r="CM43" i="1"/>
  <c r="CY43" i="1" s="1"/>
  <c r="CT79" i="1"/>
  <c r="DF79" i="1" s="1"/>
  <c r="CN105" i="1"/>
  <c r="CZ105" i="1" s="1"/>
  <c r="CR60" i="1"/>
  <c r="DD60" i="1" s="1"/>
  <c r="CM79" i="1"/>
  <c r="CY79" i="1" s="1"/>
  <c r="CV123" i="1"/>
  <c r="DH123" i="1" s="1"/>
  <c r="CN103" i="1"/>
  <c r="CZ103" i="1" s="1"/>
  <c r="CK89" i="1"/>
  <c r="CW89" i="1" s="1"/>
  <c r="CV28" i="1"/>
  <c r="DH28" i="1" s="1"/>
  <c r="CM130" i="1"/>
  <c r="CY130" i="1" s="1"/>
  <c r="CL10" i="1"/>
  <c r="CX10" i="1" s="1"/>
  <c r="CL106" i="1"/>
  <c r="CX106" i="1" s="1"/>
  <c r="CV24" i="1"/>
  <c r="DH24" i="1" s="1"/>
  <c r="CS35" i="1"/>
  <c r="DE35" i="1" s="1"/>
  <c r="CN84" i="1"/>
  <c r="CZ84" i="1" s="1"/>
  <c r="CT70" i="1"/>
  <c r="DF70" i="1" s="1"/>
  <c r="CQ5" i="1"/>
  <c r="CV89" i="1"/>
  <c r="DH89" i="1" s="1"/>
  <c r="CK54" i="1"/>
  <c r="CW54" i="1" s="1"/>
  <c r="CK119" i="1"/>
  <c r="CW119" i="1" s="1"/>
  <c r="CK6" i="1"/>
  <c r="CN32" i="1"/>
  <c r="CZ32" i="1" s="1"/>
  <c r="CL109" i="1"/>
  <c r="CX109" i="1" s="1"/>
  <c r="CU69" i="1"/>
  <c r="DG69" i="1" s="1"/>
  <c r="CK28" i="1"/>
  <c r="CW28" i="1" s="1"/>
  <c r="CQ71" i="1"/>
  <c r="DC71" i="1" s="1"/>
  <c r="CQ21" i="1"/>
  <c r="DC21" i="1" s="1"/>
  <c r="CV29" i="1"/>
  <c r="DH29" i="1" s="1"/>
  <c r="CO108" i="1"/>
  <c r="DA108" i="1" s="1"/>
  <c r="CN27" i="1"/>
  <c r="CZ27" i="1" s="1"/>
  <c r="CN60" i="1"/>
  <c r="CZ60" i="1" s="1"/>
  <c r="CT65" i="1"/>
  <c r="DF65" i="1" s="1"/>
  <c r="CP5" i="1"/>
  <c r="CK70" i="1"/>
  <c r="CW70" i="1" s="1"/>
  <c r="CV13" i="1"/>
  <c r="DH13" i="1" s="1"/>
  <c r="CP8" i="1"/>
  <c r="DB8" i="1" s="1"/>
  <c r="CK48" i="1"/>
  <c r="CW48" i="1" s="1"/>
  <c r="CU23" i="1"/>
  <c r="DG23" i="1" s="1"/>
  <c r="CV5" i="1"/>
  <c r="CV99" i="1"/>
  <c r="DH99" i="1" s="1"/>
  <c r="CN102" i="1"/>
  <c r="CZ102" i="1" s="1"/>
  <c r="CS107" i="1"/>
  <c r="DE107" i="1" s="1"/>
  <c r="CU128" i="1"/>
  <c r="DG128" i="1" s="1"/>
  <c r="CK96" i="1"/>
  <c r="CW96" i="1" s="1"/>
  <c r="CR86" i="1"/>
  <c r="DD86" i="1" s="1"/>
  <c r="CN95" i="1"/>
  <c r="CZ95" i="1" s="1"/>
  <c r="CK72" i="1"/>
  <c r="CW72" i="1" s="1"/>
  <c r="CU92" i="1"/>
  <c r="DG92" i="1" s="1"/>
  <c r="CL44" i="1"/>
  <c r="CX44"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M20" i="1"/>
  <c r="CY20" i="1" s="1"/>
  <c r="CN80" i="1"/>
  <c r="CZ80" i="1" s="1"/>
  <c r="CR85" i="1"/>
  <c r="DD85" i="1" s="1"/>
  <c r="CU46" i="1"/>
  <c r="DG46" i="1" s="1"/>
  <c r="CR126" i="1"/>
  <c r="DD126" i="1" s="1"/>
  <c r="CT32" i="1"/>
  <c r="DF32" i="1" s="1"/>
  <c r="CN72" i="1"/>
  <c r="CZ72" i="1" s="1"/>
  <c r="CN118" i="1"/>
  <c r="CZ118" i="1" s="1"/>
  <c r="CQ121" i="1"/>
  <c r="DC121" i="1" s="1"/>
  <c r="CP125" i="1"/>
  <c r="DB125" i="1" s="1"/>
  <c r="CR103" i="1"/>
  <c r="DD103" i="1" s="1"/>
  <c r="CM96" i="1"/>
  <c r="CY96" i="1" s="1"/>
  <c r="CU109" i="1"/>
  <c r="DG109" i="1" s="1"/>
  <c r="CQ112" i="1"/>
  <c r="DC112" i="1" s="1"/>
  <c r="CV110" i="1"/>
  <c r="DH110" i="1" s="1"/>
  <c r="CL91" i="1"/>
  <c r="CX91" i="1" s="1"/>
  <c r="CO101" i="1"/>
  <c r="DA101" i="1" s="1"/>
  <c r="CQ16" i="1"/>
  <c r="DC16" i="1" s="1"/>
  <c r="CV77" i="1"/>
  <c r="DH77" i="1" s="1"/>
  <c r="CK58" i="1"/>
  <c r="CW58" i="1" s="1"/>
  <c r="CO66" i="1"/>
  <c r="DA66" i="1" s="1"/>
  <c r="CK69" i="1"/>
  <c r="CW69" i="1" s="1"/>
  <c r="CU103" i="1"/>
  <c r="DG103" i="1" s="1"/>
  <c r="CS76" i="1"/>
  <c r="DE76" i="1" s="1"/>
  <c r="CP34" i="1"/>
  <c r="DB34" i="1" s="1"/>
  <c r="CR70" i="1"/>
  <c r="DD70" i="1" s="1"/>
  <c r="CU104" i="1"/>
  <c r="DG104" i="1" s="1"/>
  <c r="CO13" i="1"/>
  <c r="DA13" i="1" s="1"/>
  <c r="CP111" i="1"/>
  <c r="DB111" i="1" s="1"/>
  <c r="CO59" i="1"/>
  <c r="DA59" i="1" s="1"/>
  <c r="CU97" i="1"/>
  <c r="DG97" i="1" s="1"/>
  <c r="CN106" i="1"/>
  <c r="CZ106" i="1" s="1"/>
  <c r="CP112" i="1"/>
  <c r="DB112" i="1" s="1"/>
  <c r="CN127" i="1"/>
  <c r="CZ127" i="1" s="1"/>
  <c r="CM101" i="1"/>
  <c r="CY101" i="1" s="1"/>
  <c r="CP47" i="1"/>
  <c r="DB47" i="1" s="1"/>
  <c r="CM49" i="1"/>
  <c r="CY49" i="1" s="1"/>
  <c r="CK40" i="1"/>
  <c r="CW40" i="1" s="1"/>
  <c r="CN78" i="1"/>
  <c r="CZ78" i="1" s="1"/>
  <c r="CR7" i="1"/>
  <c r="CO82" i="1"/>
  <c r="DA82" i="1" s="1"/>
  <c r="CR39" i="1"/>
  <c r="DD39" i="1" s="1"/>
  <c r="CV60" i="1"/>
  <c r="DH60" i="1" s="1"/>
  <c r="CO27" i="1"/>
  <c r="DA27" i="1" s="1"/>
  <c r="CR76" i="1"/>
  <c r="DD76" i="1" s="1"/>
  <c r="CU81" i="1"/>
  <c r="DG81" i="1" s="1"/>
  <c r="CQ69" i="1"/>
  <c r="DC69" i="1" s="1"/>
  <c r="CQ93" i="1"/>
  <c r="DC93" i="1" s="1"/>
  <c r="CK87" i="1"/>
  <c r="CW87" i="1" s="1"/>
  <c r="CO120" i="1"/>
  <c r="DA120" i="1" s="1"/>
  <c r="CN54" i="1"/>
  <c r="CZ54" i="1" s="1"/>
  <c r="CV37" i="1"/>
  <c r="DH37" i="1" s="1"/>
  <c r="CT82" i="1"/>
  <c r="DF82" i="1" s="1"/>
  <c r="CL11" i="1"/>
  <c r="CX11" i="1" s="1"/>
  <c r="CV50" i="1"/>
  <c r="DH50" i="1" s="1"/>
  <c r="CV87" i="1"/>
  <c r="DH87" i="1" s="1"/>
  <c r="CN51" i="1"/>
  <c r="CZ51" i="1" s="1"/>
  <c r="CN24" i="1"/>
  <c r="CZ24" i="1" s="1"/>
  <c r="CQ20" i="1"/>
  <c r="DC20" i="1" s="1"/>
  <c r="CV73" i="1"/>
  <c r="DH73" i="1" s="1"/>
  <c r="CL5" i="1"/>
  <c r="CN114" i="1"/>
  <c r="CZ114" i="1" s="1"/>
  <c r="CS109" i="1"/>
  <c r="DE109" i="1" s="1"/>
  <c r="CO14" i="1"/>
  <c r="DA14" i="1" s="1"/>
  <c r="CS62" i="1"/>
  <c r="DE62" i="1" s="1"/>
  <c r="CT42" i="1"/>
  <c r="DF42" i="1" s="1"/>
  <c r="CK80" i="1"/>
  <c r="CW80" i="1" s="1"/>
  <c r="CN129" i="1"/>
  <c r="CZ129" i="1" s="1"/>
  <c r="CN40" i="1"/>
  <c r="CZ40" i="1" s="1"/>
  <c r="CL122" i="1"/>
  <c r="CX122" i="1" s="1"/>
  <c r="CP91" i="1"/>
  <c r="DB91" i="1" s="1"/>
  <c r="CN121" i="1"/>
  <c r="CZ121" i="1" s="1"/>
  <c r="CN26" i="1"/>
  <c r="CZ26" i="1" s="1"/>
  <c r="CT92" i="1"/>
  <c r="DF92" i="1" s="1"/>
  <c r="CS40" i="1"/>
  <c r="DE40" i="1" s="1"/>
  <c r="CK126" i="1"/>
  <c r="CW126" i="1" s="1"/>
  <c r="CV92" i="1"/>
  <c r="DH92" i="1" s="1"/>
  <c r="CL84" i="1"/>
  <c r="CX84" i="1" s="1"/>
  <c r="CU70" i="1"/>
  <c r="DG70" i="1" s="1"/>
  <c r="CN57" i="1"/>
  <c r="CZ57" i="1" s="1"/>
  <c r="CP130" i="1"/>
  <c r="DB130" i="1" s="1"/>
  <c r="CM114" i="1"/>
  <c r="CY114" i="1" s="1"/>
  <c r="CR100" i="1"/>
  <c r="DD100" i="1" s="1"/>
  <c r="CU5" i="1"/>
  <c r="CK36" i="1"/>
  <c r="CW36" i="1" s="1"/>
  <c r="CM37" i="1"/>
  <c r="CY37" i="1" s="1"/>
  <c r="CQ119" i="1"/>
  <c r="DC119" i="1" s="1"/>
  <c r="CV106" i="1"/>
  <c r="DH106" i="1" s="1"/>
  <c r="CL66" i="1"/>
  <c r="CX66" i="1" s="1"/>
  <c r="CV11" i="1"/>
  <c r="DH11" i="1" s="1"/>
  <c r="CP89" i="1"/>
  <c r="DB89" i="1" s="1"/>
  <c r="CU101" i="1"/>
  <c r="DG101" i="1" s="1"/>
  <c r="CP110" i="1"/>
  <c r="DB110" i="1" s="1"/>
  <c r="CL43" i="1"/>
  <c r="CX43" i="1" s="1"/>
  <c r="CV86" i="1"/>
  <c r="DH86" i="1" s="1"/>
  <c r="CP116" i="1"/>
  <c r="DB116" i="1" s="1"/>
  <c r="CU98" i="1"/>
  <c r="DG98" i="1" s="1"/>
  <c r="CU38" i="1"/>
  <c r="DG38" i="1" s="1"/>
  <c r="CP38" i="1"/>
  <c r="DB38" i="1" s="1"/>
  <c r="CV16" i="1"/>
  <c r="DH16" i="1" s="1"/>
  <c r="CN77" i="1"/>
  <c r="CZ77" i="1" s="1"/>
  <c r="CU22" i="1"/>
  <c r="DG22" i="1" s="1"/>
  <c r="CN52" i="1"/>
  <c r="CZ52" i="1" s="1"/>
  <c r="CN87" i="1"/>
  <c r="CZ87" i="1" s="1"/>
  <c r="CR119" i="1"/>
  <c r="DD119" i="1" s="1"/>
  <c r="CN124" i="1"/>
  <c r="CZ124" i="1" s="1"/>
  <c r="CQ102" i="1"/>
  <c r="DC102" i="1" s="1"/>
  <c r="CN73" i="1"/>
  <c r="CZ73" i="1" s="1"/>
  <c r="CV107" i="1"/>
  <c r="DH107" i="1" s="1"/>
  <c r="CV93" i="1"/>
  <c r="DH93" i="1" s="1"/>
  <c r="CU83" i="1"/>
  <c r="DG83" i="1" s="1"/>
  <c r="CN82" i="1"/>
  <c r="CZ82" i="1" s="1"/>
  <c r="CM122" i="1"/>
  <c r="CY122" i="1" s="1"/>
  <c r="CL33" i="1"/>
  <c r="CX33" i="1" s="1"/>
  <c r="CT80" i="1"/>
  <c r="DF80" i="1" s="1"/>
  <c r="CU113" i="1"/>
  <c r="DG113" i="1" s="1"/>
  <c r="CO77" i="1"/>
  <c r="DA77" i="1" s="1"/>
  <c r="CT75" i="1"/>
  <c r="DF75" i="1" s="1"/>
  <c r="CU34" i="1"/>
  <c r="DG34" i="1" s="1"/>
  <c r="CO18" i="1"/>
  <c r="DA18" i="1" s="1"/>
  <c r="CR46" i="1"/>
  <c r="DD46" i="1" s="1"/>
  <c r="CQ111" i="1"/>
  <c r="DC111" i="1" s="1"/>
  <c r="CO31" i="1"/>
  <c r="DA31" i="1" s="1"/>
  <c r="CR5" i="1"/>
  <c r="CT13" i="1"/>
  <c r="DF13" i="1" s="1"/>
  <c r="CQ68" i="1"/>
  <c r="DC68" i="1" s="1"/>
  <c r="CR129" i="1"/>
  <c r="DD129" i="1" s="1"/>
  <c r="CN63" i="1"/>
  <c r="CZ63" i="1" s="1"/>
  <c r="CN42" i="1"/>
  <c r="CZ42" i="1" s="1"/>
  <c r="CO25" i="1"/>
  <c r="DA25" i="1" s="1"/>
  <c r="CV130" i="1"/>
  <c r="DH130" i="1" s="1"/>
  <c r="CM100" i="1"/>
  <c r="CY100" i="1" s="1"/>
  <c r="CM82" i="1"/>
  <c r="CY82" i="1" s="1"/>
  <c r="CT66" i="1"/>
  <c r="DF66" i="1" s="1"/>
  <c r="CO10" i="1"/>
  <c r="DA10" i="1" s="1"/>
  <c r="CR71" i="1"/>
  <c r="DD71" i="1" s="1"/>
  <c r="CV49" i="1"/>
  <c r="DH49" i="1" s="1"/>
  <c r="CV51" i="1"/>
  <c r="DH51" i="1" s="1"/>
  <c r="CL37" i="1"/>
  <c r="CX37" i="1" s="1"/>
  <c r="CP51" i="1"/>
  <c r="DB51" i="1" s="1"/>
  <c r="CT91" i="1"/>
  <c r="DF91" i="1" s="1"/>
  <c r="CP113" i="1"/>
  <c r="DB113" i="1" s="1"/>
  <c r="CP123" i="1"/>
  <c r="DB123" i="1" s="1"/>
  <c r="CP121" i="1"/>
  <c r="DB121" i="1" s="1"/>
  <c r="CL78" i="1"/>
  <c r="CX78" i="1" s="1"/>
  <c r="CT47" i="1"/>
  <c r="DF47" i="1" s="1"/>
  <c r="CM84" i="1"/>
  <c r="CY84" i="1" s="1"/>
  <c r="CN47" i="1"/>
  <c r="CZ47" i="1" s="1"/>
  <c r="CV14" i="1"/>
  <c r="DH14" i="1" s="1"/>
  <c r="CS64" i="1"/>
  <c r="DE64" i="1" s="1"/>
  <c r="CV83" i="1"/>
  <c r="DH83" i="1" s="1"/>
  <c r="CP35" i="1"/>
  <c r="DB35" i="1" s="1"/>
  <c r="CU13" i="1"/>
  <c r="DG13" i="1" s="1"/>
  <c r="CL97" i="1"/>
  <c r="CX97" i="1" s="1"/>
  <c r="CP79" i="1"/>
  <c r="DB79" i="1" s="1"/>
  <c r="CL100" i="1"/>
  <c r="CX100" i="1" s="1"/>
  <c r="CM18" i="1"/>
  <c r="CY18" i="1" s="1"/>
  <c r="CV18" i="1"/>
  <c r="DH18" i="1" s="1"/>
  <c r="CO57" i="1"/>
  <c r="DA57" i="1" s="1"/>
  <c r="CT53" i="1"/>
  <c r="DF53" i="1" s="1"/>
  <c r="CP100" i="1"/>
  <c r="DB100" i="1" s="1"/>
  <c r="CU51" i="1"/>
  <c r="DG51" i="1" s="1"/>
  <c r="CV44" i="1"/>
  <c r="DH44" i="1" s="1"/>
  <c r="CL35" i="1"/>
  <c r="CX35" i="1" s="1"/>
  <c r="CN113" i="1"/>
  <c r="CZ113" i="1" s="1"/>
  <c r="CR83" i="1"/>
  <c r="DD83" i="1" s="1"/>
  <c r="CN83" i="1"/>
  <c r="CZ83" i="1" s="1"/>
  <c r="CM16" i="1"/>
  <c r="CY16" i="1" s="1"/>
  <c r="CR116" i="1"/>
  <c r="DD116" i="1" s="1"/>
  <c r="CO115" i="1"/>
  <c r="DA115" i="1" s="1"/>
  <c r="CP21" i="1"/>
  <c r="DB21" i="1" s="1"/>
  <c r="CN21" i="1"/>
  <c r="CZ21" i="1" s="1"/>
  <c r="CQ105" i="1"/>
  <c r="DC105" i="1" s="1"/>
  <c r="CM35" i="1"/>
  <c r="CY35" i="1" s="1"/>
  <c r="CQ30" i="1"/>
  <c r="DC30" i="1" s="1"/>
  <c r="CU119" i="1"/>
  <c r="DG119" i="1" s="1"/>
  <c r="CT36" i="1"/>
  <c r="DF36" i="1" s="1"/>
  <c r="CV111" i="1"/>
  <c r="DH111" i="1" s="1"/>
  <c r="CQ90" i="1"/>
  <c r="DC90" i="1" s="1"/>
  <c r="CR64" i="1"/>
  <c r="DD64" i="1" s="1"/>
  <c r="CO126" i="1"/>
  <c r="DA126" i="1" s="1"/>
  <c r="CR80" i="1"/>
  <c r="DD80" i="1" s="1"/>
  <c r="CO83" i="1"/>
  <c r="DA83" i="1" s="1"/>
  <c r="CL68" i="1"/>
  <c r="CX68" i="1" s="1"/>
  <c r="CV34" i="1"/>
  <c r="DH34" i="1" s="1"/>
  <c r="CU33" i="1"/>
  <c r="DG33" i="1" s="1"/>
  <c r="CP16" i="1"/>
  <c r="DB16" i="1" s="1"/>
  <c r="CV55" i="1"/>
  <c r="DH55" i="1" s="1"/>
  <c r="CU95" i="1"/>
  <c r="DG95" i="1" s="1"/>
  <c r="CU130" i="1"/>
  <c r="DG130" i="1" s="1"/>
  <c r="CP93" i="1"/>
  <c r="DB93" i="1" s="1"/>
  <c r="CU58" i="1"/>
  <c r="DG58" i="1" s="1"/>
  <c r="CV17" i="1"/>
  <c r="DH17" i="1" s="1"/>
  <c r="CN119" i="1"/>
  <c r="CZ119" i="1" s="1"/>
  <c r="CV68" i="1"/>
  <c r="DH68" i="1" s="1"/>
  <c r="CS112" i="1"/>
  <c r="DE112" i="1" s="1"/>
  <c r="CO78" i="1"/>
  <c r="DA78" i="1" s="1"/>
  <c r="CP129" i="1"/>
  <c r="DB129" i="1" s="1"/>
  <c r="CS56" i="1"/>
  <c r="DE56" i="1" s="1"/>
  <c r="CS118" i="1"/>
  <c r="DE118" i="1" s="1"/>
  <c r="CO32" i="1"/>
  <c r="DA32" i="1" s="1"/>
  <c r="CL87" i="1"/>
  <c r="CX87" i="1" s="1"/>
  <c r="CN89" i="1"/>
  <c r="CZ89" i="1" s="1"/>
  <c r="CM74" i="1"/>
  <c r="CY74" i="1" s="1"/>
  <c r="CO48" i="1"/>
  <c r="DA48" i="1" s="1"/>
  <c r="CS52" i="1"/>
  <c r="DE52" i="1" s="1"/>
  <c r="CN10" i="1"/>
  <c r="CZ10" i="1" s="1"/>
  <c r="CM75" i="1"/>
  <c r="CY75" i="1" s="1"/>
  <c r="CQ7" i="1"/>
  <c r="CU32" i="1"/>
  <c r="DG32" i="1" s="1"/>
  <c r="CS105" i="1"/>
  <c r="DE105" i="1" s="1"/>
  <c r="CQ74" i="1"/>
  <c r="DC74" i="1" s="1"/>
  <c r="CL94" i="1"/>
  <c r="CX94" i="1" s="1"/>
  <c r="CL60" i="1"/>
  <c r="CX60" i="1" s="1"/>
  <c r="CQ35" i="1"/>
  <c r="DC35" i="1" s="1"/>
  <c r="CL120" i="1"/>
  <c r="CX120" i="1" s="1"/>
  <c r="CU118" i="1"/>
  <c r="DG118" i="1" s="1"/>
  <c r="CV98" i="1"/>
  <c r="DH98" i="1" s="1"/>
  <c r="CK25" i="1"/>
  <c r="CW25" i="1" s="1"/>
  <c r="CL73" i="1"/>
  <c r="CX73" i="1" s="1"/>
  <c r="CN62" i="1"/>
  <c r="CZ62" i="1" s="1"/>
  <c r="CK106" i="1"/>
  <c r="CW106" i="1" s="1"/>
  <c r="CK46" i="1"/>
  <c r="CW46" i="1" s="1"/>
  <c r="CU26" i="1"/>
  <c r="DG26" i="1" s="1"/>
  <c r="CO98" i="1"/>
  <c r="DA98" i="1" s="1"/>
  <c r="CP56" i="1"/>
  <c r="DB56" i="1" s="1"/>
  <c r="CQ104" i="1"/>
  <c r="DC104" i="1" s="1"/>
  <c r="CK34" i="1"/>
  <c r="CW34" i="1" s="1"/>
  <c r="CV127" i="1"/>
  <c r="DH127" i="1" s="1"/>
  <c r="CO51" i="1"/>
  <c r="DA51" i="1" s="1"/>
  <c r="CV21" i="1"/>
  <c r="DH21" i="1" s="1"/>
  <c r="CU41" i="1"/>
  <c r="DG41" i="1" s="1"/>
  <c r="CS37" i="1"/>
  <c r="DE37" i="1" s="1"/>
  <c r="CQ62" i="1"/>
  <c r="DC62" i="1" s="1"/>
  <c r="CM94" i="1"/>
  <c r="CY94" i="1" s="1"/>
  <c r="CS92" i="1"/>
  <c r="DE92" i="1" s="1"/>
  <c r="CP114" i="1"/>
  <c r="DB114" i="1" s="1"/>
  <c r="CS117" i="1"/>
  <c r="DE117" i="1" s="1"/>
  <c r="CK5" i="1"/>
  <c r="CO7" i="1"/>
  <c r="CQ75" i="1"/>
  <c r="DC75" i="1" s="1"/>
  <c r="CO62" i="1"/>
  <c r="DA62" i="1" s="1"/>
  <c r="CQ114" i="1"/>
  <c r="DC114" i="1" s="1"/>
  <c r="CV38" i="1"/>
  <c r="DH38" i="1" s="1"/>
  <c r="CN64" i="1"/>
  <c r="CZ64" i="1" s="1"/>
  <c r="CQ25" i="1"/>
  <c r="DC25" i="1" s="1"/>
  <c r="CO39" i="1"/>
  <c r="DA39" i="1" s="1"/>
  <c r="CV90" i="1"/>
  <c r="DH90" i="1" s="1"/>
  <c r="CO69" i="1"/>
  <c r="DA69" i="1" s="1"/>
  <c r="CK49" i="1"/>
  <c r="CW49" i="1" s="1"/>
  <c r="CM107" i="1"/>
  <c r="CY107" i="1" s="1"/>
  <c r="CM50" i="1"/>
  <c r="CY50" i="1" s="1"/>
  <c r="CU59" i="1"/>
  <c r="DG59" i="1" s="1"/>
  <c r="CR16" i="1"/>
  <c r="DD16" i="1" s="1"/>
  <c r="CN85" i="1"/>
  <c r="CZ85" i="1" s="1"/>
  <c r="CN86" i="1"/>
  <c r="CZ86" i="1" s="1"/>
  <c r="CS119" i="1"/>
  <c r="DE119" i="1" s="1"/>
  <c r="CN28" i="1"/>
  <c r="CZ28" i="1" s="1"/>
  <c r="CN107" i="1"/>
  <c r="CZ107" i="1" s="1"/>
  <c r="CQ8" i="1"/>
  <c r="DC8" i="1" s="1"/>
  <c r="CN71" i="1"/>
  <c r="CZ71" i="1" s="1"/>
  <c r="CS20" i="1"/>
  <c r="DE20" i="1" s="1"/>
  <c r="CU66" i="1"/>
  <c r="DG66" i="1" s="1"/>
  <c r="CV82" i="1"/>
  <c r="DH82" i="1" s="1"/>
  <c r="CQ126" i="1"/>
  <c r="DC126" i="1" s="1"/>
  <c r="EE15" i="1" l="1"/>
  <c r="ED111" i="1"/>
  <c r="DZ47" i="1"/>
  <c r="DU115" i="1"/>
  <c r="DX120" i="1"/>
  <c r="DW53" i="1"/>
  <c r="EF43" i="1"/>
  <c r="DV38" i="1"/>
  <c r="DY76" i="1"/>
  <c r="EA42" i="1"/>
  <c r="EC15" i="1"/>
  <c r="EB15" i="1"/>
  <c r="DI49" i="1"/>
  <c r="DL64" i="1"/>
  <c r="DM98" i="1"/>
  <c r="DM7" i="1"/>
  <c r="DQ105" i="1"/>
  <c r="DS22" i="1"/>
  <c r="DR92" i="1"/>
  <c r="DM59" i="1"/>
  <c r="DP85" i="1"/>
  <c r="DS23" i="1"/>
  <c r="DT28" i="1"/>
  <c r="DP43" i="1"/>
  <c r="DK69" i="1"/>
  <c r="DR100" i="1"/>
  <c r="DJ129" i="1"/>
  <c r="DK104" i="1"/>
  <c r="DR44" i="1"/>
  <c r="DS86" i="1"/>
  <c r="DM68" i="1"/>
  <c r="DT39" i="1"/>
  <c r="DT121" i="1"/>
  <c r="DI83" i="1"/>
  <c r="DS111" i="1"/>
  <c r="DJ88" i="1"/>
  <c r="DM99" i="1"/>
  <c r="DO42" i="1"/>
  <c r="DL81" i="1"/>
  <c r="DS93" i="1"/>
  <c r="DK29" i="1"/>
  <c r="DO57" i="1"/>
  <c r="DI130" i="1"/>
  <c r="DR129" i="1"/>
  <c r="DQ91" i="1"/>
  <c r="DQ38" i="1"/>
  <c r="DQ31" i="1"/>
  <c r="DO49" i="1"/>
  <c r="DM89" i="1"/>
  <c r="DN59" i="1"/>
  <c r="DQ75" i="1"/>
  <c r="DS41" i="1"/>
  <c r="DS26" i="1"/>
  <c r="DT98" i="1"/>
  <c r="DS32" i="1"/>
  <c r="DL89" i="1"/>
  <c r="DQ112" i="1"/>
  <c r="DS95" i="1"/>
  <c r="DM126" i="1"/>
  <c r="DS119" i="1"/>
  <c r="DN21" i="1"/>
  <c r="DN35" i="1"/>
  <c r="DJ78" i="1"/>
  <c r="DT51" i="1"/>
  <c r="DP129" i="1"/>
  <c r="DS34" i="1"/>
  <c r="DS83" i="1"/>
  <c r="DJ43" i="1"/>
  <c r="DT106" i="1"/>
  <c r="DL57" i="1"/>
  <c r="DI80" i="1"/>
  <c r="DO20" i="1"/>
  <c r="DJ11" i="1"/>
  <c r="DM120" i="1"/>
  <c r="DT60" i="1"/>
  <c r="DN47" i="1"/>
  <c r="DN111" i="1"/>
  <c r="DI69" i="1"/>
  <c r="DM101" i="1"/>
  <c r="DN125" i="1"/>
  <c r="DN97" i="1"/>
  <c r="DR71" i="1"/>
  <c r="DP86" i="1"/>
  <c r="DI48" i="1"/>
  <c r="DL27" i="1"/>
  <c r="DJ109" i="1"/>
  <c r="DR70" i="1"/>
  <c r="DI89" i="1"/>
  <c r="DS129" i="1"/>
  <c r="DJ36" i="1"/>
  <c r="DS6" i="1"/>
  <c r="DI73" i="1"/>
  <c r="DL38" i="1"/>
  <c r="DN88" i="1"/>
  <c r="DN76" i="1"/>
  <c r="DN6" i="1"/>
  <c r="DT52" i="1"/>
  <c r="DT56" i="1"/>
  <c r="DM23" i="1"/>
  <c r="DM95" i="1"/>
  <c r="DI111" i="1"/>
  <c r="DS76" i="1"/>
  <c r="DJ38" i="1"/>
  <c r="DN52" i="1"/>
  <c r="DK10" i="1"/>
  <c r="DP14" i="1"/>
  <c r="DM117" i="1"/>
  <c r="DT119" i="1"/>
  <c r="DS24" i="1"/>
  <c r="DT129" i="1"/>
  <c r="DJ67" i="1"/>
  <c r="DS71" i="1"/>
  <c r="DM67" i="1"/>
  <c r="DR37" i="1"/>
  <c r="DT31" i="1"/>
  <c r="DO56" i="1"/>
  <c r="DM55" i="1"/>
  <c r="DM93" i="1"/>
  <c r="DJ103" i="1"/>
  <c r="DT91" i="1"/>
  <c r="DK121" i="1"/>
  <c r="DO85" i="1"/>
  <c r="DT122" i="1"/>
  <c r="DM74" i="1"/>
  <c r="DP26" i="1"/>
  <c r="DM127" i="1"/>
  <c r="DP91" i="1"/>
  <c r="DL90" i="1"/>
  <c r="DI27" i="1"/>
  <c r="DJ46" i="1"/>
  <c r="DM103" i="1"/>
  <c r="DO82" i="1"/>
  <c r="DM28" i="1"/>
  <c r="DP122" i="1"/>
  <c r="DM20" i="1"/>
  <c r="DR58" i="1"/>
  <c r="DK77" i="1"/>
  <c r="DK72" i="1"/>
  <c r="DR49" i="1"/>
  <c r="DL61" i="1"/>
  <c r="DJ62" i="1"/>
  <c r="DR122" i="1"/>
  <c r="DI38" i="1"/>
  <c r="DL45" i="1"/>
  <c r="DI12" i="1"/>
  <c r="DS42" i="1"/>
  <c r="DK28" i="1"/>
  <c r="DS122" i="1"/>
  <c r="DJ24" i="1"/>
  <c r="DP118" i="1"/>
  <c r="DK48" i="1"/>
  <c r="DJ65" i="1"/>
  <c r="DS55" i="1"/>
  <c r="DT70" i="1"/>
  <c r="DO22" i="1"/>
  <c r="DT67" i="1"/>
  <c r="DR61" i="1"/>
  <c r="DI121" i="1"/>
  <c r="DO115" i="1"/>
  <c r="DO12" i="1"/>
  <c r="DN64" i="1"/>
  <c r="DL76" i="1"/>
  <c r="DJ92" i="1"/>
  <c r="DN63" i="1"/>
  <c r="DM70" i="1"/>
  <c r="DO10" i="1"/>
  <c r="DT58" i="1"/>
  <c r="DS87" i="1"/>
  <c r="DN30" i="1"/>
  <c r="DS12" i="1"/>
  <c r="DP61" i="1"/>
  <c r="DK40" i="1"/>
  <c r="DT26" i="1"/>
  <c r="DK119" i="1"/>
  <c r="DP117" i="1"/>
  <c r="DM24" i="1"/>
  <c r="DS120" i="1"/>
  <c r="DP128" i="1"/>
  <c r="DN126" i="1"/>
  <c r="DP107" i="1"/>
  <c r="DO106" i="1"/>
  <c r="DQ93" i="1"/>
  <c r="DP130" i="1"/>
  <c r="DQ73" i="1"/>
  <c r="DS85" i="1"/>
  <c r="DN27" i="1"/>
  <c r="DN28" i="1"/>
  <c r="DP104" i="1"/>
  <c r="DP124" i="1"/>
  <c r="DN77" i="1"/>
  <c r="DI65" i="1"/>
  <c r="DM90" i="1"/>
  <c r="DI78" i="1"/>
  <c r="DJ126" i="1"/>
  <c r="DT25" i="1"/>
  <c r="DM114" i="1"/>
  <c r="DK115" i="1"/>
  <c r="DR16" i="1"/>
  <c r="DI76" i="1"/>
  <c r="DQ126" i="1"/>
  <c r="DQ17" i="1"/>
  <c r="DK97" i="1"/>
  <c r="DP20" i="1"/>
  <c r="DK57" i="1"/>
  <c r="DM105" i="1"/>
  <c r="DI102" i="1"/>
  <c r="DI99" i="1"/>
  <c r="DJ72" i="1"/>
  <c r="DP56" i="1"/>
  <c r="DO61" i="1"/>
  <c r="DR87" i="1"/>
  <c r="DI71" i="1"/>
  <c r="DN18" i="1"/>
  <c r="DP79" i="1"/>
  <c r="DO66" i="1"/>
  <c r="DQ34" i="1"/>
  <c r="DQ94" i="1"/>
  <c r="DK123" i="1"/>
  <c r="DM119" i="1"/>
  <c r="DQ95" i="1"/>
  <c r="DQ44" i="1"/>
  <c r="DI23" i="1"/>
  <c r="DO37" i="1"/>
  <c r="DT59" i="1"/>
  <c r="DI91" i="1"/>
  <c r="DP32" i="1"/>
  <c r="DI66" i="1"/>
  <c r="DT97" i="1"/>
  <c r="DK19" i="1"/>
  <c r="DM57" i="1"/>
  <c r="DT73" i="1"/>
  <c r="DN74" i="1"/>
  <c r="DS69" i="1"/>
  <c r="DN22" i="1"/>
  <c r="DP87" i="1"/>
  <c r="DL111" i="1"/>
  <c r="DP110" i="1"/>
  <c r="DS105" i="1"/>
  <c r="DI104" i="1"/>
  <c r="DL49" i="1"/>
  <c r="DJ124" i="1"/>
  <c r="DK113" i="1"/>
  <c r="DP113" i="1"/>
  <c r="DT96" i="1"/>
  <c r="DT71" i="1"/>
  <c r="DR102" i="1"/>
  <c r="DJ59" i="1"/>
  <c r="DN118" i="1"/>
  <c r="DM8" i="1"/>
  <c r="DQ10" i="1"/>
  <c r="DP9" i="1"/>
  <c r="DP51" i="1"/>
  <c r="DM85" i="1"/>
  <c r="DM29" i="1"/>
  <c r="DK47" i="1"/>
  <c r="DO28" i="1"/>
  <c r="DN86" i="1"/>
  <c r="DQ24" i="1"/>
  <c r="DS62" i="1"/>
  <c r="DQ21" i="1"/>
  <c r="DS19" i="1"/>
  <c r="DQ20" i="1"/>
  <c r="DM69" i="1"/>
  <c r="DL71" i="1"/>
  <c r="DL85" i="1"/>
  <c r="DT90" i="1"/>
  <c r="DQ117" i="1"/>
  <c r="DT21" i="1"/>
  <c r="DI46" i="1"/>
  <c r="DS118" i="1"/>
  <c r="DO7" i="1"/>
  <c r="DJ87" i="1"/>
  <c r="DT68" i="1"/>
  <c r="DT55" i="1"/>
  <c r="DP64" i="1"/>
  <c r="DM115" i="1"/>
  <c r="DT44" i="1"/>
  <c r="DT83" i="1"/>
  <c r="DT49" i="1"/>
  <c r="DK82" i="1"/>
  <c r="DO68" i="1"/>
  <c r="DR75" i="1"/>
  <c r="DT93" i="1"/>
  <c r="DP119" i="1"/>
  <c r="DL77" i="1"/>
  <c r="DN110" i="1"/>
  <c r="DO119" i="1"/>
  <c r="DS70" i="1"/>
  <c r="DR42" i="1"/>
  <c r="DR82" i="1"/>
  <c r="DI87" i="1"/>
  <c r="DK101" i="1"/>
  <c r="DM13" i="1"/>
  <c r="DM66" i="1"/>
  <c r="DJ91" i="1"/>
  <c r="DO121" i="1"/>
  <c r="DL80" i="1"/>
  <c r="DP115" i="1"/>
  <c r="DL18" i="1"/>
  <c r="DI96" i="1"/>
  <c r="DN8" i="1"/>
  <c r="DM108" i="1"/>
  <c r="DL32" i="1"/>
  <c r="DL84" i="1"/>
  <c r="DL103" i="1"/>
  <c r="DJ98" i="1"/>
  <c r="DO67" i="1"/>
  <c r="DQ22" i="1"/>
  <c r="DI93" i="1"/>
  <c r="DT85" i="1"/>
  <c r="DS17" i="1"/>
  <c r="DL130" i="1"/>
  <c r="DM124" i="1"/>
  <c r="DJ14" i="1"/>
  <c r="DP96" i="1"/>
  <c r="DQ121" i="1"/>
  <c r="DN55" i="1"/>
  <c r="DT32" i="1"/>
  <c r="DL37" i="1"/>
  <c r="DQ100" i="1"/>
  <c r="DO47" i="1"/>
  <c r="DJ128" i="1"/>
  <c r="DJ49" i="1"/>
  <c r="DQ50" i="1"/>
  <c r="DK31" i="1"/>
  <c r="DP44" i="1"/>
  <c r="DK70" i="1"/>
  <c r="DL110" i="1"/>
  <c r="DM79" i="1"/>
  <c r="DJ107" i="1"/>
  <c r="DJ16" i="1"/>
  <c r="DR23" i="1"/>
  <c r="DT115" i="1"/>
  <c r="DL100" i="1"/>
  <c r="DO60" i="1"/>
  <c r="DT128" i="1"/>
  <c r="DK23" i="1"/>
  <c r="DO108" i="1"/>
  <c r="DO128" i="1"/>
  <c r="DI9" i="1"/>
  <c r="DO109" i="1"/>
  <c r="DS67" i="1"/>
  <c r="DJ8" i="1"/>
  <c r="DL9" i="1"/>
  <c r="DN7" i="1"/>
  <c r="DS45" i="1"/>
  <c r="DS74" i="1"/>
  <c r="DK26" i="1"/>
  <c r="DT124" i="1"/>
  <c r="DL12" i="1"/>
  <c r="DP101" i="1"/>
  <c r="DN25" i="1"/>
  <c r="DN108" i="1"/>
  <c r="DJ31" i="1"/>
  <c r="DT66" i="1"/>
  <c r="DM112" i="1"/>
  <c r="DP38" i="1"/>
  <c r="DR117" i="1"/>
  <c r="DK52" i="1"/>
  <c r="DN67" i="1"/>
  <c r="DQ60" i="1"/>
  <c r="DK44" i="1"/>
  <c r="DQ103" i="1"/>
  <c r="DQ80" i="1"/>
  <c r="DI17" i="1"/>
  <c r="DQ25" i="1"/>
  <c r="DL36" i="1"/>
  <c r="DI68" i="1"/>
  <c r="DQ32" i="1"/>
  <c r="DQ86" i="1"/>
  <c r="DL43" i="1"/>
  <c r="DN26" i="1"/>
  <c r="DO86" i="1"/>
  <c r="DQ111" i="1"/>
  <c r="DP123" i="1"/>
  <c r="DP30" i="1"/>
  <c r="DR109" i="1"/>
  <c r="DK53" i="1"/>
  <c r="DR18" i="1"/>
  <c r="DR69" i="1"/>
  <c r="DQ63" i="1"/>
  <c r="DQ28" i="1"/>
  <c r="DO52" i="1"/>
  <c r="DS16" i="1"/>
  <c r="DI128" i="1"/>
  <c r="DQ85" i="1"/>
  <c r="DQ84" i="1"/>
  <c r="DI16" i="1"/>
  <c r="DR99" i="1"/>
  <c r="DS8" i="1"/>
  <c r="DP24" i="1"/>
  <c r="DI51" i="1"/>
  <c r="DM128" i="1"/>
  <c r="DO120" i="1"/>
  <c r="DK51" i="1"/>
  <c r="DO45" i="1"/>
  <c r="DQ55" i="1"/>
  <c r="DI60" i="1"/>
  <c r="DL122" i="1"/>
  <c r="DS84" i="1"/>
  <c r="DR20" i="1"/>
  <c r="DK71" i="1"/>
  <c r="DP66" i="1"/>
  <c r="DI79" i="1"/>
  <c r="DM58" i="1"/>
  <c r="DS48" i="1"/>
  <c r="DK108" i="1"/>
  <c r="DQ97" i="1"/>
  <c r="DR118" i="1"/>
  <c r="DK42" i="1"/>
  <c r="DM121" i="1"/>
  <c r="DO130" i="1"/>
  <c r="DP54" i="1"/>
  <c r="DK105" i="1"/>
  <c r="DP90" i="1"/>
  <c r="DR29" i="1"/>
  <c r="DI110" i="1"/>
  <c r="DN43" i="1"/>
  <c r="DR107" i="1"/>
  <c r="DM56" i="1"/>
  <c r="DQ66" i="1"/>
  <c r="DN70" i="1"/>
  <c r="DM36" i="1"/>
  <c r="DI29" i="1"/>
  <c r="DO117" i="1"/>
  <c r="DR88" i="1"/>
  <c r="DP78" i="1"/>
  <c r="DO81" i="1"/>
  <c r="DQ41" i="1"/>
  <c r="DR24" i="1"/>
  <c r="DK60" i="1"/>
  <c r="DK91" i="1"/>
  <c r="DQ13" i="1"/>
  <c r="DP58" i="1"/>
  <c r="DP121" i="1"/>
  <c r="DR105" i="1"/>
  <c r="DK17" i="1"/>
  <c r="DI56" i="1"/>
  <c r="DK41" i="1"/>
  <c r="DP69" i="1"/>
  <c r="DL98" i="1"/>
  <c r="DS18" i="1"/>
  <c r="DR111" i="1"/>
  <c r="DK22" i="1"/>
  <c r="DO78" i="1"/>
  <c r="DQ36" i="1"/>
  <c r="DL125" i="1"/>
  <c r="DP19" i="1"/>
  <c r="DM78" i="1"/>
  <c r="DR47" i="1"/>
  <c r="DN130" i="1"/>
  <c r="DK49" i="1"/>
  <c r="DL95" i="1"/>
  <c r="DQ123" i="1"/>
  <c r="DO6" i="1"/>
  <c r="DI20" i="1"/>
  <c r="DJ27" i="1"/>
  <c r="DL30" i="1"/>
  <c r="DN50" i="1"/>
  <c r="DS78" i="1"/>
  <c r="DJ53" i="1"/>
  <c r="DJ127" i="1"/>
  <c r="DN119" i="1"/>
  <c r="DL58" i="1"/>
  <c r="DK65" i="1"/>
  <c r="DK106" i="1"/>
  <c r="DR123" i="1"/>
  <c r="DP99" i="1"/>
  <c r="DR73" i="1"/>
  <c r="DM122" i="1"/>
  <c r="DL99" i="1"/>
  <c r="DN68" i="1"/>
  <c r="DP63" i="1"/>
  <c r="DO8" i="1"/>
  <c r="DT38" i="1"/>
  <c r="DN114" i="1"/>
  <c r="DM51" i="1"/>
  <c r="DI106" i="1"/>
  <c r="DJ120" i="1"/>
  <c r="DK75" i="1"/>
  <c r="DM32" i="1"/>
  <c r="DL119" i="1"/>
  <c r="DN16" i="1"/>
  <c r="DO90" i="1"/>
  <c r="DO30" i="1"/>
  <c r="DP116" i="1"/>
  <c r="DS51" i="1"/>
  <c r="DT18" i="1"/>
  <c r="DQ64" i="1"/>
  <c r="DN121" i="1"/>
  <c r="DP71" i="1"/>
  <c r="DK100" i="1"/>
  <c r="DR13" i="1"/>
  <c r="DM77" i="1"/>
  <c r="DT16" i="1"/>
  <c r="DS101" i="1"/>
  <c r="DK37" i="1"/>
  <c r="DJ84" i="1"/>
  <c r="DL26" i="1"/>
  <c r="DQ62" i="1"/>
  <c r="DL24" i="1"/>
  <c r="DO93" i="1"/>
  <c r="DP39" i="1"/>
  <c r="DL127" i="1"/>
  <c r="DS104" i="1"/>
  <c r="DT110" i="1"/>
  <c r="DL118" i="1"/>
  <c r="DK20" i="1"/>
  <c r="DO80" i="1"/>
  <c r="DS53" i="1"/>
  <c r="DS128" i="1"/>
  <c r="DT13" i="1"/>
  <c r="DI6" i="1"/>
  <c r="DQ35" i="1"/>
  <c r="DT123" i="1"/>
  <c r="DL128" i="1"/>
  <c r="DO23" i="1"/>
  <c r="DO100" i="1"/>
  <c r="DL31" i="1"/>
  <c r="DO54" i="1"/>
  <c r="DM100" i="1"/>
  <c r="DM47" i="1"/>
  <c r="DT74" i="1"/>
  <c r="DT120" i="1"/>
  <c r="DT79" i="1"/>
  <c r="DJ76" i="1"/>
  <c r="DT7" i="1"/>
  <c r="DQ82" i="1"/>
  <c r="DP53" i="1"/>
  <c r="DK55" i="1"/>
  <c r="DI47" i="1"/>
  <c r="DN71" i="1"/>
  <c r="DT35" i="1"/>
  <c r="DL41" i="1"/>
  <c r="DK45" i="1"/>
  <c r="DR33" i="1"/>
  <c r="DJ86" i="1"/>
  <c r="DS54" i="1"/>
  <c r="DO17" i="1"/>
  <c r="DR127" i="1"/>
  <c r="DK88" i="1"/>
  <c r="DK12" i="1"/>
  <c r="DN54" i="1"/>
  <c r="DI88" i="1"/>
  <c r="DM9" i="1"/>
  <c r="DN85" i="1"/>
  <c r="DR27" i="1"/>
  <c r="DQ113" i="1"/>
  <c r="DO27" i="1"/>
  <c r="DN73" i="1"/>
  <c r="DT105" i="1"/>
  <c r="DK98" i="1"/>
  <c r="DT6" i="1"/>
  <c r="DN60" i="1"/>
  <c r="DM111" i="1"/>
  <c r="DM63" i="1"/>
  <c r="DS35" i="1"/>
  <c r="DK39" i="1"/>
  <c r="DL123" i="1"/>
  <c r="DO76" i="1"/>
  <c r="DN94" i="1"/>
  <c r="DL116" i="1"/>
  <c r="DP72" i="1"/>
  <c r="DJ55" i="1"/>
  <c r="DI13" i="1"/>
  <c r="DQ58" i="1"/>
  <c r="DP112" i="1"/>
  <c r="DR106" i="1"/>
  <c r="DR108" i="1"/>
  <c r="DL35" i="1"/>
  <c r="DL46" i="1"/>
  <c r="DS80" i="1"/>
  <c r="DO110" i="1"/>
  <c r="DL39" i="1"/>
  <c r="DM106" i="1"/>
  <c r="DQ47" i="1"/>
  <c r="DP34" i="1"/>
  <c r="DN87" i="1"/>
  <c r="DJ29" i="1"/>
  <c r="DJ90" i="1"/>
  <c r="DT125" i="1"/>
  <c r="DI113" i="1"/>
  <c r="DJ105" i="1"/>
  <c r="DN32" i="1"/>
  <c r="DK86" i="1"/>
  <c r="DT48" i="1"/>
  <c r="DN122" i="1"/>
  <c r="DN95" i="1"/>
  <c r="DQ11" i="1"/>
  <c r="DI105" i="1"/>
  <c r="DP65" i="1"/>
  <c r="DR21" i="1"/>
  <c r="DR56" i="1"/>
  <c r="ED56" i="1"/>
  <c r="DO129" i="1"/>
  <c r="DP12" i="1"/>
  <c r="DP10" i="1"/>
  <c r="DK87" i="1"/>
  <c r="DO58" i="1"/>
  <c r="DR25" i="1"/>
  <c r="DO55" i="1"/>
  <c r="DK85" i="1"/>
  <c r="DO83" i="1"/>
  <c r="DI61" i="1"/>
  <c r="DP97" i="1"/>
  <c r="DJ32" i="1"/>
  <c r="DS110" i="1"/>
  <c r="DR119" i="1"/>
  <c r="DT78" i="1"/>
  <c r="DO32" i="1"/>
  <c r="DJ12" i="1"/>
  <c r="DI11" i="1"/>
  <c r="DQ83" i="1"/>
  <c r="DQ72" i="1"/>
  <c r="DJ104" i="1"/>
  <c r="DN33" i="1"/>
  <c r="DK124" i="1"/>
  <c r="DQ98" i="1"/>
  <c r="DR38" i="1"/>
  <c r="DO77" i="1"/>
  <c r="DR98" i="1"/>
  <c r="DI43" i="1"/>
  <c r="DO59" i="1"/>
  <c r="DO14" i="1"/>
  <c r="DQ102" i="1"/>
  <c r="DN57" i="1"/>
  <c r="DK109" i="1"/>
  <c r="DK58" i="1"/>
  <c r="DN17" i="1"/>
  <c r="DP81" i="1"/>
  <c r="DP125" i="1"/>
  <c r="DR93" i="1"/>
  <c r="ED93" i="1"/>
  <c r="DP57" i="1"/>
  <c r="DO118" i="1"/>
  <c r="DM53" i="1"/>
  <c r="DR26" i="1"/>
  <c r="ED26" i="1"/>
  <c r="DP102" i="1"/>
  <c r="DQ128" i="1"/>
  <c r="DQ104" i="1"/>
  <c r="DJ95" i="1"/>
  <c r="DO89" i="1"/>
  <c r="DP108" i="1"/>
  <c r="DN96" i="1"/>
  <c r="DR94" i="1"/>
  <c r="DS20" i="1"/>
  <c r="DS61" i="1"/>
  <c r="DQ110" i="1"/>
  <c r="DT20" i="1"/>
  <c r="DR10" i="1"/>
  <c r="DT27" i="1"/>
  <c r="DL19" i="1"/>
  <c r="DR36" i="1"/>
  <c r="DM18" i="1"/>
  <c r="DS127" i="1"/>
  <c r="DI53" i="1"/>
  <c r="DM91" i="1"/>
  <c r="DT62" i="1"/>
  <c r="DJ20" i="1"/>
  <c r="DI77" i="1"/>
  <c r="DT8" i="1"/>
  <c r="DT117" i="1"/>
  <c r="DS115" i="1"/>
  <c r="DN104" i="1"/>
  <c r="DN37" i="1"/>
  <c r="DN14" i="1"/>
  <c r="DP75" i="1"/>
  <c r="DP92" i="1"/>
  <c r="DM50" i="1"/>
  <c r="DO114" i="1"/>
  <c r="DT127" i="1"/>
  <c r="DL62" i="1"/>
  <c r="DO35" i="1"/>
  <c r="DL10" i="1"/>
  <c r="DQ118" i="1"/>
  <c r="DT17" i="1"/>
  <c r="DS33" i="1"/>
  <c r="DK35" i="1"/>
  <c r="DK16" i="1"/>
  <c r="DN100" i="1"/>
  <c r="DK18" i="1"/>
  <c r="DN123" i="1"/>
  <c r="DT130" i="1"/>
  <c r="DS113" i="1"/>
  <c r="DT107" i="1"/>
  <c r="DN38" i="1"/>
  <c r="DN89" i="1"/>
  <c r="DI36" i="1"/>
  <c r="DT92" i="1"/>
  <c r="DL121" i="1"/>
  <c r="DM14" i="1"/>
  <c r="DL51" i="1"/>
  <c r="DO69" i="1"/>
  <c r="DM82" i="1"/>
  <c r="DN112" i="1"/>
  <c r="DP70" i="1"/>
  <c r="DI58" i="1"/>
  <c r="DO112" i="1"/>
  <c r="DL72" i="1"/>
  <c r="DT84" i="1"/>
  <c r="DQ107" i="1"/>
  <c r="DI70" i="1"/>
  <c r="DT29" i="1"/>
  <c r="DI119" i="1"/>
  <c r="DT24" i="1"/>
  <c r="DK79" i="1"/>
  <c r="DJ22" i="1"/>
  <c r="DN103" i="1"/>
  <c r="DR31" i="1"/>
  <c r="DP68" i="1"/>
  <c r="DT103" i="1"/>
  <c r="DK95" i="1"/>
  <c r="DN58" i="1"/>
  <c r="DJ18" i="1"/>
  <c r="DJ41" i="1"/>
  <c r="DT88" i="1"/>
  <c r="DL66" i="1"/>
  <c r="DR78" i="1"/>
  <c r="ED78" i="1"/>
  <c r="DP31" i="1"/>
  <c r="DK46" i="1"/>
  <c r="DJ71" i="1"/>
  <c r="DL6" i="1"/>
  <c r="DL68" i="1"/>
  <c r="DT80" i="1"/>
  <c r="DT61" i="1"/>
  <c r="DJ119" i="1"/>
  <c r="DS40" i="1"/>
  <c r="DQ46" i="1"/>
  <c r="DQ14" i="1"/>
  <c r="DS121" i="1"/>
  <c r="DQ87" i="1"/>
  <c r="DT100" i="1"/>
  <c r="DO125" i="1"/>
  <c r="DO101" i="1"/>
  <c r="DR74" i="1"/>
  <c r="DS56" i="1"/>
  <c r="DT36" i="1"/>
  <c r="DI118" i="1"/>
  <c r="DN117" i="1"/>
  <c r="DP59" i="1"/>
  <c r="DL7" i="1"/>
  <c r="DL50" i="1"/>
  <c r="DM104" i="1"/>
  <c r="DS10" i="1"/>
  <c r="DM88" i="1"/>
  <c r="DJ39" i="1"/>
  <c r="DS94" i="1"/>
  <c r="DL104" i="1"/>
  <c r="DQ71" i="1"/>
  <c r="DL88" i="1"/>
  <c r="DQ125" i="1"/>
  <c r="DI57" i="1"/>
  <c r="DR95" i="1"/>
  <c r="DL13" i="1"/>
  <c r="DS102" i="1"/>
  <c r="DJ125" i="1"/>
  <c r="DO38" i="1"/>
  <c r="DS125" i="1"/>
  <c r="DS99" i="1"/>
  <c r="DI92" i="1"/>
  <c r="DK90" i="1"/>
  <c r="DL67" i="1"/>
  <c r="DN36" i="1"/>
  <c r="DJ75" i="1"/>
  <c r="DP88" i="1"/>
  <c r="DN66" i="1"/>
  <c r="DJ89" i="1"/>
  <c r="DN29" i="1"/>
  <c r="DR39" i="1"/>
  <c r="ED39" i="1"/>
  <c r="DS82" i="1"/>
  <c r="DI18" i="1"/>
  <c r="DI90" i="1"/>
  <c r="DQ43" i="1"/>
  <c r="DS114" i="1"/>
  <c r="DK129" i="1"/>
  <c r="DQ18" i="1"/>
  <c r="DR35" i="1"/>
  <c r="DN105" i="1"/>
  <c r="DQ120" i="1"/>
  <c r="DJ50" i="1"/>
  <c r="DJ79" i="1"/>
  <c r="DK73" i="1"/>
  <c r="DP50" i="1"/>
  <c r="DJ80" i="1"/>
  <c r="DT42" i="1"/>
  <c r="DL55" i="1"/>
  <c r="DP6" i="1"/>
  <c r="DO97" i="1"/>
  <c r="EA97" i="1"/>
  <c r="DQ106" i="1"/>
  <c r="DP77" i="1"/>
  <c r="DQ33" i="1"/>
  <c r="DQ6" i="1"/>
  <c r="DM54" i="1"/>
  <c r="DK59" i="1"/>
  <c r="DN65" i="1"/>
  <c r="DJ81" i="1"/>
  <c r="DR115" i="1"/>
  <c r="DP106" i="1"/>
  <c r="DT94" i="1"/>
  <c r="DN46" i="1"/>
  <c r="DO48" i="1"/>
  <c r="DP89" i="1"/>
  <c r="DR52" i="1"/>
  <c r="DO9" i="1"/>
  <c r="DR76" i="1"/>
  <c r="DR64" i="1"/>
  <c r="ED64" i="1"/>
  <c r="DT81" i="1"/>
  <c r="DK118" i="1"/>
  <c r="DK13" i="1"/>
  <c r="DR30" i="1"/>
  <c r="ED30" i="1"/>
  <c r="DQ27" i="1"/>
  <c r="DR46" i="1"/>
  <c r="ED46" i="1"/>
  <c r="DN48" i="1"/>
  <c r="DO46" i="1"/>
  <c r="EA46" i="1"/>
  <c r="DN99" i="1"/>
  <c r="DJ70" i="1"/>
  <c r="DI116" i="1"/>
  <c r="DM76" i="1"/>
  <c r="DR81" i="1"/>
  <c r="DO98" i="1"/>
  <c r="DO72" i="1"/>
  <c r="EA72" i="1"/>
  <c r="DQ26" i="1"/>
  <c r="DR48" i="1"/>
  <c r="ED48" i="1"/>
  <c r="DN13" i="1"/>
  <c r="DR41" i="1"/>
  <c r="ED41" i="1"/>
  <c r="DO123" i="1"/>
  <c r="EA123" i="1"/>
  <c r="DO43" i="1"/>
  <c r="DP49" i="1"/>
  <c r="DN128" i="1"/>
  <c r="DP36" i="1"/>
  <c r="DI45" i="1"/>
  <c r="DR130" i="1"/>
  <c r="ED130" i="1"/>
  <c r="DI95" i="1"/>
  <c r="DJ102" i="1"/>
  <c r="DR43" i="1"/>
  <c r="DO64" i="1"/>
  <c r="EA64" i="1"/>
  <c r="DM86" i="1"/>
  <c r="DO13" i="1"/>
  <c r="DT23" i="1"/>
  <c r="DI74" i="1"/>
  <c r="DK112" i="1"/>
  <c r="DK127" i="1"/>
  <c r="DS65" i="1"/>
  <c r="DS11" i="1"/>
  <c r="DM118" i="1"/>
  <c r="DM94" i="1"/>
  <c r="DS47" i="1"/>
  <c r="DO19" i="1"/>
  <c r="DR19" i="1"/>
  <c r="ED19" i="1"/>
  <c r="DS130" i="1"/>
  <c r="DS13" i="1"/>
  <c r="DT86" i="1"/>
  <c r="DT50" i="1"/>
  <c r="DP103" i="1"/>
  <c r="DK43" i="1"/>
  <c r="DO84" i="1"/>
  <c r="DN24" i="1"/>
  <c r="DS21" i="1"/>
  <c r="DM12" i="1"/>
  <c r="DM72" i="1"/>
  <c r="DN84" i="1"/>
  <c r="DP94" i="1"/>
  <c r="DP28" i="1"/>
  <c r="DO11" i="1"/>
  <c r="DT46" i="1"/>
  <c r="DI37" i="1"/>
  <c r="DS124" i="1"/>
  <c r="DK68" i="1"/>
  <c r="DN115" i="1"/>
  <c r="DQ39" i="1"/>
  <c r="DP67" i="1"/>
  <c r="DI86" i="1"/>
  <c r="DK61" i="1"/>
  <c r="DP21" i="1"/>
  <c r="DR51" i="1"/>
  <c r="DO126" i="1"/>
  <c r="EA126" i="1"/>
  <c r="DS59" i="1"/>
  <c r="DQ92" i="1"/>
  <c r="DT82" i="1"/>
  <c r="DL28" i="1"/>
  <c r="DM62" i="1"/>
  <c r="DK94" i="1"/>
  <c r="DI34" i="1"/>
  <c r="DJ73" i="1"/>
  <c r="DJ60" i="1"/>
  <c r="DQ52" i="1"/>
  <c r="DQ56" i="1"/>
  <c r="DS58" i="1"/>
  <c r="DT34" i="1"/>
  <c r="DL83" i="1"/>
  <c r="DR53" i="1"/>
  <c r="ED53" i="1"/>
  <c r="DJ100" i="1"/>
  <c r="DT14" i="1"/>
  <c r="DN113" i="1"/>
  <c r="DM10" i="1"/>
  <c r="DM25" i="1"/>
  <c r="DM31" i="1"/>
  <c r="DR80" i="1"/>
  <c r="ED80" i="1"/>
  <c r="DL73" i="1"/>
  <c r="DL87" i="1"/>
  <c r="DS38" i="1"/>
  <c r="DT11" i="1"/>
  <c r="DI126" i="1"/>
  <c r="DN91" i="1"/>
  <c r="DQ109" i="1"/>
  <c r="DP7" i="1"/>
  <c r="DL106" i="1"/>
  <c r="DN34" i="1"/>
  <c r="DR32" i="1"/>
  <c r="ED32" i="1"/>
  <c r="DL70" i="1"/>
  <c r="DJ96" i="1"/>
  <c r="DJ44" i="1"/>
  <c r="DL102" i="1"/>
  <c r="DO21" i="1"/>
  <c r="DI54" i="1"/>
  <c r="DJ106" i="1"/>
  <c r="DP60" i="1"/>
  <c r="DK11" i="1"/>
  <c r="DS14" i="1"/>
  <c r="DQ68" i="1"/>
  <c r="DK116" i="1"/>
  <c r="DJ116" i="1"/>
  <c r="DJ21" i="1"/>
  <c r="DJ114" i="1"/>
  <c r="DI84" i="1"/>
  <c r="DI82" i="1"/>
  <c r="DS63" i="1"/>
  <c r="DT10" i="1"/>
  <c r="DK25" i="1"/>
  <c r="DR34" i="1"/>
  <c r="ED34" i="1"/>
  <c r="DI98" i="1"/>
  <c r="DJ23" i="1"/>
  <c r="DS117" i="1"/>
  <c r="DR121" i="1"/>
  <c r="DT104" i="1"/>
  <c r="DO91" i="1"/>
  <c r="EA91" i="1"/>
  <c r="DS7" i="1"/>
  <c r="DL93" i="1"/>
  <c r="DJ30" i="1"/>
  <c r="DS50" i="1"/>
  <c r="DK111" i="1"/>
  <c r="DM130" i="1"/>
  <c r="DT9" i="1"/>
  <c r="DK14" i="1"/>
  <c r="DL108" i="1"/>
  <c r="DN10" i="1"/>
  <c r="DS106" i="1"/>
  <c r="DM73" i="1"/>
  <c r="DL22" i="1"/>
  <c r="DL25" i="1"/>
  <c r="DM6" i="1"/>
  <c r="DI122" i="1"/>
  <c r="DK64" i="1"/>
  <c r="DL48" i="1"/>
  <c r="DL11" i="1"/>
  <c r="DL34" i="1"/>
  <c r="DM123" i="1"/>
  <c r="DN75" i="1"/>
  <c r="DN83" i="1"/>
  <c r="DT64" i="1"/>
  <c r="DT108" i="1"/>
  <c r="DK30" i="1"/>
  <c r="DS90" i="1"/>
  <c r="DS112" i="1"/>
  <c r="DJ17" i="1"/>
  <c r="DM84" i="1"/>
  <c r="DS89" i="1"/>
  <c r="DM102" i="1"/>
  <c r="DN102" i="1"/>
  <c r="DP8" i="1"/>
  <c r="DL96" i="1"/>
  <c r="DL65" i="1"/>
  <c r="DQ130" i="1"/>
  <c r="DJ28" i="1"/>
  <c r="DM110" i="1"/>
  <c r="DJ101" i="1"/>
  <c r="DT114" i="1"/>
  <c r="DP27" i="1"/>
  <c r="DO113" i="1"/>
  <c r="DT126" i="1"/>
  <c r="DT53" i="1"/>
  <c r="DS68" i="1"/>
  <c r="DJ115" i="1"/>
  <c r="DI107" i="1"/>
  <c r="DI129" i="1"/>
  <c r="DK62" i="1"/>
  <c r="DJ6" i="1"/>
  <c r="DR101" i="1"/>
  <c r="DL112" i="1"/>
  <c r="DI8" i="1"/>
  <c r="DI39" i="1"/>
  <c r="DO95" i="1"/>
  <c r="EA95" i="1"/>
  <c r="DQ65" i="1"/>
  <c r="DQ30" i="1"/>
  <c r="DN109" i="1"/>
  <c r="DI94" i="1"/>
  <c r="DQ129" i="1"/>
  <c r="DI42" i="1"/>
  <c r="DR11" i="1"/>
  <c r="DR12" i="1"/>
  <c r="DN12" i="1"/>
  <c r="DO18" i="1"/>
  <c r="DN40" i="1"/>
  <c r="DS79" i="1"/>
  <c r="DO70" i="1"/>
  <c r="EA70" i="1"/>
  <c r="DI59" i="1"/>
  <c r="DJ117" i="1"/>
  <c r="DR55" i="1"/>
  <c r="DK33" i="1"/>
  <c r="DJ111" i="1"/>
  <c r="DO96" i="1"/>
  <c r="EA96" i="1"/>
  <c r="DP55" i="1"/>
  <c r="DL92" i="1"/>
  <c r="DI114" i="1"/>
  <c r="DN62" i="1"/>
  <c r="DO31" i="1"/>
  <c r="EA31" i="1"/>
  <c r="DM75" i="1"/>
  <c r="DR9" i="1"/>
  <c r="DR72" i="1"/>
  <c r="ED72" i="1"/>
  <c r="DN53" i="1"/>
  <c r="DI97" i="1"/>
  <c r="DR84" i="1"/>
  <c r="DR59" i="1"/>
  <c r="DO53" i="1"/>
  <c r="EA53" i="1"/>
  <c r="DP109" i="1"/>
  <c r="DM38" i="1"/>
  <c r="DM61" i="1"/>
  <c r="DM46" i="1"/>
  <c r="DQ29" i="1"/>
  <c r="DN81" i="1"/>
  <c r="DP33" i="1"/>
  <c r="DP48" i="1"/>
  <c r="DP17" i="1"/>
  <c r="DQ96" i="1"/>
  <c r="DR7" i="1"/>
  <c r="ED7" i="1"/>
  <c r="DP40" i="1"/>
  <c r="DQ122" i="1"/>
  <c r="DQ74" i="1"/>
  <c r="DO87" i="1"/>
  <c r="EA87" i="1"/>
  <c r="DN72" i="1"/>
  <c r="DR45" i="1"/>
  <c r="DO36" i="1"/>
  <c r="EA36" i="1"/>
  <c r="DI30" i="1"/>
  <c r="DM40" i="1"/>
  <c r="DR40" i="1"/>
  <c r="DR54" i="1"/>
  <c r="DP42" i="1"/>
  <c r="DN80" i="1"/>
  <c r="DT30" i="1"/>
  <c r="DT116" i="1"/>
  <c r="DI120" i="1"/>
  <c r="DS37" i="1"/>
  <c r="DN90" i="1"/>
  <c r="DT102" i="1"/>
  <c r="DN101" i="1"/>
  <c r="DN19" i="1"/>
  <c r="DJ19" i="1"/>
  <c r="DJ35" i="1"/>
  <c r="DL82" i="1"/>
  <c r="DM27" i="1"/>
  <c r="DQ53" i="1"/>
  <c r="DI55" i="1"/>
  <c r="DO127" i="1"/>
  <c r="DJ45" i="1"/>
  <c r="DR83" i="1"/>
  <c r="DI7" i="1"/>
  <c r="DM125" i="1"/>
  <c r="DJ118" i="1"/>
  <c r="DQ88" i="1"/>
  <c r="DM41" i="1"/>
  <c r="DM116" i="1"/>
  <c r="DM64" i="1"/>
  <c r="DM16" i="1"/>
  <c r="DP16" i="1"/>
  <c r="DQ119" i="1"/>
  <c r="DM39" i="1"/>
  <c r="DO62" i="1"/>
  <c r="DO104" i="1"/>
  <c r="DI25" i="1"/>
  <c r="DJ94" i="1"/>
  <c r="DM48" i="1"/>
  <c r="DN129" i="1"/>
  <c r="DN93" i="1"/>
  <c r="DJ68" i="1"/>
  <c r="DO105" i="1"/>
  <c r="EA105" i="1"/>
  <c r="DP83" i="1"/>
  <c r="DN79" i="1"/>
  <c r="DL47" i="1"/>
  <c r="DR91" i="1"/>
  <c r="DR66" i="1"/>
  <c r="DL42" i="1"/>
  <c r="DO111" i="1"/>
  <c r="EA111" i="1"/>
  <c r="DJ33" i="1"/>
  <c r="DO102" i="1"/>
  <c r="DS98" i="1"/>
  <c r="DJ66" i="1"/>
  <c r="DP100" i="1"/>
  <c r="DJ122" i="1"/>
  <c r="DL114" i="1"/>
  <c r="DT37" i="1"/>
  <c r="DS81" i="1"/>
  <c r="DL78" i="1"/>
  <c r="DT77" i="1"/>
  <c r="DS109" i="1"/>
  <c r="DP126" i="1"/>
  <c r="DJ47" i="1"/>
  <c r="DI62" i="1"/>
  <c r="DS92" i="1"/>
  <c r="DT99" i="1"/>
  <c r="DR65" i="1"/>
  <c r="DO71" i="1"/>
  <c r="DT89" i="1"/>
  <c r="DJ10" i="1"/>
  <c r="DL105" i="1"/>
  <c r="DJ48" i="1"/>
  <c r="DR124" i="1"/>
  <c r="DJ121" i="1"/>
  <c r="DP62" i="1"/>
  <c r="DL74" i="1"/>
  <c r="DT72" i="1"/>
  <c r="DT69" i="1"/>
  <c r="DT12" i="1"/>
  <c r="DT33" i="1"/>
  <c r="DQ54" i="1"/>
  <c r="DS25" i="1"/>
  <c r="DL33" i="1"/>
  <c r="DK93" i="1"/>
  <c r="DN44" i="1"/>
  <c r="DM26" i="1"/>
  <c r="DI124" i="1"/>
  <c r="DS39" i="1"/>
  <c r="DJ64" i="1"/>
  <c r="DJ54" i="1"/>
  <c r="DK7" i="1"/>
  <c r="DK110" i="1"/>
  <c r="DL23" i="1"/>
  <c r="DK89" i="1"/>
  <c r="DL126" i="1"/>
  <c r="DK38" i="1"/>
  <c r="DS73" i="1"/>
  <c r="DS126" i="1"/>
  <c r="DR110" i="1"/>
  <c r="ED110" i="1"/>
  <c r="DI117" i="1"/>
  <c r="DT101" i="1"/>
  <c r="DT57" i="1"/>
  <c r="DJ13" i="1"/>
  <c r="DS57" i="1"/>
  <c r="DN39" i="1"/>
  <c r="DR28" i="1"/>
  <c r="ED28" i="1"/>
  <c r="DP22" i="1"/>
  <c r="DI112" i="1"/>
  <c r="DM113" i="1"/>
  <c r="DM96" i="1"/>
  <c r="DJ56" i="1"/>
  <c r="DL75" i="1"/>
  <c r="DT95" i="1"/>
  <c r="DL97" i="1"/>
  <c r="DR125" i="1"/>
  <c r="DL8" i="1"/>
  <c r="DK27" i="1"/>
  <c r="DT65" i="1"/>
  <c r="DO29" i="1"/>
  <c r="DL53" i="1"/>
  <c r="DL115" i="1"/>
  <c r="DM11" i="1"/>
  <c r="DT45" i="1"/>
  <c r="DI81" i="1"/>
  <c r="DO40" i="1"/>
  <c r="EA40" i="1"/>
  <c r="DQ51" i="1"/>
  <c r="DI10" i="1"/>
  <c r="DQ8" i="1"/>
  <c r="DQ70" i="1"/>
  <c r="DJ108" i="1"/>
  <c r="DJ34" i="1"/>
  <c r="DQ78" i="1"/>
  <c r="DI41" i="1"/>
  <c r="DL20" i="1"/>
  <c r="DQ90" i="1"/>
  <c r="DJ123" i="1"/>
  <c r="DK83" i="1"/>
  <c r="DQ67" i="1"/>
  <c r="DS107" i="1"/>
  <c r="DR17" i="1"/>
  <c r="DN61" i="1"/>
  <c r="DP41" i="1"/>
  <c r="DI63" i="1"/>
  <c r="DK103" i="1"/>
  <c r="DK24" i="1"/>
  <c r="DR67" i="1"/>
  <c r="DQ114" i="1"/>
  <c r="DT63" i="1"/>
  <c r="DJ40" i="1"/>
  <c r="DP23" i="1"/>
  <c r="DS77" i="1"/>
  <c r="DO65" i="1"/>
  <c r="EA65" i="1"/>
  <c r="DN11" i="1"/>
  <c r="DR112" i="1"/>
  <c r="ED112" i="1"/>
  <c r="DI44" i="1"/>
  <c r="DQ116" i="1"/>
  <c r="DM52" i="1"/>
  <c r="DK6" i="1"/>
  <c r="DR68" i="1"/>
  <c r="DO41" i="1"/>
  <c r="EA41" i="1"/>
  <c r="DI67" i="1"/>
  <c r="DR6" i="1"/>
  <c r="DJ61" i="1"/>
  <c r="DN107" i="1"/>
  <c r="DP47" i="1"/>
  <c r="DM60" i="1"/>
  <c r="DO73" i="1"/>
  <c r="DP52" i="1"/>
  <c r="DR96" i="1"/>
  <c r="ED96" i="1"/>
  <c r="DI109" i="1"/>
  <c r="DM71" i="1"/>
  <c r="DO26" i="1"/>
  <c r="EA26" i="1"/>
  <c r="DP114" i="1"/>
  <c r="DP84" i="1"/>
  <c r="DO79" i="1"/>
  <c r="EA79" i="1"/>
  <c r="DQ57" i="1"/>
  <c r="DN20" i="1"/>
  <c r="DQ81" i="1"/>
  <c r="DN41" i="1"/>
  <c r="DR86" i="1"/>
  <c r="DI21" i="1"/>
  <c r="DS36" i="1"/>
  <c r="DN82" i="1"/>
  <c r="DO116" i="1"/>
  <c r="EA116" i="1"/>
  <c r="DJ113" i="1"/>
  <c r="DP11" i="1"/>
  <c r="DK99" i="1"/>
  <c r="DQ61" i="1"/>
  <c r="DR14" i="1"/>
  <c r="DO63" i="1"/>
  <c r="EA63" i="1"/>
  <c r="DI108" i="1"/>
  <c r="DI123" i="1"/>
  <c r="DN124" i="1"/>
  <c r="DQ69" i="1"/>
  <c r="DK120" i="1"/>
  <c r="DO39" i="1"/>
  <c r="EA39" i="1"/>
  <c r="DO51" i="1"/>
  <c r="EA51" i="1"/>
  <c r="DR90" i="1"/>
  <c r="ED90" i="1"/>
  <c r="DI127" i="1"/>
  <c r="DP120" i="1"/>
  <c r="DM43" i="1"/>
  <c r="DO33" i="1"/>
  <c r="DI101" i="1"/>
  <c r="DJ63" i="1"/>
  <c r="DM22" i="1"/>
  <c r="DM35" i="1"/>
  <c r="DQ89" i="1"/>
  <c r="DR103" i="1"/>
  <c r="ED103" i="1"/>
  <c r="DR8" i="1"/>
  <c r="ED8" i="1"/>
  <c r="DR128" i="1"/>
  <c r="ED128" i="1"/>
  <c r="DS27" i="1"/>
  <c r="DQ127" i="1"/>
  <c r="DP98" i="1"/>
  <c r="DJ7" i="1"/>
  <c r="DO124" i="1"/>
  <c r="EA124" i="1"/>
  <c r="DI52" i="1"/>
  <c r="DP95" i="1"/>
  <c r="DR77" i="1"/>
  <c r="DS88" i="1"/>
  <c r="DS31" i="1"/>
  <c r="DJ110" i="1"/>
  <c r="DM19" i="1"/>
  <c r="DQ19" i="1"/>
  <c r="DP80" i="1"/>
  <c r="DJ37" i="1"/>
  <c r="DL129" i="1"/>
  <c r="DS103" i="1"/>
  <c r="DT75" i="1"/>
  <c r="DN120" i="1"/>
  <c r="DP127" i="1"/>
  <c r="DL94" i="1"/>
  <c r="DL69" i="1"/>
  <c r="DN42" i="1"/>
  <c r="DI33" i="1"/>
  <c r="DT22" i="1"/>
  <c r="DI64" i="1"/>
  <c r="DR62" i="1"/>
  <c r="ED62" i="1"/>
  <c r="DK92" i="1"/>
  <c r="DS43" i="1"/>
  <c r="DL79" i="1"/>
  <c r="DP29" i="1"/>
  <c r="DJ69" i="1"/>
  <c r="DJ93" i="1"/>
  <c r="DP13" i="1"/>
  <c r="DM87" i="1"/>
  <c r="DR116" i="1"/>
  <c r="ED116" i="1"/>
  <c r="DK125" i="1"/>
  <c r="DL107" i="1"/>
  <c r="DS66" i="1"/>
  <c r="DK50" i="1"/>
  <c r="DL86" i="1"/>
  <c r="DK107" i="1"/>
  <c r="DO25" i="1"/>
  <c r="EA25" i="1"/>
  <c r="DO75" i="1"/>
  <c r="DQ37" i="1"/>
  <c r="DN56" i="1"/>
  <c r="DO74" i="1"/>
  <c r="EA74" i="1"/>
  <c r="DK74" i="1"/>
  <c r="DM83" i="1"/>
  <c r="DT111" i="1"/>
  <c r="DL21" i="1"/>
  <c r="DL113" i="1"/>
  <c r="DJ97" i="1"/>
  <c r="DK84" i="1"/>
  <c r="DN51" i="1"/>
  <c r="DL63" i="1"/>
  <c r="DP46" i="1"/>
  <c r="DK122" i="1"/>
  <c r="DL124" i="1"/>
  <c r="DL52" i="1"/>
  <c r="DN116" i="1"/>
  <c r="DK114" i="1"/>
  <c r="DQ40" i="1"/>
  <c r="DL40" i="1"/>
  <c r="DT87" i="1"/>
  <c r="DL54" i="1"/>
  <c r="DP76" i="1"/>
  <c r="DI40" i="1"/>
  <c r="DS97" i="1"/>
  <c r="DQ76" i="1"/>
  <c r="DO16" i="1"/>
  <c r="EA16" i="1"/>
  <c r="DK96" i="1"/>
  <c r="DS46" i="1"/>
  <c r="DQ45" i="1"/>
  <c r="DT113" i="1"/>
  <c r="DI72" i="1"/>
  <c r="DL60" i="1"/>
  <c r="DI28" i="1"/>
  <c r="DK130" i="1"/>
  <c r="DR79" i="1"/>
  <c r="DS91" i="1"/>
  <c r="DS96" i="1"/>
  <c r="DK32" i="1"/>
  <c r="DJ52" i="1"/>
  <c r="DQ77" i="1"/>
  <c r="DK36" i="1"/>
  <c r="DR97" i="1"/>
  <c r="DS30" i="1"/>
  <c r="DK66" i="1"/>
  <c r="DS28" i="1"/>
  <c r="DO99" i="1"/>
  <c r="EA99" i="1"/>
  <c r="DS9" i="1"/>
  <c r="DM21" i="1"/>
  <c r="DQ48" i="1"/>
  <c r="DS29" i="1"/>
  <c r="DJ9" i="1"/>
  <c r="DR63" i="1"/>
  <c r="DS123" i="1"/>
  <c r="DN106" i="1"/>
  <c r="DL117" i="1"/>
  <c r="DL91" i="1"/>
  <c r="DT76" i="1"/>
  <c r="DS64" i="1"/>
  <c r="DM45" i="1"/>
  <c r="DK126" i="1"/>
  <c r="DS49" i="1"/>
  <c r="DM42" i="1"/>
  <c r="DK78" i="1"/>
  <c r="DQ9" i="1"/>
  <c r="DK8" i="1"/>
  <c r="DP35" i="1"/>
  <c r="DS72" i="1"/>
  <c r="DK102" i="1"/>
  <c r="DM37" i="1"/>
  <c r="DT112" i="1"/>
  <c r="DO34" i="1"/>
  <c r="DK67" i="1"/>
  <c r="DM80" i="1"/>
  <c r="DM33" i="1"/>
  <c r="DT41" i="1"/>
  <c r="DJ77" i="1"/>
  <c r="DS60" i="1"/>
  <c r="DS116" i="1"/>
  <c r="DK63" i="1"/>
  <c r="DQ99" i="1"/>
  <c r="DM49" i="1"/>
  <c r="DJ112" i="1"/>
  <c r="DQ101" i="1"/>
  <c r="DL44" i="1"/>
  <c r="DI22" i="1"/>
  <c r="DP111" i="1"/>
  <c r="DP74" i="1"/>
  <c r="DQ49" i="1"/>
  <c r="DI24" i="1"/>
  <c r="DK9" i="1"/>
  <c r="DT54" i="1"/>
  <c r="DQ7" i="1"/>
  <c r="DP45" i="1"/>
  <c r="DS108" i="1"/>
  <c r="DP73" i="1"/>
  <c r="DK117" i="1"/>
  <c r="DR120" i="1"/>
  <c r="DO94" i="1"/>
  <c r="EA94" i="1"/>
  <c r="DJ130" i="1"/>
  <c r="DT47" i="1"/>
  <c r="DJ51" i="1"/>
  <c r="DM92" i="1"/>
  <c r="DR104" i="1"/>
  <c r="DK80" i="1"/>
  <c r="DL29" i="1"/>
  <c r="DT118" i="1"/>
  <c r="DT40" i="1"/>
  <c r="DM109" i="1"/>
  <c r="DK81" i="1"/>
  <c r="DO103" i="1"/>
  <c r="DJ25" i="1"/>
  <c r="DO88" i="1"/>
  <c r="DP18" i="1"/>
  <c r="DI85" i="1"/>
  <c r="DS52" i="1"/>
  <c r="DI26" i="1"/>
  <c r="DS100" i="1"/>
  <c r="DN69" i="1"/>
  <c r="DR85" i="1"/>
  <c r="DQ23" i="1"/>
  <c r="DO92" i="1"/>
  <c r="DS44" i="1"/>
  <c r="DO107" i="1"/>
  <c r="EA107" i="1"/>
  <c r="DJ85" i="1"/>
  <c r="DQ59" i="1"/>
  <c r="DO24" i="1"/>
  <c r="EA24" i="1"/>
  <c r="DN31" i="1"/>
  <c r="DP37" i="1"/>
  <c r="DP25" i="1"/>
  <c r="DR89" i="1"/>
  <c r="ED89" i="1"/>
  <c r="DR113" i="1"/>
  <c r="DL59" i="1"/>
  <c r="DO44" i="1"/>
  <c r="EA44" i="1"/>
  <c r="DN49" i="1"/>
  <c r="DJ42" i="1"/>
  <c r="DK128" i="1"/>
  <c r="DQ79" i="1"/>
  <c r="DR50" i="1"/>
  <c r="DI100" i="1"/>
  <c r="DM34" i="1"/>
  <c r="DP82" i="1"/>
  <c r="DK76" i="1"/>
  <c r="DS75" i="1"/>
  <c r="DL101" i="1"/>
  <c r="DK21" i="1"/>
  <c r="DJ58" i="1"/>
  <c r="DJ83" i="1"/>
  <c r="DR60" i="1"/>
  <c r="ED60" i="1"/>
  <c r="DM65" i="1"/>
  <c r="DQ16" i="1"/>
  <c r="DO50" i="1"/>
  <c r="EA50" i="1"/>
  <c r="DR22" i="1"/>
  <c r="ED22" i="1"/>
  <c r="DR114" i="1"/>
  <c r="ED114" i="1"/>
  <c r="DM81" i="1"/>
  <c r="DQ124" i="1"/>
  <c r="DN127" i="1"/>
  <c r="DN45" i="1"/>
  <c r="DJ57" i="1"/>
  <c r="DI35" i="1"/>
  <c r="DK34" i="1"/>
  <c r="DM107" i="1"/>
  <c r="DI125" i="1"/>
  <c r="DJ99" i="1"/>
  <c r="DP105" i="1"/>
  <c r="DP93" i="1"/>
  <c r="DM30" i="1"/>
  <c r="DI14" i="1"/>
  <c r="DN92" i="1"/>
  <c r="DN23" i="1"/>
  <c r="DL17" i="1"/>
  <c r="DL16" i="1"/>
  <c r="DI75" i="1"/>
  <c r="DI31" i="1"/>
  <c r="DM97" i="1"/>
  <c r="DL14" i="1"/>
  <c r="DI50" i="1"/>
  <c r="DR57" i="1"/>
  <c r="ED57" i="1"/>
  <c r="DT19" i="1"/>
  <c r="DI19" i="1"/>
  <c r="DL5" i="1"/>
  <c r="DK5" i="1"/>
  <c r="DQ5" i="1"/>
  <c r="DP5" i="1"/>
  <c r="DS5" i="1"/>
  <c r="DN5" i="1"/>
  <c r="DR5" i="1"/>
  <c r="DM5" i="1"/>
  <c r="DJ5" i="1"/>
  <c r="DT5" i="1"/>
  <c r="DO5" i="1"/>
  <c r="EA5" i="1"/>
  <c r="DI5" i="1"/>
  <c r="DI115" i="1"/>
  <c r="DJ74" i="1"/>
  <c r="DJ15" i="1"/>
  <c r="DM15" i="1"/>
  <c r="DO122" i="1"/>
  <c r="DR126" i="1"/>
  <c r="DQ108" i="1"/>
  <c r="DL15" i="1"/>
  <c r="DL120" i="1"/>
  <c r="DR15" i="1"/>
  <c r="DJ26" i="1"/>
  <c r="DL56" i="1"/>
  <c r="DS15" i="1"/>
  <c r="DI15" i="1"/>
  <c r="DN15" i="1"/>
  <c r="DT15" i="1"/>
  <c r="DN98" i="1"/>
  <c r="DN78" i="1"/>
  <c r="DQ42" i="1"/>
  <c r="DT43" i="1"/>
  <c r="DJ82" i="1"/>
  <c r="DK15" i="1"/>
  <c r="DM129" i="1"/>
  <c r="DQ115" i="1"/>
  <c r="DP15" i="1"/>
  <c r="DT109" i="1"/>
  <c r="DI32" i="1"/>
  <c r="DK56" i="1"/>
  <c r="DL109" i="1"/>
  <c r="DQ15" i="1"/>
  <c r="DK54" i="1"/>
  <c r="DO15" i="1"/>
  <c r="DI103" i="1"/>
  <c r="DM44" i="1"/>
  <c r="DB9" i="1"/>
  <c r="DE12" i="1"/>
  <c r="DA17" i="1"/>
  <c r="EA98" i="1" l="1"/>
  <c r="EA84" i="1"/>
  <c r="ED10" i="1"/>
  <c r="EA43" i="1"/>
  <c r="ED74" i="1"/>
  <c r="EC96" i="1"/>
  <c r="EC79" i="1"/>
  <c r="EO79" i="1" s="1"/>
  <c r="EC40" i="1"/>
  <c r="EO40" i="1" s="1"/>
  <c r="EC57" i="1"/>
  <c r="EC90" i="1"/>
  <c r="EC70" i="1"/>
  <c r="EC119" i="1"/>
  <c r="EO119" i="1" s="1"/>
  <c r="EC74" i="1"/>
  <c r="EO74" i="1" s="1"/>
  <c r="EC129" i="1"/>
  <c r="EC39" i="1"/>
  <c r="EO39" i="1" s="1"/>
  <c r="EC125" i="1"/>
  <c r="EO125" i="1" s="1"/>
  <c r="EC14" i="1"/>
  <c r="EC7" i="1"/>
  <c r="EC69" i="1"/>
  <c r="EC109" i="1"/>
  <c r="EO109" i="1" s="1"/>
  <c r="EC67" i="1"/>
  <c r="EO67" i="1" s="1"/>
  <c r="EC78" i="1"/>
  <c r="EC51" i="1"/>
  <c r="EO51" i="1" s="1"/>
  <c r="EE46" i="1"/>
  <c r="EQ46" i="1" s="1"/>
  <c r="EE92" i="1"/>
  <c r="EE37" i="1"/>
  <c r="EE7" i="1"/>
  <c r="DY48" i="1"/>
  <c r="EK48" i="1" s="1"/>
  <c r="EA48" i="1"/>
  <c r="EM48" i="1" s="1"/>
  <c r="EA101" i="1"/>
  <c r="EM101" i="1" s="1"/>
  <c r="EA89" i="1"/>
  <c r="EM89" i="1" s="1"/>
  <c r="EA114" i="1"/>
  <c r="EM114" i="1" s="1"/>
  <c r="ED38" i="1"/>
  <c r="EA27" i="1"/>
  <c r="ED94" i="1"/>
  <c r="ED27" i="1"/>
  <c r="EP27" i="1" s="1"/>
  <c r="EA35" i="1"/>
  <c r="EM35" i="1" s="1"/>
  <c r="ED106" i="1"/>
  <c r="EP106" i="1" s="1"/>
  <c r="ED117" i="1"/>
  <c r="EP117" i="1" s="1"/>
  <c r="ED97" i="1"/>
  <c r="ED79" i="1"/>
  <c r="ED85" i="1"/>
  <c r="EA88" i="1"/>
  <c r="EM88" i="1" s="1"/>
  <c r="EA75" i="1"/>
  <c r="ED77" i="1"/>
  <c r="EP77" i="1" s="1"/>
  <c r="ED14" i="1"/>
  <c r="EP14" i="1" s="1"/>
  <c r="ED68" i="1"/>
  <c r="EP68" i="1" s="1"/>
  <c r="ED67" i="1"/>
  <c r="EP67" i="1" s="1"/>
  <c r="ED125" i="1"/>
  <c r="EA127" i="1"/>
  <c r="ED55" i="1"/>
  <c r="EP55" i="1" s="1"/>
  <c r="EA18" i="1"/>
  <c r="EM18" i="1" s="1"/>
  <c r="ED51" i="1"/>
  <c r="EP51" i="1" s="1"/>
  <c r="EA19" i="1"/>
  <c r="EM19" i="1" s="1"/>
  <c r="ED43" i="1"/>
  <c r="EP43" i="1" s="1"/>
  <c r="ED81" i="1"/>
  <c r="EP81" i="1" s="1"/>
  <c r="ED95" i="1"/>
  <c r="EA125" i="1"/>
  <c r="ED36" i="1"/>
  <c r="ED21" i="1"/>
  <c r="EP21" i="1" s="1"/>
  <c r="ED108" i="1"/>
  <c r="EP108" i="1" s="1"/>
  <c r="EA103" i="1"/>
  <c r="EM103" i="1" s="1"/>
  <c r="ED104" i="1"/>
  <c r="EP104" i="1" s="1"/>
  <c r="ED120" i="1"/>
  <c r="ED63" i="1"/>
  <c r="ED86" i="1"/>
  <c r="ED6" i="1"/>
  <c r="EP6" i="1" s="1"/>
  <c r="EA29" i="1"/>
  <c r="EM29" i="1" s="1"/>
  <c r="EA71" i="1"/>
  <c r="EM71" i="1" s="1"/>
  <c r="ED54" i="1"/>
  <c r="EP54" i="1" s="1"/>
  <c r="ED45" i="1"/>
  <c r="EP45" i="1" s="1"/>
  <c r="ED59" i="1"/>
  <c r="EP59" i="1" s="1"/>
  <c r="ED9" i="1"/>
  <c r="ED12" i="1"/>
  <c r="ED101" i="1"/>
  <c r="EP101" i="1" s="1"/>
  <c r="EA21" i="1"/>
  <c r="EM21" i="1" s="1"/>
  <c r="EA13" i="1"/>
  <c r="EM13" i="1" s="1"/>
  <c r="ED76" i="1"/>
  <c r="EP76" i="1" s="1"/>
  <c r="EA38" i="1"/>
  <c r="EM38" i="1" s="1"/>
  <c r="ED31" i="1"/>
  <c r="EP31" i="1" s="1"/>
  <c r="EA32" i="1"/>
  <c r="EA83" i="1"/>
  <c r="ED123" i="1"/>
  <c r="EP123" i="1" s="1"/>
  <c r="ED50" i="1"/>
  <c r="EP50" i="1" s="1"/>
  <c r="EA92" i="1"/>
  <c r="EM92" i="1" s="1"/>
  <c r="EA33" i="1"/>
  <c r="EM33" i="1" s="1"/>
  <c r="EA73" i="1"/>
  <c r="EM73" i="1" s="1"/>
  <c r="ED124" i="1"/>
  <c r="EP124" i="1" s="1"/>
  <c r="ED65" i="1"/>
  <c r="ED66" i="1"/>
  <c r="EA104" i="1"/>
  <c r="EM104" i="1" s="1"/>
  <c r="ED83" i="1"/>
  <c r="EP83" i="1" s="1"/>
  <c r="ED40" i="1"/>
  <c r="EP40" i="1" s="1"/>
  <c r="ED84" i="1"/>
  <c r="EP84" i="1" s="1"/>
  <c r="ED11" i="1"/>
  <c r="EP11" i="1" s="1"/>
  <c r="EA113" i="1"/>
  <c r="EM113" i="1" s="1"/>
  <c r="ED121" i="1"/>
  <c r="EA11" i="1"/>
  <c r="EA9" i="1"/>
  <c r="EM9" i="1" s="1"/>
  <c r="ED35" i="1"/>
  <c r="EP35" i="1" s="1"/>
  <c r="EA69" i="1"/>
  <c r="EM69" i="1" s="1"/>
  <c r="ED98" i="1"/>
  <c r="EP98" i="1" s="1"/>
  <c r="EA54" i="1"/>
  <c r="EM54" i="1" s="1"/>
  <c r="ED5" i="1"/>
  <c r="EP5" i="1" s="1"/>
  <c r="ED113" i="1"/>
  <c r="EA34" i="1"/>
  <c r="ED17" i="1"/>
  <c r="EP17" i="1" s="1"/>
  <c r="EA102" i="1"/>
  <c r="EM102" i="1" s="1"/>
  <c r="ED91" i="1"/>
  <c r="EP91" i="1" s="1"/>
  <c r="EA62" i="1"/>
  <c r="EM62" i="1" s="1"/>
  <c r="ED52" i="1"/>
  <c r="EP52" i="1" s="1"/>
  <c r="ED115" i="1"/>
  <c r="EP115" i="1" s="1"/>
  <c r="EA112" i="1"/>
  <c r="EA77" i="1"/>
  <c r="ED25" i="1"/>
  <c r="EP25" i="1" s="1"/>
  <c r="EA80" i="1"/>
  <c r="EM80" i="1" s="1"/>
  <c r="EA55" i="1"/>
  <c r="EM55" i="1" s="1"/>
  <c r="EA129" i="1"/>
  <c r="EM129" i="1" s="1"/>
  <c r="EA110" i="1"/>
  <c r="EM110" i="1" s="1"/>
  <c r="EA76" i="1"/>
  <c r="EM76" i="1" s="1"/>
  <c r="ED13" i="1"/>
  <c r="EP13" i="1" s="1"/>
  <c r="EA30" i="1"/>
  <c r="EM30" i="1" s="1"/>
  <c r="EC45" i="1"/>
  <c r="EO45" i="1" s="1"/>
  <c r="EC65" i="1"/>
  <c r="EO65" i="1" s="1"/>
  <c r="EC130" i="1"/>
  <c r="EO130" i="1" s="1"/>
  <c r="EC127" i="1"/>
  <c r="EO127" i="1" s="1"/>
  <c r="EC68" i="1"/>
  <c r="EO68" i="1" s="1"/>
  <c r="EC120" i="1"/>
  <c r="EO120" i="1" s="1"/>
  <c r="EC59" i="1"/>
  <c r="EO59" i="1" s="1"/>
  <c r="EC23" i="1"/>
  <c r="EO23" i="1" s="1"/>
  <c r="EC99" i="1"/>
  <c r="EO99" i="1" s="1"/>
  <c r="EC106" i="1"/>
  <c r="EO106" i="1" s="1"/>
  <c r="EC110" i="1"/>
  <c r="EO110" i="1" s="1"/>
  <c r="EA81" i="1"/>
  <c r="EM81" i="1" s="1"/>
  <c r="DU31" i="1"/>
  <c r="EG31" i="1" s="1"/>
  <c r="DX54" i="1"/>
  <c r="EJ54" i="1" s="1"/>
  <c r="DX8" i="1"/>
  <c r="EJ8" i="1" s="1"/>
  <c r="DU100" i="1"/>
  <c r="EG100" i="1" s="1"/>
  <c r="DX115" i="1"/>
  <c r="EJ115" i="1" s="1"/>
  <c r="DX112" i="1"/>
  <c r="EJ112" i="1" s="1"/>
  <c r="DX60" i="1"/>
  <c r="EJ60" i="1" s="1"/>
  <c r="DX124" i="1"/>
  <c r="EJ124" i="1" s="1"/>
  <c r="DX86" i="1"/>
  <c r="EJ86" i="1" s="1"/>
  <c r="DX126" i="1"/>
  <c r="EJ126" i="1" s="1"/>
  <c r="DX97" i="1"/>
  <c r="EJ97" i="1" s="1"/>
  <c r="DU22" i="1"/>
  <c r="EG22" i="1" s="1"/>
  <c r="DX91" i="1"/>
  <c r="EJ91" i="1" s="1"/>
  <c r="DX105" i="1"/>
  <c r="EJ105" i="1" s="1"/>
  <c r="DX101" i="1"/>
  <c r="EJ101" i="1" s="1"/>
  <c r="DX63" i="1"/>
  <c r="EJ63" i="1" s="1"/>
  <c r="DX107" i="1"/>
  <c r="EJ107" i="1" s="1"/>
  <c r="DU114" i="1"/>
  <c r="EG114" i="1" s="1"/>
  <c r="DX34" i="1"/>
  <c r="EJ34" i="1" s="1"/>
  <c r="DX22" i="1"/>
  <c r="EJ22" i="1" s="1"/>
  <c r="DU92" i="1"/>
  <c r="EG92" i="1" s="1"/>
  <c r="DX21" i="1"/>
  <c r="EJ21" i="1" s="1"/>
  <c r="DX16" i="1"/>
  <c r="EJ16" i="1" s="1"/>
  <c r="DU26" i="1"/>
  <c r="EG26" i="1" s="1"/>
  <c r="DZ23" i="1"/>
  <c r="EL23" i="1" s="1"/>
  <c r="DZ127" i="1"/>
  <c r="EL127" i="1" s="1"/>
  <c r="DZ19" i="1"/>
  <c r="EL19" i="1" s="1"/>
  <c r="DZ123" i="1"/>
  <c r="EL123" i="1" s="1"/>
  <c r="DZ57" i="1"/>
  <c r="EL57" i="1" s="1"/>
  <c r="DZ119" i="1"/>
  <c r="EL119" i="1" s="1"/>
  <c r="DZ5" i="1"/>
  <c r="EL5" i="1" s="1"/>
  <c r="EC16" i="1"/>
  <c r="EO16" i="1" s="1"/>
  <c r="DZ106" i="1"/>
  <c r="EL106" i="1" s="1"/>
  <c r="EC76" i="1"/>
  <c r="EO76" i="1" s="1"/>
  <c r="DZ42" i="1"/>
  <c r="EL42" i="1" s="1"/>
  <c r="DZ20" i="1"/>
  <c r="EL20" i="1" s="1"/>
  <c r="DZ93" i="1"/>
  <c r="EL93" i="1" s="1"/>
  <c r="EC29" i="1"/>
  <c r="EO29" i="1" s="1"/>
  <c r="DZ13" i="1"/>
  <c r="EL13" i="1" s="1"/>
  <c r="DZ65" i="1"/>
  <c r="EL65" i="1" s="1"/>
  <c r="EC71" i="1"/>
  <c r="EO71" i="1" s="1"/>
  <c r="DZ38" i="1"/>
  <c r="EL38" i="1" s="1"/>
  <c r="DZ100" i="1"/>
  <c r="EL100" i="1" s="1"/>
  <c r="DZ31" i="1"/>
  <c r="EL31" i="1" s="1"/>
  <c r="DZ56" i="1"/>
  <c r="EL56" i="1" s="1"/>
  <c r="DZ90" i="1"/>
  <c r="EL90" i="1" s="1"/>
  <c r="DZ14" i="1"/>
  <c r="EL14" i="1" s="1"/>
  <c r="DZ45" i="1"/>
  <c r="EL45" i="1" s="1"/>
  <c r="EC77" i="1"/>
  <c r="EO77" i="1" s="1"/>
  <c r="EC37" i="1"/>
  <c r="EO37" i="1" s="1"/>
  <c r="EC89" i="1"/>
  <c r="EO89" i="1" s="1"/>
  <c r="DZ107" i="1"/>
  <c r="EL107" i="1" s="1"/>
  <c r="EC54" i="1"/>
  <c r="EO54" i="1" s="1"/>
  <c r="DZ12" i="1"/>
  <c r="EL12" i="1" s="1"/>
  <c r="DZ10" i="1"/>
  <c r="EL10" i="1" s="1"/>
  <c r="DZ113" i="1"/>
  <c r="EL113" i="1" s="1"/>
  <c r="DZ24" i="1"/>
  <c r="EL24" i="1" s="1"/>
  <c r="DZ48" i="1"/>
  <c r="EL48" i="1" s="1"/>
  <c r="EC18" i="1"/>
  <c r="EO18" i="1" s="1"/>
  <c r="DZ117" i="1"/>
  <c r="EL117" i="1" s="1"/>
  <c r="DZ122" i="1"/>
  <c r="EL122" i="1" s="1"/>
  <c r="DZ94" i="1"/>
  <c r="EL94" i="1" s="1"/>
  <c r="DZ54" i="1"/>
  <c r="EL54" i="1" s="1"/>
  <c r="DZ17" i="1"/>
  <c r="EL17" i="1" s="1"/>
  <c r="DZ79" i="1"/>
  <c r="EL79" i="1" s="1"/>
  <c r="DZ129" i="1"/>
  <c r="EL129" i="1" s="1"/>
  <c r="DZ83" i="1"/>
  <c r="EL83" i="1" s="1"/>
  <c r="EC5" i="1"/>
  <c r="EO5" i="1" s="1"/>
  <c r="EC9" i="1"/>
  <c r="EO9" i="1" s="1"/>
  <c r="DZ116" i="1"/>
  <c r="EL116" i="1" s="1"/>
  <c r="EC19" i="1"/>
  <c r="EO19" i="1" s="1"/>
  <c r="DZ41" i="1"/>
  <c r="EL41" i="1" s="1"/>
  <c r="DZ11" i="1"/>
  <c r="EL11" i="1" s="1"/>
  <c r="EC114" i="1"/>
  <c r="EO114" i="1" s="1"/>
  <c r="DZ61" i="1"/>
  <c r="EL61" i="1" s="1"/>
  <c r="EC88" i="1"/>
  <c r="EO88" i="1" s="1"/>
  <c r="EC122" i="1"/>
  <c r="EO122" i="1" s="1"/>
  <c r="DZ75" i="1"/>
  <c r="EL75" i="1" s="1"/>
  <c r="EC56" i="1"/>
  <c r="EO56" i="1" s="1"/>
  <c r="DZ115" i="1"/>
  <c r="EL115" i="1" s="1"/>
  <c r="EC26" i="1"/>
  <c r="EO26" i="1" s="1"/>
  <c r="EC6" i="1"/>
  <c r="EO6" i="1" s="1"/>
  <c r="EC46" i="1"/>
  <c r="EO46" i="1" s="1"/>
  <c r="DZ103" i="1"/>
  <c r="EL103" i="1" s="1"/>
  <c r="EC107" i="1"/>
  <c r="EO107" i="1" s="1"/>
  <c r="DZ112" i="1"/>
  <c r="EL112" i="1" s="1"/>
  <c r="DZ37" i="1"/>
  <c r="EL37" i="1" s="1"/>
  <c r="DZ33" i="1"/>
  <c r="EL33" i="1" s="1"/>
  <c r="DZ60" i="1"/>
  <c r="EL60" i="1" s="1"/>
  <c r="EC82" i="1"/>
  <c r="EO82" i="1" s="1"/>
  <c r="DZ69" i="1"/>
  <c r="EL69" i="1" s="1"/>
  <c r="DZ53" i="1"/>
  <c r="EL53" i="1" s="1"/>
  <c r="DZ36" i="1"/>
  <c r="EL36" i="1" s="1"/>
  <c r="EC81" i="1"/>
  <c r="EO81" i="1" s="1"/>
  <c r="DZ62" i="1"/>
  <c r="EL62" i="1" s="1"/>
  <c r="EC52" i="1"/>
  <c r="EO52" i="1" s="1"/>
  <c r="DZ84" i="1"/>
  <c r="EL84" i="1" s="1"/>
  <c r="EC33" i="1"/>
  <c r="EO33" i="1" s="1"/>
  <c r="DZ29" i="1"/>
  <c r="EL29" i="1" s="1"/>
  <c r="DZ89" i="1"/>
  <c r="EL89" i="1" s="1"/>
  <c r="EC118" i="1"/>
  <c r="EO118" i="1" s="1"/>
  <c r="DZ104" i="1"/>
  <c r="EL104" i="1" s="1"/>
  <c r="DZ87" i="1"/>
  <c r="EL87" i="1" s="1"/>
  <c r="DZ16" i="1"/>
  <c r="EL16" i="1" s="1"/>
  <c r="DZ114" i="1"/>
  <c r="EL114" i="1" s="1"/>
  <c r="DZ80" i="1"/>
  <c r="EL80" i="1" s="1"/>
  <c r="DZ34" i="1"/>
  <c r="EL34" i="1" s="1"/>
  <c r="DZ46" i="1"/>
  <c r="EL46" i="1" s="1"/>
  <c r="DZ66" i="1"/>
  <c r="EL66" i="1" s="1"/>
  <c r="DZ95" i="1"/>
  <c r="EL95" i="1" s="1"/>
  <c r="DZ51" i="1"/>
  <c r="EL51" i="1" s="1"/>
  <c r="DZ120" i="1"/>
  <c r="EL120" i="1" s="1"/>
  <c r="DZ109" i="1"/>
  <c r="EL109" i="1" s="1"/>
  <c r="DZ58" i="1"/>
  <c r="EL58" i="1" s="1"/>
  <c r="DZ49" i="1"/>
  <c r="EL49" i="1" s="1"/>
  <c r="EC101" i="1"/>
  <c r="EO101" i="1" s="1"/>
  <c r="DZ82" i="1"/>
  <c r="EL82" i="1" s="1"/>
  <c r="DZ44" i="1"/>
  <c r="EL44" i="1" s="1"/>
  <c r="DZ72" i="1"/>
  <c r="EL72" i="1" s="1"/>
  <c r="DZ81" i="1"/>
  <c r="EL81" i="1" s="1"/>
  <c r="DZ92" i="1"/>
  <c r="EL92" i="1" s="1"/>
  <c r="EC124" i="1"/>
  <c r="EO124" i="1" s="1"/>
  <c r="EC49" i="1"/>
  <c r="EO49" i="1" s="1"/>
  <c r="EC48" i="1"/>
  <c r="EO48" i="1" s="1"/>
  <c r="DZ124" i="1"/>
  <c r="EL124" i="1" s="1"/>
  <c r="EC61" i="1"/>
  <c r="EO61" i="1" s="1"/>
  <c r="EC116" i="1"/>
  <c r="EO116" i="1" s="1"/>
  <c r="EC8" i="1"/>
  <c r="EO8" i="1" s="1"/>
  <c r="DZ39" i="1"/>
  <c r="EL39" i="1" s="1"/>
  <c r="EC53" i="1"/>
  <c r="EO53" i="1" s="1"/>
  <c r="DZ101" i="1"/>
  <c r="EL101" i="1" s="1"/>
  <c r="DZ40" i="1"/>
  <c r="EL40" i="1" s="1"/>
  <c r="EC30" i="1"/>
  <c r="EO30" i="1" s="1"/>
  <c r="DZ102" i="1"/>
  <c r="EL102" i="1" s="1"/>
  <c r="DZ91" i="1"/>
  <c r="EL91" i="1" s="1"/>
  <c r="EC92" i="1"/>
  <c r="EO92" i="1" s="1"/>
  <c r="DZ128" i="1"/>
  <c r="EL128" i="1" s="1"/>
  <c r="DZ99" i="1"/>
  <c r="EL99" i="1" s="1"/>
  <c r="EC27" i="1"/>
  <c r="EO27" i="1" s="1"/>
  <c r="DZ105" i="1"/>
  <c r="EL105" i="1" s="1"/>
  <c r="EC43" i="1"/>
  <c r="EO43" i="1" s="1"/>
  <c r="EC87" i="1"/>
  <c r="EO87" i="1" s="1"/>
  <c r="DZ96" i="1"/>
  <c r="EL96" i="1" s="1"/>
  <c r="EC102" i="1"/>
  <c r="EO102" i="1" s="1"/>
  <c r="EC72" i="1"/>
  <c r="EO72" i="1" s="1"/>
  <c r="EC11" i="1"/>
  <c r="EO11" i="1" s="1"/>
  <c r="DZ32" i="1"/>
  <c r="EL32" i="1" s="1"/>
  <c r="DZ85" i="1"/>
  <c r="EL85" i="1" s="1"/>
  <c r="DZ71" i="1"/>
  <c r="EL71" i="1" s="1"/>
  <c r="DZ25" i="1"/>
  <c r="EL25" i="1" s="1"/>
  <c r="EC62" i="1"/>
  <c r="EO62" i="1" s="1"/>
  <c r="DZ50" i="1"/>
  <c r="EL50" i="1" s="1"/>
  <c r="EC98" i="1"/>
  <c r="EO98" i="1" s="1"/>
  <c r="EC83" i="1"/>
  <c r="EO83" i="1" s="1"/>
  <c r="DX44" i="1"/>
  <c r="EJ44" i="1" s="1"/>
  <c r="DX113" i="1"/>
  <c r="EJ113" i="1" s="1"/>
  <c r="DX79" i="1"/>
  <c r="EJ79" i="1" s="1"/>
  <c r="DX53" i="1"/>
  <c r="EJ53" i="1" s="1"/>
  <c r="DX69" i="1"/>
  <c r="EJ69" i="1" s="1"/>
  <c r="DX20" i="1"/>
  <c r="EJ20" i="1" s="1"/>
  <c r="DX65" i="1"/>
  <c r="EJ65" i="1" s="1"/>
  <c r="DX14" i="1"/>
  <c r="EJ14" i="1" s="1"/>
  <c r="DX17" i="1"/>
  <c r="EJ17" i="1" s="1"/>
  <c r="DX29" i="1"/>
  <c r="EJ29" i="1" s="1"/>
  <c r="DX52" i="1"/>
  <c r="EJ52" i="1" s="1"/>
  <c r="DX129" i="1"/>
  <c r="EJ129" i="1" s="1"/>
  <c r="DX15" i="1"/>
  <c r="EJ15" i="1" s="1"/>
  <c r="DX59" i="1"/>
  <c r="EJ59" i="1" s="1"/>
  <c r="DX117" i="1"/>
  <c r="EJ117" i="1" s="1"/>
  <c r="DX5" i="1"/>
  <c r="EJ5" i="1" s="1"/>
  <c r="DX40" i="1"/>
  <c r="EJ40" i="1" s="1"/>
  <c r="DX94" i="1"/>
  <c r="EJ94" i="1" s="1"/>
  <c r="DX75" i="1"/>
  <c r="EJ75" i="1" s="1"/>
  <c r="EB28" i="1"/>
  <c r="EN28" i="1" s="1"/>
  <c r="DX70" i="1"/>
  <c r="EJ70" i="1" s="1"/>
  <c r="DU117" i="1"/>
  <c r="EG117" i="1" s="1"/>
  <c r="EB126" i="1"/>
  <c r="EN126" i="1" s="1"/>
  <c r="EB108" i="1"/>
  <c r="EN108" i="1" s="1"/>
  <c r="EB81" i="1"/>
  <c r="EN81" i="1" s="1"/>
  <c r="DU28" i="1"/>
  <c r="EG28" i="1" s="1"/>
  <c r="DU45" i="1"/>
  <c r="EG45" i="1" s="1"/>
  <c r="DU70" i="1"/>
  <c r="EG70" i="1" s="1"/>
  <c r="DU25" i="1"/>
  <c r="EG25" i="1" s="1"/>
  <c r="EB40" i="1"/>
  <c r="EN40" i="1" s="1"/>
  <c r="DU122" i="1"/>
  <c r="EG122" i="1" s="1"/>
  <c r="DU72" i="1"/>
  <c r="EG72" i="1" s="1"/>
  <c r="DU81" i="1"/>
  <c r="EG81" i="1" s="1"/>
  <c r="DU112" i="1"/>
  <c r="EG112" i="1" s="1"/>
  <c r="DU95" i="1"/>
  <c r="EG95" i="1" s="1"/>
  <c r="EB77" i="1"/>
  <c r="EN77" i="1" s="1"/>
  <c r="EA100" i="1"/>
  <c r="EM100" i="1" s="1"/>
  <c r="ED73" i="1"/>
  <c r="EP73" i="1" s="1"/>
  <c r="EA17" i="1"/>
  <c r="EM17" i="1" s="1"/>
  <c r="EA23" i="1"/>
  <c r="EM23" i="1" s="1"/>
  <c r="ED107" i="1"/>
  <c r="EP107" i="1" s="1"/>
  <c r="EB95" i="1"/>
  <c r="EN95" i="1" s="1"/>
  <c r="DU41" i="1"/>
  <c r="EG41" i="1" s="1"/>
  <c r="DU55" i="1"/>
  <c r="EG55" i="1" s="1"/>
  <c r="DU42" i="1"/>
  <c r="EG42" i="1" s="1"/>
  <c r="DU90" i="1"/>
  <c r="EG90" i="1" s="1"/>
  <c r="EB31" i="1"/>
  <c r="EN31" i="1" s="1"/>
  <c r="EB53" i="1"/>
  <c r="EN53" i="1" s="1"/>
  <c r="DU14" i="1"/>
  <c r="EG14" i="1" s="1"/>
  <c r="DU24" i="1"/>
  <c r="EG24" i="1" s="1"/>
  <c r="EB13" i="1"/>
  <c r="EN13" i="1" s="1"/>
  <c r="EB120" i="1"/>
  <c r="EN120" i="1" s="1"/>
  <c r="EB41" i="1"/>
  <c r="EN41" i="1" s="1"/>
  <c r="DU7" i="1"/>
  <c r="EG7" i="1" s="1"/>
  <c r="DU120" i="1"/>
  <c r="EG120" i="1" s="1"/>
  <c r="EB48" i="1"/>
  <c r="EN48" i="1" s="1"/>
  <c r="EB55" i="1"/>
  <c r="EN55" i="1" s="1"/>
  <c r="DU98" i="1"/>
  <c r="EG98" i="1" s="1"/>
  <c r="DU84" i="1"/>
  <c r="EG84" i="1" s="1"/>
  <c r="DU34" i="1"/>
  <c r="EG34" i="1" s="1"/>
  <c r="EB67" i="1"/>
  <c r="EN67" i="1" s="1"/>
  <c r="DU37" i="1"/>
  <c r="EG37" i="1" s="1"/>
  <c r="DU36" i="1"/>
  <c r="EG36" i="1" s="1"/>
  <c r="DU13" i="1"/>
  <c r="EG13" i="1" s="1"/>
  <c r="EB60" i="1"/>
  <c r="EN60" i="1" s="1"/>
  <c r="DU74" i="1"/>
  <c r="EG74" i="1" s="1"/>
  <c r="EB88" i="1"/>
  <c r="EN88" i="1" s="1"/>
  <c r="EB97" i="1"/>
  <c r="EN97" i="1" s="1"/>
  <c r="DU40" i="1"/>
  <c r="EG40" i="1" s="1"/>
  <c r="EB83" i="1"/>
  <c r="EN83" i="1" s="1"/>
  <c r="DU19" i="1"/>
  <c r="EG19" i="1" s="1"/>
  <c r="EB46" i="1"/>
  <c r="EN46" i="1" s="1"/>
  <c r="EB29" i="1"/>
  <c r="EN29" i="1" s="1"/>
  <c r="DU64" i="1"/>
  <c r="EG64" i="1" s="1"/>
  <c r="DU39" i="1"/>
  <c r="EG39" i="1" s="1"/>
  <c r="DU57" i="1"/>
  <c r="EG57" i="1" s="1"/>
  <c r="DU88" i="1"/>
  <c r="EG88" i="1" s="1"/>
  <c r="DU6" i="1"/>
  <c r="EG6" i="1" s="1"/>
  <c r="EA6" i="1"/>
  <c r="EM6" i="1" s="1"/>
  <c r="EC13" i="1"/>
  <c r="EO13" i="1" s="1"/>
  <c r="EC36" i="1"/>
  <c r="EO36" i="1" s="1"/>
  <c r="EC104" i="1"/>
  <c r="EO104" i="1" s="1"/>
  <c r="EA118" i="1"/>
  <c r="EM118" i="1" s="1"/>
  <c r="EA14" i="1"/>
  <c r="EM14" i="1" s="1"/>
  <c r="EA58" i="1"/>
  <c r="EM58" i="1" s="1"/>
  <c r="DU113" i="1"/>
  <c r="EG113" i="1" s="1"/>
  <c r="EC47" i="1"/>
  <c r="EO47" i="1" s="1"/>
  <c r="ED33" i="1"/>
  <c r="EP33" i="1" s="1"/>
  <c r="DZ130" i="1"/>
  <c r="EL130" i="1" s="1"/>
  <c r="DZ43" i="1"/>
  <c r="EL43" i="1" s="1"/>
  <c r="DZ26" i="1"/>
  <c r="EL26" i="1" s="1"/>
  <c r="EB75" i="1"/>
  <c r="EN75" i="1" s="1"/>
  <c r="EC128" i="1"/>
  <c r="EO128" i="1" s="1"/>
  <c r="EA59" i="1"/>
  <c r="EM59" i="1" s="1"/>
  <c r="ED119" i="1"/>
  <c r="EP119" i="1" s="1"/>
  <c r="DZ73" i="1"/>
  <c r="EL73" i="1" s="1"/>
  <c r="ED127" i="1"/>
  <c r="EP127" i="1" s="1"/>
  <c r="DZ70" i="1"/>
  <c r="EL70" i="1" s="1"/>
  <c r="EA45" i="1"/>
  <c r="EM45" i="1" s="1"/>
  <c r="EB72" i="1"/>
  <c r="EN72" i="1" s="1"/>
  <c r="DU47" i="1"/>
  <c r="EG47" i="1" s="1"/>
  <c r="DU56" i="1"/>
  <c r="EG56" i="1" s="1"/>
  <c r="EC66" i="1"/>
  <c r="EO66" i="1" s="1"/>
  <c r="EC58" i="1"/>
  <c r="EO58" i="1" s="1"/>
  <c r="EC113" i="1"/>
  <c r="EO113" i="1" s="1"/>
  <c r="EC35" i="1"/>
  <c r="EO35" i="1" s="1"/>
  <c r="DZ121" i="1"/>
  <c r="EL121" i="1" s="1"/>
  <c r="DZ68" i="1"/>
  <c r="EL68" i="1" s="1"/>
  <c r="EC123" i="1"/>
  <c r="EO123" i="1" s="1"/>
  <c r="ED105" i="1"/>
  <c r="EP105" i="1" s="1"/>
  <c r="DU29" i="1"/>
  <c r="EG29" i="1" s="1"/>
  <c r="ED23" i="1"/>
  <c r="EP23" i="1" s="1"/>
  <c r="EC64" i="1"/>
  <c r="EO64" i="1" s="1"/>
  <c r="EC41" i="1"/>
  <c r="EO41" i="1" s="1"/>
  <c r="DZ67" i="1"/>
  <c r="EL67" i="1" s="1"/>
  <c r="EA130" i="1"/>
  <c r="EM130" i="1" s="1"/>
  <c r="DZ108" i="1"/>
  <c r="EL108" i="1" s="1"/>
  <c r="DX33" i="1"/>
  <c r="EJ33" i="1" s="1"/>
  <c r="DX106" i="1"/>
  <c r="EJ106" i="1" s="1"/>
  <c r="DX74" i="1"/>
  <c r="EJ74" i="1" s="1"/>
  <c r="DX42" i="1"/>
  <c r="EJ42" i="1" s="1"/>
  <c r="DX23" i="1"/>
  <c r="EJ23" i="1" s="1"/>
  <c r="DX48" i="1"/>
  <c r="EJ48" i="1" s="1"/>
  <c r="DX25" i="1"/>
  <c r="EJ25" i="1" s="1"/>
  <c r="DX73" i="1"/>
  <c r="EJ73" i="1" s="1"/>
  <c r="EC86" i="1"/>
  <c r="EO86" i="1" s="1"/>
  <c r="DZ55" i="1"/>
  <c r="EL55" i="1" s="1"/>
  <c r="EC55" i="1"/>
  <c r="EO55" i="1" s="1"/>
  <c r="EC97" i="1"/>
  <c r="EO97" i="1" s="1"/>
  <c r="EC85" i="1"/>
  <c r="EO85" i="1" s="1"/>
  <c r="EC103" i="1"/>
  <c r="EO103" i="1" s="1"/>
  <c r="EC111" i="1"/>
  <c r="EO111" i="1" s="1"/>
  <c r="EC80" i="1"/>
  <c r="EO80" i="1" s="1"/>
  <c r="DZ8" i="1"/>
  <c r="EL8" i="1" s="1"/>
  <c r="EB5" i="1"/>
  <c r="EN5" i="1" s="1"/>
  <c r="DU125" i="1"/>
  <c r="EG125" i="1" s="1"/>
  <c r="DU52" i="1"/>
  <c r="EG52" i="1" s="1"/>
  <c r="EB52" i="1"/>
  <c r="EN52" i="1" s="1"/>
  <c r="DU44" i="1"/>
  <c r="EG44" i="1" s="1"/>
  <c r="EB17" i="1"/>
  <c r="EN17" i="1" s="1"/>
  <c r="DU59" i="1"/>
  <c r="EG59" i="1" s="1"/>
  <c r="DU86" i="1"/>
  <c r="EG86" i="1" s="1"/>
  <c r="EB36" i="1"/>
  <c r="EN36" i="1" s="1"/>
  <c r="EB106" i="1"/>
  <c r="EN106" i="1" s="1"/>
  <c r="EB6" i="1"/>
  <c r="EN6" i="1" s="1"/>
  <c r="DU18" i="1"/>
  <c r="EG18" i="1" s="1"/>
  <c r="EB57" i="1"/>
  <c r="EN57" i="1" s="1"/>
  <c r="DU11" i="1"/>
  <c r="EG11" i="1" s="1"/>
  <c r="EB10" i="1"/>
  <c r="EN10" i="1" s="1"/>
  <c r="DU68" i="1"/>
  <c r="EG68" i="1" s="1"/>
  <c r="EB25" i="1"/>
  <c r="EN25" i="1" s="1"/>
  <c r="EB18" i="1"/>
  <c r="EN18" i="1" s="1"/>
  <c r="EB45" i="1"/>
  <c r="EN45" i="1" s="1"/>
  <c r="EB76" i="1"/>
  <c r="EN76" i="1" s="1"/>
  <c r="DU33" i="1"/>
  <c r="EG33" i="1" s="1"/>
  <c r="EB127" i="1"/>
  <c r="EN127" i="1" s="1"/>
  <c r="DU123" i="1"/>
  <c r="EG123" i="1" s="1"/>
  <c r="EB23" i="1"/>
  <c r="EN23" i="1" s="1"/>
  <c r="DU10" i="1"/>
  <c r="EG10" i="1" s="1"/>
  <c r="DU124" i="1"/>
  <c r="EG124" i="1" s="1"/>
  <c r="DU8" i="1"/>
  <c r="EG8" i="1" s="1"/>
  <c r="EB94" i="1"/>
  <c r="EN94" i="1" s="1"/>
  <c r="EB89" i="1"/>
  <c r="EN89" i="1" s="1"/>
  <c r="EB59" i="1"/>
  <c r="EN59" i="1" s="1"/>
  <c r="DU58" i="1"/>
  <c r="EG58" i="1" s="1"/>
  <c r="DU53" i="1"/>
  <c r="EG53" i="1" s="1"/>
  <c r="EB102" i="1"/>
  <c r="EN102" i="1" s="1"/>
  <c r="EB93" i="1"/>
  <c r="EN93" i="1" s="1"/>
  <c r="EB74" i="1"/>
  <c r="EN74" i="1" s="1"/>
  <c r="EB35" i="1"/>
  <c r="EN35" i="1" s="1"/>
  <c r="DU108" i="1"/>
  <c r="EG108" i="1" s="1"/>
  <c r="EB84" i="1"/>
  <c r="EN84" i="1" s="1"/>
  <c r="EB62" i="1"/>
  <c r="EN62" i="1" s="1"/>
  <c r="DU94" i="1"/>
  <c r="EG94" i="1" s="1"/>
  <c r="DU129" i="1"/>
  <c r="EG129" i="1" s="1"/>
  <c r="DU126" i="1"/>
  <c r="EG126" i="1" s="1"/>
  <c r="DU116" i="1"/>
  <c r="EG116" i="1" s="1"/>
  <c r="EB68" i="1"/>
  <c r="EN68" i="1" s="1"/>
  <c r="EB70" i="1"/>
  <c r="EN70" i="1" s="1"/>
  <c r="EB12" i="1"/>
  <c r="EN12" i="1" s="1"/>
  <c r="EB65" i="1"/>
  <c r="EN65" i="1" s="1"/>
  <c r="EB112" i="1"/>
  <c r="EN112" i="1" s="1"/>
  <c r="DU5" i="1"/>
  <c r="EG5" i="1" s="1"/>
  <c r="DU75" i="1"/>
  <c r="EG75" i="1" s="1"/>
  <c r="DU35" i="1"/>
  <c r="EG35" i="1" s="1"/>
  <c r="EB82" i="1"/>
  <c r="EN82" i="1" s="1"/>
  <c r="EB73" i="1"/>
  <c r="EN73" i="1" s="1"/>
  <c r="EB80" i="1"/>
  <c r="EN80" i="1" s="1"/>
  <c r="DU127" i="1"/>
  <c r="EG127" i="1" s="1"/>
  <c r="EB11" i="1"/>
  <c r="EN11" i="1" s="1"/>
  <c r="DU21" i="1"/>
  <c r="EG21" i="1" s="1"/>
  <c r="DU109" i="1"/>
  <c r="EG109" i="1" s="1"/>
  <c r="DU67" i="1"/>
  <c r="EG67" i="1" s="1"/>
  <c r="EB22" i="1"/>
  <c r="EN22" i="1" s="1"/>
  <c r="DU62" i="1"/>
  <c r="EG62" i="1" s="1"/>
  <c r="EB100" i="1"/>
  <c r="EN100" i="1" s="1"/>
  <c r="DU30" i="1"/>
  <c r="EG30" i="1" s="1"/>
  <c r="EB33" i="1"/>
  <c r="EN33" i="1" s="1"/>
  <c r="EB8" i="1"/>
  <c r="EN8" i="1" s="1"/>
  <c r="EB49" i="1"/>
  <c r="EN49" i="1" s="1"/>
  <c r="DU119" i="1"/>
  <c r="EG119" i="1" s="1"/>
  <c r="DU77" i="1"/>
  <c r="EG77" i="1" s="1"/>
  <c r="EB125" i="1"/>
  <c r="EN125" i="1" s="1"/>
  <c r="DU43" i="1"/>
  <c r="EG43" i="1" s="1"/>
  <c r="DU61" i="1"/>
  <c r="EG61" i="1" s="1"/>
  <c r="EB34" i="1"/>
  <c r="EN34" i="1" s="1"/>
  <c r="EB39" i="1"/>
  <c r="EN39" i="1" s="1"/>
  <c r="EB30" i="1"/>
  <c r="EN30" i="1" s="1"/>
  <c r="DU50" i="1"/>
  <c r="EG50" i="1" s="1"/>
  <c r="EB105" i="1"/>
  <c r="EN105" i="1" s="1"/>
  <c r="EB37" i="1"/>
  <c r="EN37" i="1" s="1"/>
  <c r="DU85" i="1"/>
  <c r="EG85" i="1" s="1"/>
  <c r="EB111" i="1"/>
  <c r="EN111" i="1" s="1"/>
  <c r="EB98" i="1"/>
  <c r="EN98" i="1" s="1"/>
  <c r="DU101" i="1"/>
  <c r="EG101" i="1" s="1"/>
  <c r="EB114" i="1"/>
  <c r="EN114" i="1" s="1"/>
  <c r="EB47" i="1"/>
  <c r="EN47" i="1" s="1"/>
  <c r="DU63" i="1"/>
  <c r="EG63" i="1" s="1"/>
  <c r="EB16" i="1"/>
  <c r="EN16" i="1" s="1"/>
  <c r="EB42" i="1"/>
  <c r="EN42" i="1" s="1"/>
  <c r="EB109" i="1"/>
  <c r="EN109" i="1" s="1"/>
  <c r="DU97" i="1"/>
  <c r="EG97" i="1" s="1"/>
  <c r="DU107" i="1"/>
  <c r="EG107" i="1" s="1"/>
  <c r="EB27" i="1"/>
  <c r="EN27" i="1" s="1"/>
  <c r="DU82" i="1"/>
  <c r="EG82" i="1" s="1"/>
  <c r="DU54" i="1"/>
  <c r="EG54" i="1" s="1"/>
  <c r="EB7" i="1"/>
  <c r="EN7" i="1" s="1"/>
  <c r="EB21" i="1"/>
  <c r="EN21" i="1" s="1"/>
  <c r="EB103" i="1"/>
  <c r="EN103" i="1" s="1"/>
  <c r="EB50" i="1"/>
  <c r="EN50" i="1" s="1"/>
  <c r="DU118" i="1"/>
  <c r="EG118" i="1" s="1"/>
  <c r="EB92" i="1"/>
  <c r="EN92" i="1" s="1"/>
  <c r="DU105" i="1"/>
  <c r="EG105" i="1" s="1"/>
  <c r="EB71" i="1"/>
  <c r="EN71" i="1" s="1"/>
  <c r="EB116" i="1"/>
  <c r="EN116" i="1" s="1"/>
  <c r="EF69" i="1"/>
  <c r="ER69" i="1" s="1"/>
  <c r="DX51" i="1"/>
  <c r="EJ51" i="1" s="1"/>
  <c r="DX9" i="1"/>
  <c r="EJ9" i="1" s="1"/>
  <c r="DX119" i="1"/>
  <c r="EJ119" i="1" s="1"/>
  <c r="DX99" i="1"/>
  <c r="EJ99" i="1" s="1"/>
  <c r="DX36" i="1"/>
  <c r="EJ36" i="1" s="1"/>
  <c r="DX24" i="1"/>
  <c r="EJ24" i="1" s="1"/>
  <c r="DX7" i="1"/>
  <c r="EJ7" i="1" s="1"/>
  <c r="DX62" i="1"/>
  <c r="EJ62" i="1" s="1"/>
  <c r="DX13" i="1"/>
  <c r="EJ13" i="1" s="1"/>
  <c r="DX88" i="1"/>
  <c r="EJ88" i="1" s="1"/>
  <c r="DX31" i="1"/>
  <c r="EJ31" i="1" s="1"/>
  <c r="DX128" i="1"/>
  <c r="EJ128" i="1" s="1"/>
  <c r="ED20" i="1"/>
  <c r="EP20" i="1" s="1"/>
  <c r="EA117" i="1"/>
  <c r="EM117" i="1" s="1"/>
  <c r="EA120" i="1"/>
  <c r="EM120" i="1" s="1"/>
  <c r="ED99" i="1"/>
  <c r="EP99" i="1" s="1"/>
  <c r="EA52" i="1"/>
  <c r="EM52" i="1" s="1"/>
  <c r="EF41" i="1"/>
  <c r="ER41" i="1" s="1"/>
  <c r="EF126" i="1"/>
  <c r="ER126" i="1" s="1"/>
  <c r="DU110" i="1"/>
  <c r="EG110" i="1" s="1"/>
  <c r="ED118" i="1"/>
  <c r="EP118" i="1" s="1"/>
  <c r="EF107" i="1"/>
  <c r="ER107" i="1" s="1"/>
  <c r="EF99" i="1"/>
  <c r="ER99" i="1" s="1"/>
  <c r="EF113" i="1"/>
  <c r="ER113" i="1" s="1"/>
  <c r="EF19" i="1"/>
  <c r="ER19" i="1" s="1"/>
  <c r="EF112" i="1"/>
  <c r="ER112" i="1" s="1"/>
  <c r="EF102" i="1"/>
  <c r="ER102" i="1" s="1"/>
  <c r="EF116" i="1"/>
  <c r="ER116" i="1" s="1"/>
  <c r="EF108" i="1"/>
  <c r="ER108" i="1" s="1"/>
  <c r="DX108" i="1"/>
  <c r="EJ108" i="1" s="1"/>
  <c r="DX93" i="1"/>
  <c r="EJ93" i="1" s="1"/>
  <c r="DX50" i="1"/>
  <c r="EJ50" i="1" s="1"/>
  <c r="DX6" i="1"/>
  <c r="EJ6" i="1" s="1"/>
  <c r="DX66" i="1"/>
  <c r="EJ66" i="1" s="1"/>
  <c r="DX118" i="1"/>
  <c r="EJ118" i="1" s="1"/>
  <c r="DX43" i="1"/>
  <c r="EJ43" i="1" s="1"/>
  <c r="DX12" i="1"/>
  <c r="EJ12" i="1" s="1"/>
  <c r="DX114" i="1"/>
  <c r="EJ114" i="1" s="1"/>
  <c r="DX96" i="1"/>
  <c r="EJ96" i="1" s="1"/>
  <c r="DX46" i="1"/>
  <c r="EJ46" i="1" s="1"/>
  <c r="DX41" i="1"/>
  <c r="EJ41" i="1" s="1"/>
  <c r="DX58" i="1"/>
  <c r="EJ58" i="1" s="1"/>
  <c r="DX92" i="1"/>
  <c r="EJ92" i="1" s="1"/>
  <c r="DX83" i="1"/>
  <c r="EJ83" i="1" s="1"/>
  <c r="DX55" i="1"/>
  <c r="EJ55" i="1" s="1"/>
  <c r="DX67" i="1"/>
  <c r="EJ67" i="1" s="1"/>
  <c r="DX72" i="1"/>
  <c r="EJ72" i="1" s="1"/>
  <c r="DX121" i="1"/>
  <c r="EJ121" i="1" s="1"/>
  <c r="DX19" i="1"/>
  <c r="EJ19" i="1" s="1"/>
  <c r="DX116" i="1"/>
  <c r="EJ116" i="1" s="1"/>
  <c r="DX127" i="1"/>
  <c r="EJ127" i="1" s="1"/>
  <c r="DX30" i="1"/>
  <c r="EJ30" i="1" s="1"/>
  <c r="DX95" i="1"/>
  <c r="EJ95" i="1" s="1"/>
  <c r="DX100" i="1"/>
  <c r="EJ100" i="1" s="1"/>
  <c r="DX78" i="1"/>
  <c r="EJ78" i="1" s="1"/>
  <c r="DX47" i="1"/>
  <c r="EJ47" i="1" s="1"/>
  <c r="DX11" i="1"/>
  <c r="EJ11" i="1" s="1"/>
  <c r="DX87" i="1"/>
  <c r="EJ87" i="1" s="1"/>
  <c r="DX28" i="1"/>
  <c r="EJ28" i="1" s="1"/>
  <c r="DX104" i="1"/>
  <c r="EJ104" i="1" s="1"/>
  <c r="DX10" i="1"/>
  <c r="EJ10" i="1" s="1"/>
  <c r="DX35" i="1"/>
  <c r="EJ35" i="1" s="1"/>
  <c r="DX123" i="1"/>
  <c r="EJ123" i="1" s="1"/>
  <c r="DX26" i="1"/>
  <c r="EJ26" i="1" s="1"/>
  <c r="DX98" i="1"/>
  <c r="EJ98" i="1" s="1"/>
  <c r="DX82" i="1"/>
  <c r="EJ82" i="1" s="1"/>
  <c r="DX102" i="1"/>
  <c r="EJ102" i="1" s="1"/>
  <c r="DX68" i="1"/>
  <c r="EJ68" i="1" s="1"/>
  <c r="DX39" i="1"/>
  <c r="EJ39" i="1" s="1"/>
  <c r="DX122" i="1"/>
  <c r="EJ122" i="1" s="1"/>
  <c r="EE121" i="1"/>
  <c r="EQ121" i="1" s="1"/>
  <c r="EE80" i="1"/>
  <c r="EQ80" i="1" s="1"/>
  <c r="EE78" i="1"/>
  <c r="EQ78" i="1" s="1"/>
  <c r="DZ110" i="1"/>
  <c r="EL110" i="1" s="1"/>
  <c r="EE60" i="1"/>
  <c r="EQ60" i="1" s="1"/>
  <c r="EE124" i="1"/>
  <c r="EQ124" i="1" s="1"/>
  <c r="EE61" i="1"/>
  <c r="EQ61" i="1" s="1"/>
  <c r="EE100" i="1"/>
  <c r="EQ100" i="1" s="1"/>
  <c r="EE66" i="1"/>
  <c r="EQ66" i="1" s="1"/>
  <c r="EE43" i="1"/>
  <c r="EQ43" i="1" s="1"/>
  <c r="EE27" i="1"/>
  <c r="EQ27" i="1" s="1"/>
  <c r="EE14" i="1"/>
  <c r="EQ14" i="1" s="1"/>
  <c r="EE127" i="1"/>
  <c r="EQ127" i="1" s="1"/>
  <c r="EE125" i="1"/>
  <c r="EQ125" i="1" s="1"/>
  <c r="EE63" i="1"/>
  <c r="EQ63" i="1" s="1"/>
  <c r="EE114" i="1"/>
  <c r="EQ114" i="1" s="1"/>
  <c r="EE82" i="1"/>
  <c r="EQ82" i="1" s="1"/>
  <c r="EA90" i="1"/>
  <c r="EM90" i="1" s="1"/>
  <c r="EA8" i="1"/>
  <c r="EM8" i="1" s="1"/>
  <c r="ED47" i="1"/>
  <c r="EP47" i="1" s="1"/>
  <c r="EA78" i="1"/>
  <c r="EM78" i="1" s="1"/>
  <c r="EB69" i="1"/>
  <c r="EN69" i="1" s="1"/>
  <c r="EB121" i="1"/>
  <c r="EN121" i="1" s="1"/>
  <c r="ED24" i="1"/>
  <c r="EP24" i="1" s="1"/>
  <c r="EB78" i="1"/>
  <c r="EN78" i="1" s="1"/>
  <c r="DU79" i="1"/>
  <c r="EG79" i="1" s="1"/>
  <c r="ED69" i="1"/>
  <c r="EP69" i="1" s="1"/>
  <c r="EA93" i="1"/>
  <c r="EM93" i="1" s="1"/>
  <c r="EB54" i="1"/>
  <c r="EN54" i="1" s="1"/>
  <c r="DU128" i="1"/>
  <c r="EG128" i="1" s="1"/>
  <c r="EB63" i="1"/>
  <c r="EN63" i="1" s="1"/>
  <c r="EB58" i="1"/>
  <c r="EN58" i="1" s="1"/>
  <c r="ED88" i="1"/>
  <c r="EP88" i="1" s="1"/>
  <c r="DU60" i="1"/>
  <c r="EG60" i="1" s="1"/>
  <c r="ED18" i="1"/>
  <c r="EP18" i="1" s="1"/>
  <c r="DU99" i="1"/>
  <c r="EG99" i="1" s="1"/>
  <c r="DU20" i="1"/>
  <c r="EG20" i="1" s="1"/>
  <c r="ED29" i="1"/>
  <c r="EP29" i="1" s="1"/>
  <c r="ED109" i="1"/>
  <c r="EP109" i="1" s="1"/>
  <c r="DX84" i="1"/>
  <c r="EJ84" i="1" s="1"/>
  <c r="DY118" i="1"/>
  <c r="EK118" i="1" s="1"/>
  <c r="EC84" i="1"/>
  <c r="EO84" i="1" s="1"/>
  <c r="DU9" i="1"/>
  <c r="EG9" i="1" s="1"/>
  <c r="EC28" i="1"/>
  <c r="EO28" i="1" s="1"/>
  <c r="EA86" i="1"/>
  <c r="EM86" i="1" s="1"/>
  <c r="EC32" i="1"/>
  <c r="EO32" i="1" s="1"/>
  <c r="ED42" i="1"/>
  <c r="EP42" i="1" s="1"/>
  <c r="EA28" i="1"/>
  <c r="EM28" i="1" s="1"/>
  <c r="EC63" i="1"/>
  <c r="EO63" i="1" s="1"/>
  <c r="EC25" i="1"/>
  <c r="EO25" i="1" s="1"/>
  <c r="EC60" i="1"/>
  <c r="EO60" i="1" s="1"/>
  <c r="DZ7" i="1"/>
  <c r="EL7" i="1" s="1"/>
  <c r="DX18" i="1"/>
  <c r="EJ18" i="1" s="1"/>
  <c r="EA60" i="1"/>
  <c r="EM60" i="1" s="1"/>
  <c r="EB79" i="1"/>
  <c r="EN79" i="1" s="1"/>
  <c r="ED82" i="1"/>
  <c r="EP82" i="1" s="1"/>
  <c r="EC21" i="1"/>
  <c r="EO21" i="1" s="1"/>
  <c r="EC73" i="1"/>
  <c r="EO73" i="1" s="1"/>
  <c r="EC22" i="1"/>
  <c r="EO22" i="1" s="1"/>
  <c r="EE108" i="1"/>
  <c r="EQ108" i="1" s="1"/>
  <c r="EE116" i="1"/>
  <c r="EQ116" i="1" s="1"/>
  <c r="EE64" i="1"/>
  <c r="EQ64" i="1" s="1"/>
  <c r="EE57" i="1"/>
  <c r="EQ57" i="1" s="1"/>
  <c r="EE98" i="1"/>
  <c r="EQ98" i="1" s="1"/>
  <c r="EE68" i="1"/>
  <c r="EQ68" i="1" s="1"/>
  <c r="EE38" i="1"/>
  <c r="EQ38" i="1" s="1"/>
  <c r="EE59" i="1"/>
  <c r="EQ59" i="1" s="1"/>
  <c r="EE94" i="1"/>
  <c r="EQ94" i="1" s="1"/>
  <c r="EE5" i="1"/>
  <c r="EQ5" i="1" s="1"/>
  <c r="DW67" i="1"/>
  <c r="EI67" i="1" s="1"/>
  <c r="EE72" i="1"/>
  <c r="EQ72" i="1" s="1"/>
  <c r="EE123" i="1"/>
  <c r="EQ123" i="1" s="1"/>
  <c r="EE28" i="1"/>
  <c r="EQ28" i="1" s="1"/>
  <c r="EE96" i="1"/>
  <c r="EQ96" i="1" s="1"/>
  <c r="EE97" i="1"/>
  <c r="EQ97" i="1" s="1"/>
  <c r="EE31" i="1"/>
  <c r="EQ31" i="1" s="1"/>
  <c r="EE107" i="1"/>
  <c r="EQ107" i="1" s="1"/>
  <c r="EE126" i="1"/>
  <c r="EQ126" i="1" s="1"/>
  <c r="EE39" i="1"/>
  <c r="EQ39" i="1" s="1"/>
  <c r="EE112" i="1"/>
  <c r="EQ112" i="1" s="1"/>
  <c r="EE117" i="1"/>
  <c r="EQ117" i="1" s="1"/>
  <c r="EE21" i="1"/>
  <c r="EQ21" i="1" s="1"/>
  <c r="EE11" i="1"/>
  <c r="EQ11" i="1" s="1"/>
  <c r="DW90" i="1"/>
  <c r="EI90" i="1" s="1"/>
  <c r="EE20" i="1"/>
  <c r="EQ20" i="1" s="1"/>
  <c r="EE110" i="1"/>
  <c r="EQ110" i="1" s="1"/>
  <c r="EE18" i="1"/>
  <c r="EQ18" i="1" s="1"/>
  <c r="EE48" i="1"/>
  <c r="EQ48" i="1" s="1"/>
  <c r="EE52" i="1"/>
  <c r="EQ52" i="1" s="1"/>
  <c r="EE49" i="1"/>
  <c r="EQ49" i="1" s="1"/>
  <c r="EE91" i="1"/>
  <c r="EQ91" i="1" s="1"/>
  <c r="EE88" i="1"/>
  <c r="EQ88" i="1" s="1"/>
  <c r="EE77" i="1"/>
  <c r="EQ77" i="1" s="1"/>
  <c r="EE73" i="1"/>
  <c r="EQ73" i="1" s="1"/>
  <c r="EE25" i="1"/>
  <c r="EQ25" i="1" s="1"/>
  <c r="EE79" i="1"/>
  <c r="EQ79" i="1" s="1"/>
  <c r="EE90" i="1"/>
  <c r="EQ90" i="1" s="1"/>
  <c r="EE106" i="1"/>
  <c r="EQ106" i="1" s="1"/>
  <c r="EE65" i="1"/>
  <c r="EQ65" i="1" s="1"/>
  <c r="EE113" i="1"/>
  <c r="EQ113" i="1" s="1"/>
  <c r="EE115" i="1"/>
  <c r="EQ115" i="1" s="1"/>
  <c r="DY91" i="1"/>
  <c r="EK91" i="1" s="1"/>
  <c r="EE128" i="1"/>
  <c r="EQ128" i="1" s="1"/>
  <c r="EE16" i="1"/>
  <c r="EQ16" i="1" s="1"/>
  <c r="DW63" i="1"/>
  <c r="EI63" i="1" s="1"/>
  <c r="EE13" i="1"/>
  <c r="EQ13" i="1" s="1"/>
  <c r="EE47" i="1"/>
  <c r="EQ47" i="1" s="1"/>
  <c r="DY86" i="1"/>
  <c r="EK86" i="1" s="1"/>
  <c r="EE10" i="1"/>
  <c r="EQ10" i="1" s="1"/>
  <c r="EE56" i="1"/>
  <c r="EQ56" i="1" s="1"/>
  <c r="EE45" i="1"/>
  <c r="EQ45" i="1" s="1"/>
  <c r="EE118" i="1"/>
  <c r="EQ118" i="1" s="1"/>
  <c r="EE44" i="1"/>
  <c r="EQ44" i="1" s="1"/>
  <c r="EE9" i="1"/>
  <c r="EQ9" i="1" s="1"/>
  <c r="EE36" i="1"/>
  <c r="EQ36" i="1" s="1"/>
  <c r="EE81" i="1"/>
  <c r="EQ81" i="1" s="1"/>
  <c r="EE89" i="1"/>
  <c r="EQ89" i="1" s="1"/>
  <c r="EE50" i="1"/>
  <c r="EQ50" i="1" s="1"/>
  <c r="EE99" i="1"/>
  <c r="EQ99" i="1" s="1"/>
  <c r="EE40" i="1"/>
  <c r="EQ40" i="1" s="1"/>
  <c r="EE54" i="1"/>
  <c r="EQ54" i="1" s="1"/>
  <c r="EE53" i="1"/>
  <c r="EQ53" i="1" s="1"/>
  <c r="EE104" i="1"/>
  <c r="EQ104" i="1" s="1"/>
  <c r="EE101" i="1"/>
  <c r="EQ101" i="1" s="1"/>
  <c r="EE84" i="1"/>
  <c r="EQ84" i="1" s="1"/>
  <c r="EE75" i="1"/>
  <c r="EQ75" i="1" s="1"/>
  <c r="EE29" i="1"/>
  <c r="EQ29" i="1" s="1"/>
  <c r="EE30" i="1"/>
  <c r="EQ30" i="1" s="1"/>
  <c r="EE103" i="1"/>
  <c r="EQ103" i="1" s="1"/>
  <c r="EE109" i="1"/>
  <c r="EQ109" i="1" s="1"/>
  <c r="EE58" i="1"/>
  <c r="EQ58" i="1" s="1"/>
  <c r="EE130" i="1"/>
  <c r="EQ130" i="1" s="1"/>
  <c r="EE102" i="1"/>
  <c r="EQ102" i="1" s="1"/>
  <c r="EE33" i="1"/>
  <c r="EQ33" i="1" s="1"/>
  <c r="EE35" i="1"/>
  <c r="EQ35" i="1" s="1"/>
  <c r="EE51" i="1"/>
  <c r="EQ51" i="1" s="1"/>
  <c r="EB51" i="1"/>
  <c r="EN51" i="1" s="1"/>
  <c r="EC24" i="1"/>
  <c r="EO24" i="1" s="1"/>
  <c r="EC44" i="1"/>
  <c r="EO44" i="1" s="1"/>
  <c r="EC20" i="1"/>
  <c r="EO20" i="1" s="1"/>
  <c r="DZ64" i="1"/>
  <c r="EL64" i="1" s="1"/>
  <c r="EC17" i="1"/>
  <c r="EO17" i="1" s="1"/>
  <c r="DZ126" i="1"/>
  <c r="EL126" i="1" s="1"/>
  <c r="DZ18" i="1"/>
  <c r="EL18" i="1" s="1"/>
  <c r="EC10" i="1"/>
  <c r="EO10" i="1" s="1"/>
  <c r="EC94" i="1"/>
  <c r="EO94" i="1" s="1"/>
  <c r="DZ63" i="1"/>
  <c r="EL63" i="1" s="1"/>
  <c r="DW114" i="1"/>
  <c r="EI114" i="1" s="1"/>
  <c r="DW122" i="1"/>
  <c r="EI122" i="1" s="1"/>
  <c r="EB99" i="1"/>
  <c r="EN99" i="1" s="1"/>
  <c r="EB90" i="1"/>
  <c r="EN90" i="1" s="1"/>
  <c r="EB24" i="1"/>
  <c r="EN24" i="1" s="1"/>
  <c r="EB19" i="1"/>
  <c r="EN19" i="1" s="1"/>
  <c r="DU17" i="1"/>
  <c r="EG17" i="1" s="1"/>
  <c r="EB101" i="1"/>
  <c r="EN101" i="1" s="1"/>
  <c r="EB119" i="1"/>
  <c r="EN119" i="1" s="1"/>
  <c r="DW36" i="1"/>
  <c r="EI36" i="1" s="1"/>
  <c r="DW24" i="1"/>
  <c r="EI24" i="1" s="1"/>
  <c r="DW59" i="1"/>
  <c r="EI59" i="1" s="1"/>
  <c r="EB87" i="1"/>
  <c r="EN87" i="1" s="1"/>
  <c r="DU121" i="1"/>
  <c r="EG121" i="1" s="1"/>
  <c r="DW94" i="1"/>
  <c r="EI94" i="1" s="1"/>
  <c r="DU106" i="1"/>
  <c r="EG106" i="1" s="1"/>
  <c r="DW65" i="1"/>
  <c r="EI65" i="1" s="1"/>
  <c r="EB66" i="1"/>
  <c r="EN66" i="1" s="1"/>
  <c r="DU16" i="1"/>
  <c r="EG16" i="1" s="1"/>
  <c r="EC93" i="1"/>
  <c r="EO93" i="1" s="1"/>
  <c r="DW34" i="1"/>
  <c r="EI34" i="1" s="1"/>
  <c r="DW126" i="1"/>
  <c r="EI126" i="1" s="1"/>
  <c r="DW118" i="1"/>
  <c r="EI118" i="1" s="1"/>
  <c r="DU51" i="1"/>
  <c r="EG51" i="1" s="1"/>
  <c r="EB123" i="1"/>
  <c r="EN123" i="1" s="1"/>
  <c r="EB115" i="1"/>
  <c r="EN115" i="1" s="1"/>
  <c r="DW71" i="1"/>
  <c r="EI71" i="1" s="1"/>
  <c r="DW52" i="1"/>
  <c r="EI52" i="1" s="1"/>
  <c r="EF32" i="1"/>
  <c r="ER32" i="1" s="1"/>
  <c r="EB117" i="1"/>
  <c r="EN117" i="1" s="1"/>
  <c r="EE19" i="1"/>
  <c r="EQ19" i="1" s="1"/>
  <c r="EE17" i="1"/>
  <c r="EQ17" i="1" s="1"/>
  <c r="DU66" i="1"/>
  <c r="EG66" i="1" s="1"/>
  <c r="EB104" i="1"/>
  <c r="EN104" i="1" s="1"/>
  <c r="DX125" i="1"/>
  <c r="EJ125" i="1" s="1"/>
  <c r="EE67" i="1"/>
  <c r="EQ67" i="1" s="1"/>
  <c r="DX80" i="1"/>
  <c r="EJ80" i="1" s="1"/>
  <c r="DU78" i="1"/>
  <c r="EG78" i="1" s="1"/>
  <c r="EE8" i="1"/>
  <c r="EQ8" i="1" s="1"/>
  <c r="EE74" i="1"/>
  <c r="EQ74" i="1" s="1"/>
  <c r="EB9" i="1"/>
  <c r="EN9" i="1" s="1"/>
  <c r="DU104" i="1"/>
  <c r="EG104" i="1" s="1"/>
  <c r="DU65" i="1"/>
  <c r="EG65" i="1" s="1"/>
  <c r="EF88" i="1"/>
  <c r="ER88" i="1" s="1"/>
  <c r="EF103" i="1"/>
  <c r="ER103" i="1" s="1"/>
  <c r="EF125" i="1"/>
  <c r="ER125" i="1" s="1"/>
  <c r="EF120" i="1"/>
  <c r="ER120" i="1" s="1"/>
  <c r="EF21" i="1"/>
  <c r="ER21" i="1" s="1"/>
  <c r="EF68" i="1"/>
  <c r="ER68" i="1" s="1"/>
  <c r="EF104" i="1"/>
  <c r="ER104" i="1" s="1"/>
  <c r="EB96" i="1"/>
  <c r="EN96" i="1" s="1"/>
  <c r="DU76" i="1"/>
  <c r="EG76" i="1" s="1"/>
  <c r="EB61" i="1"/>
  <c r="EN61" i="1" s="1"/>
  <c r="EB38" i="1"/>
  <c r="EN38" i="1" s="1"/>
  <c r="EA108" i="1"/>
  <c r="EM108" i="1" s="1"/>
  <c r="DU93" i="1"/>
  <c r="EG93" i="1" s="1"/>
  <c r="EA121" i="1"/>
  <c r="EM121" i="1" s="1"/>
  <c r="EB124" i="1"/>
  <c r="EN124" i="1" s="1"/>
  <c r="EB107" i="1"/>
  <c r="EN107" i="1" s="1"/>
  <c r="EB20" i="1"/>
  <c r="EN20" i="1" s="1"/>
  <c r="ED16" i="1"/>
  <c r="EP16" i="1" s="1"/>
  <c r="EB130" i="1"/>
  <c r="EN130" i="1" s="1"/>
  <c r="EA109" i="1"/>
  <c r="EM109" i="1" s="1"/>
  <c r="DU46" i="1"/>
  <c r="EG46" i="1" s="1"/>
  <c r="DU23" i="1"/>
  <c r="EG23" i="1" s="1"/>
  <c r="DU102" i="1"/>
  <c r="EG102" i="1" s="1"/>
  <c r="EB56" i="1"/>
  <c r="EN56" i="1" s="1"/>
  <c r="EB128" i="1"/>
  <c r="EN128" i="1" s="1"/>
  <c r="DU38" i="1"/>
  <c r="EG38" i="1" s="1"/>
  <c r="DX32" i="1"/>
  <c r="EJ32" i="1" s="1"/>
  <c r="EE12" i="1"/>
  <c r="EQ12" i="1" s="1"/>
  <c r="DX37" i="1"/>
  <c r="EJ37" i="1" s="1"/>
  <c r="DX77" i="1"/>
  <c r="EJ77" i="1" s="1"/>
  <c r="EE34" i="1"/>
  <c r="EQ34" i="1" s="1"/>
  <c r="DX130" i="1"/>
  <c r="EJ130" i="1" s="1"/>
  <c r="DX103" i="1"/>
  <c r="EJ103" i="1" s="1"/>
  <c r="EE70" i="1"/>
  <c r="EQ70" i="1" s="1"/>
  <c r="EE85" i="1"/>
  <c r="EQ85" i="1" s="1"/>
  <c r="DX110" i="1"/>
  <c r="EJ110" i="1" s="1"/>
  <c r="EA128" i="1"/>
  <c r="EM128" i="1" s="1"/>
  <c r="EA37" i="1"/>
  <c r="EM37" i="1" s="1"/>
  <c r="ED49" i="1"/>
  <c r="EP49" i="1" s="1"/>
  <c r="ED37" i="1"/>
  <c r="EP37" i="1" s="1"/>
  <c r="ED44" i="1"/>
  <c r="EP44" i="1" s="1"/>
  <c r="EA67" i="1"/>
  <c r="EM67" i="1" s="1"/>
  <c r="ED75" i="1"/>
  <c r="EP75" i="1" s="1"/>
  <c r="EA61" i="1"/>
  <c r="EM61" i="1" s="1"/>
  <c r="EA10" i="1"/>
  <c r="EM10" i="1" s="1"/>
  <c r="ED122" i="1"/>
  <c r="EP122" i="1" s="1"/>
  <c r="EF57" i="1"/>
  <c r="ER57" i="1" s="1"/>
  <c r="EF89" i="1"/>
  <c r="ER89" i="1" s="1"/>
  <c r="EF23" i="1"/>
  <c r="ER23" i="1" s="1"/>
  <c r="EF36" i="1"/>
  <c r="ER36" i="1" s="1"/>
  <c r="EF24" i="1"/>
  <c r="ER24" i="1" s="1"/>
  <c r="EF115" i="1"/>
  <c r="ER115" i="1" s="1"/>
  <c r="EF49" i="1"/>
  <c r="ER49" i="1" s="1"/>
  <c r="EF26" i="1"/>
  <c r="ER26" i="1" s="1"/>
  <c r="EF119" i="1"/>
  <c r="ER119" i="1" s="1"/>
  <c r="EF50" i="1"/>
  <c r="ER50" i="1" s="1"/>
  <c r="EF59" i="1"/>
  <c r="ER59" i="1" s="1"/>
  <c r="EF40" i="1"/>
  <c r="ER40" i="1" s="1"/>
  <c r="EF87" i="1"/>
  <c r="ER87" i="1" s="1"/>
  <c r="EF22" i="1"/>
  <c r="ER22" i="1" s="1"/>
  <c r="EF33" i="1"/>
  <c r="ER33" i="1" s="1"/>
  <c r="EF72" i="1"/>
  <c r="ER72" i="1" s="1"/>
  <c r="EF77" i="1"/>
  <c r="ER77" i="1" s="1"/>
  <c r="EF9" i="1"/>
  <c r="ER9" i="1" s="1"/>
  <c r="EF86" i="1"/>
  <c r="ER86" i="1" s="1"/>
  <c r="EF80" i="1"/>
  <c r="ER80" i="1" s="1"/>
  <c r="EF17" i="1"/>
  <c r="ER17" i="1" s="1"/>
  <c r="EF117" i="1"/>
  <c r="ER117" i="1" s="1"/>
  <c r="EF7" i="1"/>
  <c r="ER7" i="1" s="1"/>
  <c r="EF71" i="1"/>
  <c r="ER71" i="1" s="1"/>
  <c r="EF70" i="1"/>
  <c r="ER70" i="1" s="1"/>
  <c r="EF52" i="1"/>
  <c r="ER52" i="1" s="1"/>
  <c r="EF66" i="1"/>
  <c r="ER66" i="1" s="1"/>
  <c r="EF56" i="1"/>
  <c r="ER56" i="1" s="1"/>
  <c r="EF54" i="1"/>
  <c r="ER54" i="1" s="1"/>
  <c r="EF111" i="1"/>
  <c r="ER111" i="1" s="1"/>
  <c r="EF75" i="1"/>
  <c r="ER75" i="1" s="1"/>
  <c r="EF45" i="1"/>
  <c r="ER45" i="1" s="1"/>
  <c r="EF101" i="1"/>
  <c r="ER101" i="1" s="1"/>
  <c r="EF30" i="1"/>
  <c r="ER30" i="1" s="1"/>
  <c r="EF82" i="1"/>
  <c r="ER82" i="1" s="1"/>
  <c r="EF100" i="1"/>
  <c r="ER100" i="1" s="1"/>
  <c r="EF130" i="1"/>
  <c r="ER130" i="1" s="1"/>
  <c r="EF62" i="1"/>
  <c r="ER62" i="1" s="1"/>
  <c r="EF78" i="1"/>
  <c r="ER78" i="1" s="1"/>
  <c r="EF6" i="1"/>
  <c r="ER6" i="1" s="1"/>
  <c r="EF35" i="1"/>
  <c r="ER35" i="1" s="1"/>
  <c r="EF74" i="1"/>
  <c r="ER74" i="1" s="1"/>
  <c r="EF13" i="1"/>
  <c r="ER13" i="1" s="1"/>
  <c r="EF38" i="1"/>
  <c r="ER38" i="1" s="1"/>
  <c r="EF128" i="1"/>
  <c r="ER128" i="1" s="1"/>
  <c r="EF93" i="1"/>
  <c r="ER93" i="1" s="1"/>
  <c r="EF90" i="1"/>
  <c r="ER90" i="1" s="1"/>
  <c r="EF42" i="1"/>
  <c r="ER42" i="1" s="1"/>
  <c r="EF61" i="1"/>
  <c r="ER61" i="1" s="1"/>
  <c r="EF5" i="1"/>
  <c r="ER5" i="1" s="1"/>
  <c r="EF118" i="1"/>
  <c r="ER118" i="1" s="1"/>
  <c r="EF65" i="1"/>
  <c r="ER65" i="1" s="1"/>
  <c r="EF37" i="1"/>
  <c r="ER37" i="1" s="1"/>
  <c r="EF81" i="1"/>
  <c r="ER81" i="1" s="1"/>
  <c r="EF127" i="1"/>
  <c r="ER127" i="1" s="1"/>
  <c r="EF8" i="1"/>
  <c r="ER8" i="1" s="1"/>
  <c r="EF20" i="1"/>
  <c r="ER20" i="1" s="1"/>
  <c r="EF123" i="1"/>
  <c r="ER123" i="1" s="1"/>
  <c r="EF47" i="1"/>
  <c r="ER47" i="1" s="1"/>
  <c r="EF76" i="1"/>
  <c r="ER76" i="1" s="1"/>
  <c r="EF63" i="1"/>
  <c r="ER63" i="1" s="1"/>
  <c r="EF95" i="1"/>
  <c r="ER95" i="1" s="1"/>
  <c r="EF53" i="1"/>
  <c r="ER53" i="1" s="1"/>
  <c r="EF114" i="1"/>
  <c r="ER114" i="1" s="1"/>
  <c r="EF64" i="1"/>
  <c r="ER64" i="1" s="1"/>
  <c r="EF10" i="1"/>
  <c r="ER10" i="1" s="1"/>
  <c r="EF14" i="1"/>
  <c r="ER14" i="1" s="1"/>
  <c r="EF46" i="1"/>
  <c r="ER46" i="1" s="1"/>
  <c r="EF29" i="1"/>
  <c r="ER29" i="1" s="1"/>
  <c r="EF84" i="1"/>
  <c r="ER84" i="1" s="1"/>
  <c r="EF92" i="1"/>
  <c r="ER92" i="1" s="1"/>
  <c r="EF48" i="1"/>
  <c r="ER48" i="1" s="1"/>
  <c r="EF79" i="1"/>
  <c r="ER79" i="1" s="1"/>
  <c r="EF18" i="1"/>
  <c r="ER18" i="1" s="1"/>
  <c r="EF124" i="1"/>
  <c r="ER124" i="1" s="1"/>
  <c r="EF85" i="1"/>
  <c r="ER85" i="1" s="1"/>
  <c r="EF83" i="1"/>
  <c r="ER83" i="1" s="1"/>
  <c r="EF55" i="1"/>
  <c r="ER55" i="1" s="1"/>
  <c r="EF31" i="1"/>
  <c r="ER31" i="1" s="1"/>
  <c r="EF129" i="1"/>
  <c r="ER129" i="1" s="1"/>
  <c r="EF34" i="1"/>
  <c r="ER34" i="1" s="1"/>
  <c r="EF44" i="1"/>
  <c r="ER44" i="1" s="1"/>
  <c r="EF12" i="1"/>
  <c r="ER12" i="1" s="1"/>
  <c r="EF11" i="1"/>
  <c r="ER11" i="1" s="1"/>
  <c r="EF94" i="1"/>
  <c r="ER94" i="1" s="1"/>
  <c r="EF27" i="1"/>
  <c r="ER27" i="1" s="1"/>
  <c r="EF105" i="1"/>
  <c r="ER105" i="1" s="1"/>
  <c r="EF110" i="1"/>
  <c r="ER110" i="1" s="1"/>
  <c r="EF16" i="1"/>
  <c r="ER16" i="1" s="1"/>
  <c r="EF97" i="1"/>
  <c r="ER97" i="1" s="1"/>
  <c r="EF58" i="1"/>
  <c r="ER58" i="1" s="1"/>
  <c r="EF28" i="1"/>
  <c r="ER28" i="1" s="1"/>
  <c r="DV75" i="1"/>
  <c r="EH75" i="1" s="1"/>
  <c r="DV125" i="1"/>
  <c r="EH125" i="1" s="1"/>
  <c r="DV39" i="1"/>
  <c r="EH39" i="1" s="1"/>
  <c r="EE55" i="1"/>
  <c r="EQ55" i="1" s="1"/>
  <c r="DV42" i="1"/>
  <c r="EH42" i="1" s="1"/>
  <c r="DV85" i="1"/>
  <c r="EH85" i="1" s="1"/>
  <c r="DV30" i="1"/>
  <c r="EH30" i="1" s="1"/>
  <c r="DU73" i="1"/>
  <c r="EG73" i="1" s="1"/>
  <c r="EF121" i="1"/>
  <c r="ER121" i="1" s="1"/>
  <c r="DZ35" i="1"/>
  <c r="EL35" i="1" s="1"/>
  <c r="EF39" i="1"/>
  <c r="ER39" i="1" s="1"/>
  <c r="DU32" i="1"/>
  <c r="EG32" i="1" s="1"/>
  <c r="EB86" i="1"/>
  <c r="EN86" i="1" s="1"/>
  <c r="EB118" i="1"/>
  <c r="EN118" i="1" s="1"/>
  <c r="DV20" i="1"/>
  <c r="EH20" i="1" s="1"/>
  <c r="DX56" i="1"/>
  <c r="EJ56" i="1" s="1"/>
  <c r="DV5" i="1"/>
  <c r="EH5" i="1" s="1"/>
  <c r="DV118" i="1"/>
  <c r="EH118" i="1" s="1"/>
  <c r="DV106" i="1"/>
  <c r="EH106" i="1" s="1"/>
  <c r="DV44" i="1"/>
  <c r="EH44" i="1" s="1"/>
  <c r="DV112" i="1"/>
  <c r="EH112" i="1" s="1"/>
  <c r="DV64" i="1"/>
  <c r="EH64" i="1" s="1"/>
  <c r="DV101" i="1"/>
  <c r="EH101" i="1" s="1"/>
  <c r="DV87" i="1"/>
  <c r="EH87" i="1" s="1"/>
  <c r="DV120" i="1"/>
  <c r="EH120" i="1" s="1"/>
  <c r="DV102" i="1"/>
  <c r="EH102" i="1" s="1"/>
  <c r="DV71" i="1"/>
  <c r="EH71" i="1" s="1"/>
  <c r="DV16" i="1"/>
  <c r="EH16" i="1" s="1"/>
  <c r="DV91" i="1"/>
  <c r="EH91" i="1" s="1"/>
  <c r="DV9" i="1"/>
  <c r="EH9" i="1" s="1"/>
  <c r="DV69" i="1"/>
  <c r="EH69" i="1" s="1"/>
  <c r="DV7" i="1"/>
  <c r="EH7" i="1" s="1"/>
  <c r="DV121" i="1"/>
  <c r="EH121" i="1" s="1"/>
  <c r="DV10" i="1"/>
  <c r="EH10" i="1" s="1"/>
  <c r="DV68" i="1"/>
  <c r="EH68" i="1" s="1"/>
  <c r="DV94" i="1"/>
  <c r="EH94" i="1" s="1"/>
  <c r="DV28" i="1"/>
  <c r="EH28" i="1" s="1"/>
  <c r="DV114" i="1"/>
  <c r="EH114" i="1" s="1"/>
  <c r="DV60" i="1"/>
  <c r="EH60" i="1" s="1"/>
  <c r="DV50" i="1"/>
  <c r="EH50" i="1" s="1"/>
  <c r="DV104" i="1"/>
  <c r="EH104" i="1" s="1"/>
  <c r="DV12" i="1"/>
  <c r="EH12" i="1" s="1"/>
  <c r="DV29" i="1"/>
  <c r="EH29" i="1" s="1"/>
  <c r="DV127" i="1"/>
  <c r="EH127" i="1" s="1"/>
  <c r="EA47" i="1"/>
  <c r="EM47" i="1" s="1"/>
  <c r="EE62" i="1"/>
  <c r="EQ62" i="1" s="1"/>
  <c r="DZ86" i="1"/>
  <c r="EL86" i="1" s="1"/>
  <c r="EC95" i="1"/>
  <c r="EO95" i="1" s="1"/>
  <c r="EA106" i="1"/>
  <c r="EM106" i="1" s="1"/>
  <c r="DZ30" i="1"/>
  <c r="EL30" i="1" s="1"/>
  <c r="DV65" i="1"/>
  <c r="EH65" i="1" s="1"/>
  <c r="DV103" i="1"/>
  <c r="EH103" i="1" s="1"/>
  <c r="DV26" i="1"/>
  <c r="EH26" i="1" s="1"/>
  <c r="DV83" i="1"/>
  <c r="EH83" i="1" s="1"/>
  <c r="DV37" i="1"/>
  <c r="EH37" i="1" s="1"/>
  <c r="DV40" i="1"/>
  <c r="EH40" i="1" s="1"/>
  <c r="DV34" i="1"/>
  <c r="EH34" i="1" s="1"/>
  <c r="DV35" i="1"/>
  <c r="EH35" i="1" s="1"/>
  <c r="DV117" i="1"/>
  <c r="EH117" i="1" s="1"/>
  <c r="DV115" i="1"/>
  <c r="EH115" i="1" s="1"/>
  <c r="DV96" i="1"/>
  <c r="EH96" i="1" s="1"/>
  <c r="DV81" i="1"/>
  <c r="EH81" i="1" s="1"/>
  <c r="DV80" i="1"/>
  <c r="EH80" i="1" s="1"/>
  <c r="DV107" i="1"/>
  <c r="EH107" i="1" s="1"/>
  <c r="DZ74" i="1"/>
  <c r="EL74" i="1" s="1"/>
  <c r="EC126" i="1"/>
  <c r="EO126" i="1" s="1"/>
  <c r="DZ28" i="1"/>
  <c r="EL28" i="1" s="1"/>
  <c r="DV74" i="1"/>
  <c r="EH74" i="1" s="1"/>
  <c r="DV99" i="1"/>
  <c r="EH99" i="1" s="1"/>
  <c r="DV110" i="1"/>
  <c r="EH110" i="1" s="1"/>
  <c r="DV63" i="1"/>
  <c r="EH63" i="1" s="1"/>
  <c r="DV113" i="1"/>
  <c r="EH113" i="1" s="1"/>
  <c r="DV66" i="1"/>
  <c r="EH66" i="1" s="1"/>
  <c r="DV33" i="1"/>
  <c r="EH33" i="1" s="1"/>
  <c r="DV111" i="1"/>
  <c r="EH111" i="1" s="1"/>
  <c r="DV6" i="1"/>
  <c r="EH6" i="1" s="1"/>
  <c r="DV73" i="1"/>
  <c r="EH73" i="1" s="1"/>
  <c r="DV41" i="1"/>
  <c r="EH41" i="1" s="1"/>
  <c r="DV95" i="1"/>
  <c r="EH95" i="1" s="1"/>
  <c r="DV32" i="1"/>
  <c r="EH32" i="1" s="1"/>
  <c r="DV84" i="1"/>
  <c r="EH84" i="1" s="1"/>
  <c r="DV53" i="1"/>
  <c r="EH53" i="1" s="1"/>
  <c r="DV27" i="1"/>
  <c r="EH27" i="1" s="1"/>
  <c r="DV31" i="1"/>
  <c r="EH31" i="1" s="1"/>
  <c r="DV98" i="1"/>
  <c r="EH98" i="1" s="1"/>
  <c r="DV46" i="1"/>
  <c r="EH46" i="1" s="1"/>
  <c r="DV11" i="1"/>
  <c r="EH11" i="1" s="1"/>
  <c r="DV77" i="1"/>
  <c r="EH77" i="1" s="1"/>
  <c r="DV58" i="1"/>
  <c r="EH58" i="1" s="1"/>
  <c r="DV25" i="1"/>
  <c r="EH25" i="1" s="1"/>
  <c r="DV130" i="1"/>
  <c r="EH130" i="1" s="1"/>
  <c r="DV61" i="1"/>
  <c r="EH61" i="1" s="1"/>
  <c r="DV108" i="1"/>
  <c r="EH108" i="1" s="1"/>
  <c r="DV56" i="1"/>
  <c r="EH56" i="1" s="1"/>
  <c r="DV13" i="1"/>
  <c r="EH13" i="1" s="1"/>
  <c r="DV19" i="1"/>
  <c r="EH19" i="1" s="1"/>
  <c r="DV21" i="1"/>
  <c r="EH21" i="1" s="1"/>
  <c r="DV89" i="1"/>
  <c r="EH89" i="1" s="1"/>
  <c r="DV22" i="1"/>
  <c r="EH22" i="1" s="1"/>
  <c r="DV55" i="1"/>
  <c r="EH55" i="1" s="1"/>
  <c r="DV86" i="1"/>
  <c r="EH86" i="1" s="1"/>
  <c r="DV76" i="1"/>
  <c r="EH76" i="1" s="1"/>
  <c r="DV8" i="1"/>
  <c r="EH8" i="1" s="1"/>
  <c r="EC121" i="1"/>
  <c r="EO121" i="1" s="1"/>
  <c r="EA68" i="1"/>
  <c r="EM68" i="1" s="1"/>
  <c r="DV59" i="1"/>
  <c r="EH59" i="1" s="1"/>
  <c r="DZ77" i="1"/>
  <c r="EL77" i="1" s="1"/>
  <c r="DZ27" i="1"/>
  <c r="EL27" i="1" s="1"/>
  <c r="EA12" i="1"/>
  <c r="EM12" i="1" s="1"/>
  <c r="EE71" i="1"/>
  <c r="EQ71" i="1" s="1"/>
  <c r="DV93" i="1"/>
  <c r="EH93" i="1" s="1"/>
  <c r="DV48" i="1"/>
  <c r="EH48" i="1" s="1"/>
  <c r="DV122" i="1"/>
  <c r="EH122" i="1" s="1"/>
  <c r="DV17" i="1"/>
  <c r="EH17" i="1" s="1"/>
  <c r="DV105" i="1"/>
  <c r="EH105" i="1" s="1"/>
  <c r="DV49" i="1"/>
  <c r="EH49" i="1" s="1"/>
  <c r="DV92" i="1"/>
  <c r="EH92" i="1" s="1"/>
  <c r="DV51" i="1"/>
  <c r="EH51" i="1" s="1"/>
  <c r="DV123" i="1"/>
  <c r="EH123" i="1" s="1"/>
  <c r="DV54" i="1"/>
  <c r="EH54" i="1" s="1"/>
  <c r="DV23" i="1"/>
  <c r="EH23" i="1" s="1"/>
  <c r="DV116" i="1"/>
  <c r="EH116" i="1" s="1"/>
  <c r="DV70" i="1"/>
  <c r="EH70" i="1" s="1"/>
  <c r="DV119" i="1"/>
  <c r="EH119" i="1" s="1"/>
  <c r="DV14" i="1"/>
  <c r="EH14" i="1" s="1"/>
  <c r="DV67" i="1"/>
  <c r="EH67" i="1" s="1"/>
  <c r="DV57" i="1"/>
  <c r="EH57" i="1" s="1"/>
  <c r="DV52" i="1"/>
  <c r="EH52" i="1" s="1"/>
  <c r="DV97" i="1"/>
  <c r="EH97" i="1" s="1"/>
  <c r="DV47" i="1"/>
  <c r="EH47" i="1" s="1"/>
  <c r="DV45" i="1"/>
  <c r="EH45" i="1" s="1"/>
  <c r="DV100" i="1"/>
  <c r="EH100" i="1" s="1"/>
  <c r="DV79" i="1"/>
  <c r="EH79" i="1" s="1"/>
  <c r="DV18" i="1"/>
  <c r="EH18" i="1" s="1"/>
  <c r="DV90" i="1"/>
  <c r="EH90" i="1" s="1"/>
  <c r="DV128" i="1"/>
  <c r="EH128" i="1" s="1"/>
  <c r="DV88" i="1"/>
  <c r="EH88" i="1" s="1"/>
  <c r="DW68" i="1"/>
  <c r="EI68" i="1" s="1"/>
  <c r="DW13" i="1"/>
  <c r="EI13" i="1" s="1"/>
  <c r="DW73" i="1"/>
  <c r="EI73" i="1" s="1"/>
  <c r="DW46" i="1"/>
  <c r="EI46" i="1" s="1"/>
  <c r="DW95" i="1"/>
  <c r="EI95" i="1" s="1"/>
  <c r="DW98" i="1"/>
  <c r="EI98" i="1" s="1"/>
  <c r="DW37" i="1"/>
  <c r="EI37" i="1" s="1"/>
  <c r="DW106" i="1"/>
  <c r="EI106" i="1" s="1"/>
  <c r="DW49" i="1"/>
  <c r="EI49" i="1" s="1"/>
  <c r="DW101" i="1"/>
  <c r="EI101" i="1" s="1"/>
  <c r="DW128" i="1"/>
  <c r="EI128" i="1" s="1"/>
  <c r="DW117" i="1"/>
  <c r="EI117" i="1" s="1"/>
  <c r="DW50" i="1"/>
  <c r="EI50" i="1" s="1"/>
  <c r="DW7" i="1"/>
  <c r="EI7" i="1" s="1"/>
  <c r="DW93" i="1"/>
  <c r="EI93" i="1" s="1"/>
  <c r="DW64" i="1"/>
  <c r="EI64" i="1" s="1"/>
  <c r="DW116" i="1"/>
  <c r="EI116" i="1" s="1"/>
  <c r="DW112" i="1"/>
  <c r="EI112" i="1" s="1"/>
  <c r="DW58" i="1"/>
  <c r="EI58" i="1" s="1"/>
  <c r="DW124" i="1"/>
  <c r="EI124" i="1" s="1"/>
  <c r="DW85" i="1"/>
  <c r="EI85" i="1" s="1"/>
  <c r="DW87" i="1"/>
  <c r="EI87" i="1" s="1"/>
  <c r="DW88" i="1"/>
  <c r="EI88" i="1" s="1"/>
  <c r="DW55" i="1"/>
  <c r="EI55" i="1" s="1"/>
  <c r="DW22" i="1"/>
  <c r="EI22" i="1" s="1"/>
  <c r="DW91" i="1"/>
  <c r="EI91" i="1" s="1"/>
  <c r="DW42" i="1"/>
  <c r="EI42" i="1" s="1"/>
  <c r="DW31" i="1"/>
  <c r="EI31" i="1" s="1"/>
  <c r="DV24" i="1"/>
  <c r="EH24" i="1" s="1"/>
  <c r="EE76" i="1"/>
  <c r="EQ76" i="1" s="1"/>
  <c r="DV109" i="1"/>
  <c r="EH109" i="1" s="1"/>
  <c r="DV43" i="1"/>
  <c r="EH43" i="1" s="1"/>
  <c r="DV129" i="1"/>
  <c r="EH129" i="1" s="1"/>
  <c r="DV15" i="1"/>
  <c r="EH15" i="1" s="1"/>
  <c r="DW81" i="1"/>
  <c r="EI81" i="1" s="1"/>
  <c r="DW78" i="1"/>
  <c r="EI78" i="1" s="1"/>
  <c r="DW107" i="1"/>
  <c r="EI107" i="1" s="1"/>
  <c r="DW27" i="1"/>
  <c r="EI27" i="1" s="1"/>
  <c r="DW89" i="1"/>
  <c r="EI89" i="1" s="1"/>
  <c r="DW16" i="1"/>
  <c r="EI16" i="1" s="1"/>
  <c r="DW109" i="1"/>
  <c r="EI109" i="1" s="1"/>
  <c r="DW86" i="1"/>
  <c r="EI86" i="1" s="1"/>
  <c r="DW41" i="1"/>
  <c r="EI41" i="1" s="1"/>
  <c r="DW60" i="1"/>
  <c r="EI60" i="1" s="1"/>
  <c r="DW26" i="1"/>
  <c r="EI26" i="1" s="1"/>
  <c r="DW23" i="1"/>
  <c r="EI23" i="1" s="1"/>
  <c r="DW82" i="1"/>
  <c r="EI82" i="1" s="1"/>
  <c r="DW97" i="1"/>
  <c r="EI97" i="1" s="1"/>
  <c r="DW40" i="1"/>
  <c r="EI40" i="1" s="1"/>
  <c r="DW5" i="1"/>
  <c r="EI5" i="1" s="1"/>
  <c r="DW76" i="1"/>
  <c r="EI76" i="1" s="1"/>
  <c r="DW66" i="1"/>
  <c r="EI66" i="1" s="1"/>
  <c r="DW32" i="1"/>
  <c r="EI32" i="1" s="1"/>
  <c r="DW96" i="1"/>
  <c r="EI96" i="1" s="1"/>
  <c r="DW84" i="1"/>
  <c r="EI84" i="1" s="1"/>
  <c r="DW92" i="1"/>
  <c r="EI92" i="1" s="1"/>
  <c r="DW103" i="1"/>
  <c r="EI103" i="1" s="1"/>
  <c r="DW111" i="1"/>
  <c r="EI111" i="1" s="1"/>
  <c r="DW43" i="1"/>
  <c r="EI43" i="1" s="1"/>
  <c r="DW79" i="1"/>
  <c r="EI79" i="1" s="1"/>
  <c r="DW75" i="1"/>
  <c r="EI75" i="1" s="1"/>
  <c r="DW44" i="1"/>
  <c r="EI44" i="1" s="1"/>
  <c r="DV124" i="1"/>
  <c r="EH124" i="1" s="1"/>
  <c r="DW19" i="1"/>
  <c r="EI19" i="1" s="1"/>
  <c r="DV126" i="1"/>
  <c r="EH126" i="1" s="1"/>
  <c r="DW10" i="1"/>
  <c r="EI10" i="1" s="1"/>
  <c r="DV36" i="1"/>
  <c r="EH36" i="1" s="1"/>
  <c r="DV78" i="1"/>
  <c r="EH78" i="1" s="1"/>
  <c r="DW69" i="1"/>
  <c r="EI69" i="1" s="1"/>
  <c r="DW8" i="1"/>
  <c r="EI8" i="1" s="1"/>
  <c r="DW74" i="1"/>
  <c r="EI74" i="1" s="1"/>
  <c r="DW6" i="1"/>
  <c r="EI6" i="1" s="1"/>
  <c r="DW33" i="1"/>
  <c r="EI33" i="1" s="1"/>
  <c r="DW35" i="1"/>
  <c r="EI35" i="1" s="1"/>
  <c r="DW100" i="1"/>
  <c r="EI100" i="1" s="1"/>
  <c r="DW51" i="1"/>
  <c r="EI51" i="1" s="1"/>
  <c r="DW123" i="1"/>
  <c r="EI123" i="1" s="1"/>
  <c r="DV72" i="1"/>
  <c r="EH72" i="1" s="1"/>
  <c r="DW57" i="1"/>
  <c r="EI57" i="1" s="1"/>
  <c r="DW48" i="1"/>
  <c r="EI48" i="1" s="1"/>
  <c r="EE41" i="1"/>
  <c r="EQ41" i="1" s="1"/>
  <c r="DW21" i="1"/>
  <c r="EI21" i="1" s="1"/>
  <c r="DW80" i="1"/>
  <c r="EI80" i="1" s="1"/>
  <c r="DW130" i="1"/>
  <c r="EI130" i="1" s="1"/>
  <c r="DW120" i="1"/>
  <c r="EI120" i="1" s="1"/>
  <c r="DW99" i="1"/>
  <c r="EI99" i="1" s="1"/>
  <c r="DW83" i="1"/>
  <c r="EI83" i="1" s="1"/>
  <c r="DW30" i="1"/>
  <c r="EI30" i="1" s="1"/>
  <c r="DW25" i="1"/>
  <c r="EI25" i="1" s="1"/>
  <c r="DW61" i="1"/>
  <c r="EI61" i="1" s="1"/>
  <c r="DW129" i="1"/>
  <c r="EI129" i="1" s="1"/>
  <c r="DW39" i="1"/>
  <c r="EI39" i="1" s="1"/>
  <c r="DW20" i="1"/>
  <c r="EI20" i="1" s="1"/>
  <c r="DW105" i="1"/>
  <c r="EI105" i="1" s="1"/>
  <c r="DW70" i="1"/>
  <c r="EI70" i="1" s="1"/>
  <c r="DV62" i="1"/>
  <c r="EH62" i="1" s="1"/>
  <c r="DW77" i="1"/>
  <c r="EI77" i="1" s="1"/>
  <c r="DW121" i="1"/>
  <c r="EI121" i="1" s="1"/>
  <c r="EE95" i="1"/>
  <c r="EQ95" i="1" s="1"/>
  <c r="DV82" i="1"/>
  <c r="EH82" i="1" s="1"/>
  <c r="DW9" i="1"/>
  <c r="EI9" i="1" s="1"/>
  <c r="DW102" i="1"/>
  <c r="EI102" i="1" s="1"/>
  <c r="DW125" i="1"/>
  <c r="EI125" i="1" s="1"/>
  <c r="DW38" i="1"/>
  <c r="EI38" i="1" s="1"/>
  <c r="DW110" i="1"/>
  <c r="EI110" i="1" s="1"/>
  <c r="DW62" i="1"/>
  <c r="EI62" i="1" s="1"/>
  <c r="DW14" i="1"/>
  <c r="EI14" i="1" s="1"/>
  <c r="DW11" i="1"/>
  <c r="EI11" i="1" s="1"/>
  <c r="DW127" i="1"/>
  <c r="EI127" i="1" s="1"/>
  <c r="DW18" i="1"/>
  <c r="EI18" i="1" s="1"/>
  <c r="DW12" i="1"/>
  <c r="EI12" i="1" s="1"/>
  <c r="DW45" i="1"/>
  <c r="EI45" i="1" s="1"/>
  <c r="DW17" i="1"/>
  <c r="EI17" i="1" s="1"/>
  <c r="DW108" i="1"/>
  <c r="EI108" i="1" s="1"/>
  <c r="DW119" i="1"/>
  <c r="EI119" i="1" s="1"/>
  <c r="EE105" i="1"/>
  <c r="EQ105" i="1" s="1"/>
  <c r="DW115" i="1"/>
  <c r="EI115" i="1" s="1"/>
  <c r="EE87" i="1"/>
  <c r="EQ87" i="1" s="1"/>
  <c r="ED61" i="1"/>
  <c r="EP61" i="1" s="1"/>
  <c r="DU27" i="1"/>
  <c r="EG27" i="1" s="1"/>
  <c r="EE24" i="1"/>
  <c r="EQ24" i="1" s="1"/>
  <c r="EB129" i="1"/>
  <c r="EN129" i="1" s="1"/>
  <c r="DW29" i="1"/>
  <c r="EI29" i="1" s="1"/>
  <c r="ED100" i="1"/>
  <c r="EP100" i="1" s="1"/>
  <c r="EE23" i="1"/>
  <c r="EQ23" i="1" s="1"/>
  <c r="EA119" i="1"/>
  <c r="EM119" i="1" s="1"/>
  <c r="DW47" i="1"/>
  <c r="EI47" i="1" s="1"/>
  <c r="ED102" i="1"/>
  <c r="EP102" i="1" s="1"/>
  <c r="DW113" i="1"/>
  <c r="EI113" i="1" s="1"/>
  <c r="DW28" i="1"/>
  <c r="EI28" i="1" s="1"/>
  <c r="DX61" i="1"/>
  <c r="EJ61" i="1" s="1"/>
  <c r="ED58" i="1"/>
  <c r="EP58" i="1" s="1"/>
  <c r="EE26" i="1"/>
  <c r="EQ26" i="1" s="1"/>
  <c r="DW104" i="1"/>
  <c r="EI104" i="1" s="1"/>
  <c r="DW56" i="1"/>
  <c r="EI56" i="1" s="1"/>
  <c r="EE42" i="1"/>
  <c r="EQ42" i="1" s="1"/>
  <c r="DW72" i="1"/>
  <c r="EI72" i="1" s="1"/>
  <c r="ED71" i="1"/>
  <c r="EP71" i="1" s="1"/>
  <c r="DX27" i="1"/>
  <c r="EJ27" i="1" s="1"/>
  <c r="DZ97" i="1"/>
  <c r="EL97" i="1" s="1"/>
  <c r="DZ111" i="1"/>
  <c r="EL111" i="1" s="1"/>
  <c r="DU80" i="1"/>
  <c r="EG80" i="1" s="1"/>
  <c r="EE32" i="1"/>
  <c r="EQ32" i="1" s="1"/>
  <c r="DZ88" i="1"/>
  <c r="EL88" i="1" s="1"/>
  <c r="EE119" i="1"/>
  <c r="EQ119" i="1" s="1"/>
  <c r="EB26" i="1"/>
  <c r="EN26" i="1" s="1"/>
  <c r="EE129" i="1"/>
  <c r="EQ129" i="1" s="1"/>
  <c r="DU48" i="1"/>
  <c r="EG48" i="1" s="1"/>
  <c r="EE93" i="1"/>
  <c r="EQ93" i="1" s="1"/>
  <c r="EE86" i="1"/>
  <c r="EQ86" i="1" s="1"/>
  <c r="DU103" i="1"/>
  <c r="EG103" i="1" s="1"/>
  <c r="EC91" i="1"/>
  <c r="EO91" i="1" s="1"/>
  <c r="DU69" i="1"/>
  <c r="EG69" i="1" s="1"/>
  <c r="EB43" i="1"/>
  <c r="EN43" i="1" s="1"/>
  <c r="EB85" i="1"/>
  <c r="EN85" i="1" s="1"/>
  <c r="DX64" i="1"/>
  <c r="EJ64" i="1" s="1"/>
  <c r="ED15" i="1"/>
  <c r="EP15" i="1" s="1"/>
  <c r="EC50" i="1"/>
  <c r="EO50" i="1" s="1"/>
  <c r="EC100" i="1"/>
  <c r="EO100" i="1" s="1"/>
  <c r="DU96" i="1"/>
  <c r="EG96" i="1" s="1"/>
  <c r="DX85" i="1"/>
  <c r="EJ85" i="1" s="1"/>
  <c r="DZ118" i="1"/>
  <c r="EL118" i="1" s="1"/>
  <c r="EF96" i="1"/>
  <c r="ER96" i="1" s="1"/>
  <c r="EB110" i="1"/>
  <c r="EN110" i="1" s="1"/>
  <c r="DZ22" i="1"/>
  <c r="EL22" i="1" s="1"/>
  <c r="EF73" i="1"/>
  <c r="ER73" i="1" s="1"/>
  <c r="EB32" i="1"/>
  <c r="EN32" i="1" s="1"/>
  <c r="EC34" i="1"/>
  <c r="EO34" i="1" s="1"/>
  <c r="DU71" i="1"/>
  <c r="EG71" i="1" s="1"/>
  <c r="EF25" i="1"/>
  <c r="ER25" i="1" s="1"/>
  <c r="EF67" i="1"/>
  <c r="ER67" i="1" s="1"/>
  <c r="EE122" i="1"/>
  <c r="EQ122" i="1" s="1"/>
  <c r="DU12" i="1"/>
  <c r="EG12" i="1" s="1"/>
  <c r="EB91" i="1"/>
  <c r="EN91" i="1" s="1"/>
  <c r="EF122" i="1"/>
  <c r="ER122" i="1" s="1"/>
  <c r="EF91" i="1"/>
  <c r="ER91" i="1" s="1"/>
  <c r="DZ52" i="1"/>
  <c r="EL52" i="1" s="1"/>
  <c r="DU111" i="1"/>
  <c r="EG111" i="1" s="1"/>
  <c r="DZ6" i="1"/>
  <c r="EL6" i="1" s="1"/>
  <c r="EE6" i="1"/>
  <c r="EQ6" i="1" s="1"/>
  <c r="DU89" i="1"/>
  <c r="EG89" i="1" s="1"/>
  <c r="EF60" i="1"/>
  <c r="ER60" i="1" s="1"/>
  <c r="EE111" i="1"/>
  <c r="EQ111" i="1" s="1"/>
  <c r="ED92" i="1"/>
  <c r="EP92" i="1" s="1"/>
  <c r="DU49" i="1"/>
  <c r="EG49" i="1" s="1"/>
  <c r="EB44" i="1"/>
  <c r="EN44" i="1" s="1"/>
  <c r="DU87" i="1"/>
  <c r="EG87" i="1" s="1"/>
  <c r="EB64" i="1"/>
  <c r="EN64" i="1" s="1"/>
  <c r="EA7" i="1"/>
  <c r="EM7" i="1" s="1"/>
  <c r="EC117" i="1"/>
  <c r="EO117" i="1" s="1"/>
  <c r="DX71" i="1"/>
  <c r="EJ71" i="1" s="1"/>
  <c r="EB113" i="1"/>
  <c r="EN113" i="1" s="1"/>
  <c r="DX49" i="1"/>
  <c r="EJ49" i="1" s="1"/>
  <c r="DX111" i="1"/>
  <c r="EJ111" i="1" s="1"/>
  <c r="EE69" i="1"/>
  <c r="EQ69" i="1" s="1"/>
  <c r="DU91" i="1"/>
  <c r="EG91" i="1" s="1"/>
  <c r="EA66" i="1"/>
  <c r="EM66" i="1" s="1"/>
  <c r="ED87" i="1"/>
  <c r="EP87" i="1" s="1"/>
  <c r="EE120" i="1"/>
  <c r="EQ120" i="1" s="1"/>
  <c r="EA115" i="1"/>
  <c r="EM115" i="1" s="1"/>
  <c r="EA22" i="1"/>
  <c r="EM22" i="1" s="1"/>
  <c r="DX45" i="1"/>
  <c r="EJ45" i="1" s="1"/>
  <c r="EB122" i="1"/>
  <c r="EN122" i="1" s="1"/>
  <c r="EA85" i="1"/>
  <c r="EM85" i="1" s="1"/>
  <c r="EB14" i="1"/>
  <c r="EN14" i="1" s="1"/>
  <c r="EE83" i="1"/>
  <c r="EQ83" i="1" s="1"/>
  <c r="DZ21" i="1"/>
  <c r="EL21" i="1" s="1"/>
  <c r="DX89" i="1"/>
  <c r="EJ89" i="1" s="1"/>
  <c r="DU130" i="1"/>
  <c r="EG130" i="1" s="1"/>
  <c r="DU83" i="1"/>
  <c r="EG83" i="1" s="1"/>
  <c r="EE22" i="1"/>
  <c r="EQ22" i="1" s="1"/>
  <c r="EC42" i="1"/>
  <c r="EO42" i="1" s="1"/>
  <c r="DU15" i="1"/>
  <c r="EG15" i="1" s="1"/>
  <c r="DY19" i="1"/>
  <c r="EK19" i="1" s="1"/>
  <c r="DY47" i="1"/>
  <c r="EK47" i="1" s="1"/>
  <c r="DY58" i="1"/>
  <c r="EK58" i="1" s="1"/>
  <c r="EA82" i="1"/>
  <c r="EM82" i="1" s="1"/>
  <c r="DZ76" i="1"/>
  <c r="EL76" i="1" s="1"/>
  <c r="EA49" i="1"/>
  <c r="EM49" i="1" s="1"/>
  <c r="DZ78" i="1"/>
  <c r="EL78" i="1" s="1"/>
  <c r="DY113" i="1"/>
  <c r="EK113" i="1" s="1"/>
  <c r="DY72" i="1"/>
  <c r="EK72" i="1" s="1"/>
  <c r="DX76" i="1"/>
  <c r="EJ76" i="1" s="1"/>
  <c r="DX90" i="1"/>
  <c r="EJ90" i="1" s="1"/>
  <c r="EA56" i="1"/>
  <c r="EM56" i="1" s="1"/>
  <c r="DZ125" i="1"/>
  <c r="EL125" i="1" s="1"/>
  <c r="ED129" i="1"/>
  <c r="EP129" i="1" s="1"/>
  <c r="EC105" i="1"/>
  <c r="EO105" i="1" s="1"/>
  <c r="DZ15" i="1"/>
  <c r="EL15" i="1" s="1"/>
  <c r="DY95" i="1"/>
  <c r="EK95" i="1" s="1"/>
  <c r="DY34" i="1"/>
  <c r="EK34" i="1" s="1"/>
  <c r="DY109" i="1"/>
  <c r="EK109" i="1" s="1"/>
  <c r="DY13" i="1"/>
  <c r="EK13" i="1" s="1"/>
  <c r="DY24" i="1"/>
  <c r="EK24" i="1" s="1"/>
  <c r="DX81" i="1"/>
  <c r="EJ81" i="1" s="1"/>
  <c r="DX109" i="1"/>
  <c r="EJ109" i="1" s="1"/>
  <c r="DY81" i="1"/>
  <c r="EK81" i="1" s="1"/>
  <c r="DY125" i="1"/>
  <c r="EK125" i="1" s="1"/>
  <c r="DY123" i="1"/>
  <c r="EK123" i="1" s="1"/>
  <c r="DY90" i="1"/>
  <c r="EK90" i="1" s="1"/>
  <c r="DY120" i="1"/>
  <c r="EK120" i="1" s="1"/>
  <c r="DY116" i="1"/>
  <c r="EK116" i="1" s="1"/>
  <c r="DY88" i="1"/>
  <c r="EK88" i="1" s="1"/>
  <c r="DY124" i="1"/>
  <c r="EK124" i="1" s="1"/>
  <c r="DX38" i="1"/>
  <c r="EJ38" i="1" s="1"/>
  <c r="DX57" i="1"/>
  <c r="EJ57" i="1" s="1"/>
  <c r="EC112" i="1"/>
  <c r="EO112" i="1" s="1"/>
  <c r="DZ59" i="1"/>
  <c r="EL59" i="1" s="1"/>
  <c r="EC31" i="1"/>
  <c r="EO31" i="1" s="1"/>
  <c r="DY32" i="1"/>
  <c r="EK32" i="1" s="1"/>
  <c r="DY51" i="1"/>
  <c r="EK51" i="1" s="1"/>
  <c r="DY122" i="1"/>
  <c r="EK122" i="1" s="1"/>
  <c r="DY43" i="1"/>
  <c r="EK43" i="1" s="1"/>
  <c r="DY75" i="1"/>
  <c r="EK75" i="1" s="1"/>
  <c r="DY85" i="1"/>
  <c r="EK85" i="1" s="1"/>
  <c r="DY8" i="1"/>
  <c r="EK8" i="1" s="1"/>
  <c r="DY57" i="1"/>
  <c r="EK57" i="1" s="1"/>
  <c r="DY119" i="1"/>
  <c r="EK119" i="1" s="1"/>
  <c r="EG115" i="1"/>
  <c r="DY44" i="1"/>
  <c r="EK44" i="1" s="1"/>
  <c r="EF109" i="1"/>
  <c r="ER109" i="1" s="1"/>
  <c r="DZ98" i="1"/>
  <c r="EL98" i="1" s="1"/>
  <c r="EC108" i="1"/>
  <c r="EO108" i="1" s="1"/>
  <c r="DY7" i="1"/>
  <c r="EK7" i="1" s="1"/>
  <c r="EQ15" i="1"/>
  <c r="DY5" i="1"/>
  <c r="EK5" i="1" s="1"/>
  <c r="DY33" i="1"/>
  <c r="EK33" i="1" s="1"/>
  <c r="DY21" i="1"/>
  <c r="EK21" i="1" s="1"/>
  <c r="DY83" i="1"/>
  <c r="EK83" i="1" s="1"/>
  <c r="DY35" i="1"/>
  <c r="EK35" i="1" s="1"/>
  <c r="DY41" i="1"/>
  <c r="EK41" i="1" s="1"/>
  <c r="DY40" i="1"/>
  <c r="EK40" i="1" s="1"/>
  <c r="DY46" i="1"/>
  <c r="EK46" i="1" s="1"/>
  <c r="DY110" i="1"/>
  <c r="EK110" i="1" s="1"/>
  <c r="DY102" i="1"/>
  <c r="EK102" i="1" s="1"/>
  <c r="DY73" i="1"/>
  <c r="EK73" i="1" s="1"/>
  <c r="DY31" i="1"/>
  <c r="EK31" i="1" s="1"/>
  <c r="DY12" i="1"/>
  <c r="EK12" i="1" s="1"/>
  <c r="DY18" i="1"/>
  <c r="EK18" i="1" s="1"/>
  <c r="DY111" i="1"/>
  <c r="EK111" i="1" s="1"/>
  <c r="DY9" i="1"/>
  <c r="EK9" i="1" s="1"/>
  <c r="DY128" i="1"/>
  <c r="EK128" i="1" s="1"/>
  <c r="DY112" i="1"/>
  <c r="EK112" i="1" s="1"/>
  <c r="DY70" i="1"/>
  <c r="EK70" i="1" s="1"/>
  <c r="DY20" i="1"/>
  <c r="EK20" i="1" s="1"/>
  <c r="DY127" i="1"/>
  <c r="EK127" i="1" s="1"/>
  <c r="DY23" i="1"/>
  <c r="EK23" i="1" s="1"/>
  <c r="DY126" i="1"/>
  <c r="EK126" i="1" s="1"/>
  <c r="DY89" i="1"/>
  <c r="EK89" i="1" s="1"/>
  <c r="EC115" i="1"/>
  <c r="EO115" i="1" s="1"/>
  <c r="ED126" i="1"/>
  <c r="EP126" i="1" s="1"/>
  <c r="EA15" i="1"/>
  <c r="EM15" i="1" s="1"/>
  <c r="DY129" i="1"/>
  <c r="EK129" i="1" s="1"/>
  <c r="EA122" i="1"/>
  <c r="EM122" i="1" s="1"/>
  <c r="DY97" i="1"/>
  <c r="EK97" i="1" s="1"/>
  <c r="DY92" i="1"/>
  <c r="EK92" i="1" s="1"/>
  <c r="DY49" i="1"/>
  <c r="EK49" i="1" s="1"/>
  <c r="DY80" i="1"/>
  <c r="EK80" i="1" s="1"/>
  <c r="DY37" i="1"/>
  <c r="EK37" i="1" s="1"/>
  <c r="DY42" i="1"/>
  <c r="EK42" i="1" s="1"/>
  <c r="DY45" i="1"/>
  <c r="EK45" i="1" s="1"/>
  <c r="DY22" i="1"/>
  <c r="EK22" i="1" s="1"/>
  <c r="DY71" i="1"/>
  <c r="EK71" i="1" s="1"/>
  <c r="DY52" i="1"/>
  <c r="EK52" i="1" s="1"/>
  <c r="DY26" i="1"/>
  <c r="EK26" i="1" s="1"/>
  <c r="DY39" i="1"/>
  <c r="EK39" i="1" s="1"/>
  <c r="DY16" i="1"/>
  <c r="EK16" i="1" s="1"/>
  <c r="DY61" i="1"/>
  <c r="EK61" i="1" s="1"/>
  <c r="DY25" i="1"/>
  <c r="EK25" i="1" s="1"/>
  <c r="DY54" i="1"/>
  <c r="EK54" i="1" s="1"/>
  <c r="DY104" i="1"/>
  <c r="EK104" i="1" s="1"/>
  <c r="DY82" i="1"/>
  <c r="EK82" i="1" s="1"/>
  <c r="DY14" i="1"/>
  <c r="EK14" i="1" s="1"/>
  <c r="DY50" i="1"/>
  <c r="EK50" i="1" s="1"/>
  <c r="DY106" i="1"/>
  <c r="EK106" i="1" s="1"/>
  <c r="DY100" i="1"/>
  <c r="EK100" i="1" s="1"/>
  <c r="DY56" i="1"/>
  <c r="EK56" i="1" s="1"/>
  <c r="DY121" i="1"/>
  <c r="EK121" i="1" s="1"/>
  <c r="DY79" i="1"/>
  <c r="EK79" i="1" s="1"/>
  <c r="DY115" i="1"/>
  <c r="EK115" i="1" s="1"/>
  <c r="DY69" i="1"/>
  <c r="EK69" i="1" s="1"/>
  <c r="DY29" i="1"/>
  <c r="EK29" i="1" s="1"/>
  <c r="DY93" i="1"/>
  <c r="EK93" i="1" s="1"/>
  <c r="ED70" i="1"/>
  <c r="EP70" i="1" s="1"/>
  <c r="EA20" i="1"/>
  <c r="EM20" i="1" s="1"/>
  <c r="EF106" i="1"/>
  <c r="ER106" i="1" s="1"/>
  <c r="EF51" i="1"/>
  <c r="ER51" i="1" s="1"/>
  <c r="EF98" i="1"/>
  <c r="ER98" i="1" s="1"/>
  <c r="EC75" i="1"/>
  <c r="EO75" i="1" s="1"/>
  <c r="EC38" i="1"/>
  <c r="EO38" i="1" s="1"/>
  <c r="EA57" i="1"/>
  <c r="EM57" i="1" s="1"/>
  <c r="DY68" i="1"/>
  <c r="EK68" i="1" s="1"/>
  <c r="DY59" i="1"/>
  <c r="EK59" i="1" s="1"/>
  <c r="DW15" i="1"/>
  <c r="EI15" i="1" s="1"/>
  <c r="DY15" i="1"/>
  <c r="EK15" i="1" s="1"/>
  <c r="DY98" i="1"/>
  <c r="EK98" i="1" s="1"/>
  <c r="DY30" i="1"/>
  <c r="EK30" i="1" s="1"/>
  <c r="DY107" i="1"/>
  <c r="EK107" i="1" s="1"/>
  <c r="DY65" i="1"/>
  <c r="EK65" i="1" s="1"/>
  <c r="DY87" i="1"/>
  <c r="EK87" i="1" s="1"/>
  <c r="DY60" i="1"/>
  <c r="EK60" i="1" s="1"/>
  <c r="DY11" i="1"/>
  <c r="EK11" i="1" s="1"/>
  <c r="DY96" i="1"/>
  <c r="EK96" i="1" s="1"/>
  <c r="DY64" i="1"/>
  <c r="EK64" i="1" s="1"/>
  <c r="DY27" i="1"/>
  <c r="EK27" i="1" s="1"/>
  <c r="DY38" i="1"/>
  <c r="EK38" i="1" s="1"/>
  <c r="DY84" i="1"/>
  <c r="EK84" i="1" s="1"/>
  <c r="DY6" i="1"/>
  <c r="EK6" i="1" s="1"/>
  <c r="DY130" i="1"/>
  <c r="EK130" i="1" s="1"/>
  <c r="DY10" i="1"/>
  <c r="EK10" i="1" s="1"/>
  <c r="DY62" i="1"/>
  <c r="EK62" i="1" s="1"/>
  <c r="DY94" i="1"/>
  <c r="EK94" i="1" s="1"/>
  <c r="DY53" i="1"/>
  <c r="EK53" i="1" s="1"/>
  <c r="DY63" i="1"/>
  <c r="EK63" i="1" s="1"/>
  <c r="DY77" i="1"/>
  <c r="EK77" i="1" s="1"/>
  <c r="DY78" i="1"/>
  <c r="EK78" i="1" s="1"/>
  <c r="DY36" i="1"/>
  <c r="EK36" i="1" s="1"/>
  <c r="DY108" i="1"/>
  <c r="EK108" i="1" s="1"/>
  <c r="DY66" i="1"/>
  <c r="EK66" i="1" s="1"/>
  <c r="DY105" i="1"/>
  <c r="EK105" i="1" s="1"/>
  <c r="DY114" i="1"/>
  <c r="EK114" i="1" s="1"/>
  <c r="DY28" i="1"/>
  <c r="EK28" i="1" s="1"/>
  <c r="DY103" i="1"/>
  <c r="EK103" i="1" s="1"/>
  <c r="DY74" i="1"/>
  <c r="EK74" i="1" s="1"/>
  <c r="DY55" i="1"/>
  <c r="EK55" i="1" s="1"/>
  <c r="DY67" i="1"/>
  <c r="EK67" i="1" s="1"/>
  <c r="DY117" i="1"/>
  <c r="EK117" i="1" s="1"/>
  <c r="DY101" i="1"/>
  <c r="EK101" i="1" s="1"/>
  <c r="DY99" i="1"/>
  <c r="EK99" i="1" s="1"/>
  <c r="DW54" i="1"/>
  <c r="EI54" i="1" s="1"/>
  <c r="EF15" i="1"/>
  <c r="ER15" i="1" s="1"/>
  <c r="EN15" i="1"/>
  <c r="EP120" i="1"/>
  <c r="EP63" i="1"/>
  <c r="EP97" i="1"/>
  <c r="EM74" i="1"/>
  <c r="EM75" i="1"/>
  <c r="EP62" i="1"/>
  <c r="EP128" i="1"/>
  <c r="EM51" i="1"/>
  <c r="EP112" i="1"/>
  <c r="EP66" i="1"/>
  <c r="EM53" i="1"/>
  <c r="EM31" i="1"/>
  <c r="EM91" i="1"/>
  <c r="EP114" i="1"/>
  <c r="EM50" i="1"/>
  <c r="EM64" i="1"/>
  <c r="EM43" i="1"/>
  <c r="EP48" i="1"/>
  <c r="EM72" i="1"/>
  <c r="EM97" i="1"/>
  <c r="EP94" i="1"/>
  <c r="EM83" i="1"/>
  <c r="EO15" i="1"/>
  <c r="EJ120" i="1"/>
  <c r="EI53" i="1"/>
  <c r="EP79" i="1"/>
  <c r="EP90" i="1"/>
  <c r="EM79" i="1"/>
  <c r="EM65" i="1"/>
  <c r="EO78" i="1"/>
  <c r="EP57" i="1"/>
  <c r="EP89" i="1"/>
  <c r="EP85" i="1"/>
  <c r="EO7" i="1"/>
  <c r="EP103" i="1"/>
  <c r="EM26" i="1"/>
  <c r="EO90" i="1"/>
  <c r="EP22" i="1"/>
  <c r="EM107" i="1"/>
  <c r="EM111" i="1"/>
  <c r="EM105" i="1"/>
  <c r="EM36" i="1"/>
  <c r="EO96" i="1"/>
  <c r="EP9" i="1"/>
  <c r="EM96" i="1"/>
  <c r="EP12" i="1"/>
  <c r="EP121" i="1"/>
  <c r="EP53" i="1"/>
  <c r="EM11" i="1"/>
  <c r="EP41" i="1"/>
  <c r="EP64" i="1"/>
  <c r="EP39" i="1"/>
  <c r="EP95" i="1"/>
  <c r="EP10" i="1"/>
  <c r="EM77" i="1"/>
  <c r="EP56" i="1"/>
  <c r="EM27" i="1"/>
  <c r="EM44" i="1"/>
  <c r="EM24" i="1"/>
  <c r="EM94" i="1"/>
  <c r="EM99" i="1"/>
  <c r="EM16" i="1"/>
  <c r="EM124" i="1"/>
  <c r="EO69" i="1"/>
  <c r="EM63" i="1"/>
  <c r="EP96" i="1"/>
  <c r="EP28" i="1"/>
  <c r="EP110" i="1"/>
  <c r="EP65" i="1"/>
  <c r="EM127" i="1"/>
  <c r="EQ37" i="1"/>
  <c r="EO129" i="1"/>
  <c r="EM5" i="1"/>
  <c r="EP113" i="1"/>
  <c r="EM25" i="1"/>
  <c r="EP116" i="1"/>
  <c r="EP8" i="1"/>
  <c r="EM39" i="1"/>
  <c r="EM116" i="1"/>
  <c r="EP86" i="1"/>
  <c r="EO57" i="1"/>
  <c r="EM41" i="1"/>
  <c r="EO70" i="1"/>
  <c r="EM40" i="1"/>
  <c r="EP125" i="1"/>
  <c r="EQ92" i="1"/>
  <c r="EM87" i="1"/>
  <c r="EP7" i="1"/>
  <c r="EP72" i="1"/>
  <c r="EM70" i="1"/>
  <c r="EM95" i="1"/>
  <c r="EM126" i="1"/>
  <c r="EM34" i="1"/>
  <c r="ER43" i="1"/>
  <c r="EP130" i="1"/>
  <c r="EM123" i="1"/>
  <c r="EM98" i="1"/>
  <c r="EM46" i="1"/>
  <c r="EP30" i="1"/>
  <c r="EP74" i="1"/>
  <c r="EP78" i="1"/>
  <c r="EM112" i="1"/>
  <c r="EP36" i="1"/>
  <c r="EP26" i="1"/>
  <c r="EP93" i="1"/>
  <c r="EM32" i="1"/>
  <c r="EP111" i="1"/>
  <c r="EL47" i="1"/>
  <c r="EM42" i="1"/>
  <c r="DY17" i="1"/>
  <c r="EQ7" i="1"/>
  <c r="EP34" i="1"/>
  <c r="EP32" i="1"/>
  <c r="EP80" i="1"/>
  <c r="EM84" i="1"/>
  <c r="EP19" i="1"/>
  <c r="EK76" i="1"/>
  <c r="EP46" i="1"/>
  <c r="EM125" i="1"/>
  <c r="EO14" i="1"/>
  <c r="EP38" i="1"/>
  <c r="DZ9" i="1"/>
  <c r="EP60" i="1"/>
  <c r="EH38" i="1"/>
  <c r="DQ12" i="1"/>
  <c r="EC12" i="1"/>
  <c r="DM17" i="1"/>
  <c r="DN9" i="1"/>
  <c r="DG3" i="1"/>
  <c r="EO12" i="1" l="1"/>
  <c r="EL9" i="1"/>
  <c r="EK17" i="1"/>
  <c r="DS3" i="1"/>
  <c r="EQ3" i="1" l="1"/>
</calcChain>
</file>

<file path=xl/sharedStrings.xml><?xml version="1.0" encoding="utf-8"?>
<sst xmlns="http://schemas.openxmlformats.org/spreadsheetml/2006/main" count="1799" uniqueCount="588">
  <si>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</si>
  <si>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</si>
  <si>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</si>
  <si>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</si>
  <si>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</si>
  <si>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</si>
  <si>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</si>
  <si>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</si>
  <si>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</si>
  <si>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</si>
  <si>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</si>
  <si>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</si>
  <si>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</si>
  <si>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</si>
  <si>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</si>
  <si>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</si>
  <si>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</si>
  <si>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</si>
  <si>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</si>
  <si>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</si>
  <si>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</si>
  <si>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</si>
  <si>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</si>
  <si>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</si>
  <si>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</si>
  <si>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</si>
  <si>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</si>
  <si>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</si>
  <si>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</si>
  <si>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</si>
  <si>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</si>
  <si>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</si>
  <si>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</si>
  <si>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</si>
  <si>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</si>
  <si>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</si>
  <si>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</si>
  <si>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</si>
  <si>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</si>
  <si>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</si>
  <si>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</si>
  <si>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</si>
  <si>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</si>
  <si>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</si>
  <si>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</si>
  <si>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</si>
  <si>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</si>
  <si>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</si>
  <si>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</si>
  <si>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</si>
  <si>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</si>
  <si>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</si>
  <si>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</si>
  <si>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</si>
  <si>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</si>
  <si>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</si>
  <si>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</si>
  <si>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</si>
  <si>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</si>
  <si>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</si>
  <si>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</si>
  <si>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</si>
  <si>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</si>
  <si>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</si>
  <si>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</si>
  <si>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</si>
  <si>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</si>
  <si>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</si>
  <si>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</si>
  <si>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</si>
  <si>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</si>
  <si>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</si>
  <si>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</si>
  <si>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</si>
  <si>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</si>
  <si>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</si>
  <si>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</si>
  <si>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</si>
  <si>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</si>
  <si>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</si>
  <si>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</si>
  <si>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</si>
  <si>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</si>
  <si>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</si>
  <si>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</si>
  <si>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</si>
  <si>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</si>
  <si>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</si>
  <si>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</si>
  <si>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</si>
  <si>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</si>
  <si>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</si>
  <si>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</si>
  <si>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</si>
  <si>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</si>
  <si>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</si>
  <si>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</si>
  <si>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</si>
  <si>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</si>
  <si>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</si>
  <si>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</si>
  <si>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</si>
  <si>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</si>
  <si>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</si>
  <si>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</si>
  <si>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</si>
  <si>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</si>
  <si>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</si>
  <si>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</si>
  <si>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</si>
  <si>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</si>
  <si>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</si>
  <si>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</si>
  <si>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</si>
  <si>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</si>
  <si>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</si>
  <si>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</si>
  <si>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</si>
  <si>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</si>
  <si>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</si>
  <si>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</si>
  <si>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</si>
  <si>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</si>
  <si>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</si>
  <si>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</si>
  <si>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</si>
  <si>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</si>
  <si>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</si>
  <si>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</si>
  <si>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</si>
  <si>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</si>
  <si>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</si>
  <si>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</si>
  <si>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</si>
  <si>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</si>
  <si>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</si>
  <si>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</si>
  <si>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</si>
  <si>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</si>
  <si>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</si>
  <si>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</si>
  <si>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</si>
  <si>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</si>
  <si>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</si>
  <si>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</si>
  <si>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</si>
  <si>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</si>
  <si>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</si>
  <si>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</si>
  <si>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</si>
  <si>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</si>
  <si>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</si>
  <si>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</si>
  <si>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</si>
  <si>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</si>
  <si>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</si>
  <si>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</si>
  <si>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</si>
  <si>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</si>
  <si>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</si>
  <si>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</si>
  <si>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</si>
  <si>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</si>
  <si>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</si>
  <si>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</si>
  <si>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</si>
  <si>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</si>
  <si>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</si>
  <si>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</si>
  <si>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</si>
  <si>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</si>
  <si>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</si>
  <si>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</si>
  <si>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</si>
  <si>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</si>
  <si>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</si>
  <si>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</si>
  <si>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</si>
  <si>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</si>
  <si>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</si>
  <si>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</si>
  <si>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</si>
  <si>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</si>
  <si>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</si>
  <si>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</si>
  <si>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</si>
  <si>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</si>
  <si>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</si>
  <si>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</si>
  <si>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</si>
  <si>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</si>
  <si>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</si>
  <si>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</si>
  <si>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</si>
  <si>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</si>
  <si>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</si>
  <si>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</si>
  <si>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</si>
  <si>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</si>
  <si>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</si>
  <si>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APF Athabasca</t>
  </si>
  <si>
    <t>McBride Lake Wind Facility</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</si>
  <si>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</si>
  <si>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</si>
  <si>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</si>
  <si>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</si>
  <si>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</si>
  <si>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</si>
  <si>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</si>
  <si>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</si>
  <si>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</si>
  <si>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</si>
  <si>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</si>
  <si>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</si>
  <si>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</si>
  <si>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</si>
  <si>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</si>
  <si>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</si>
  <si>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</si>
  <si>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</si>
  <si>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</si>
  <si>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</si>
  <si>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</si>
  <si>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</si>
  <si>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</si>
  <si>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</si>
  <si>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</si>
  <si>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</si>
  <si>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</si>
  <si>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</si>
  <si>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</si>
  <si>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</si>
  <si>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</si>
  <si>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</si>
  <si>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</si>
  <si>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</si>
  <si>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</si>
  <si>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</si>
  <si>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</si>
  <si>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Halkirk Wind Facility</t>
  </si>
  <si>
    <t>H. R. Milner</t>
  </si>
  <si>
    <t>Horseshoe Hydro Facility</t>
  </si>
  <si>
    <t>Summerview 1 Wind Facility</t>
  </si>
  <si>
    <t>Summerview 2 Wind Facility</t>
  </si>
  <si>
    <t>Interlakes Hydro Facility</t>
  </si>
  <si>
    <t>Cold Lake Industrial System</t>
  </si>
  <si>
    <t>IOR3</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</si>
  <si>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</si>
  <si>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</si>
  <si>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</si>
  <si>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</si>
  <si>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</si>
  <si>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</si>
  <si>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</si>
  <si>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</si>
  <si>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</si>
  <si>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</si>
  <si>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</si>
  <si>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</si>
  <si>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</si>
  <si>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</si>
  <si>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</si>
  <si>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</si>
  <si>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</si>
  <si>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</si>
  <si>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</si>
  <si>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</si>
  <si>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</si>
  <si>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</si>
  <si>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</si>
  <si>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</si>
  <si>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</si>
  <si>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</si>
  <si>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</si>
  <si>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</si>
  <si>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</si>
  <si>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</si>
  <si>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</si>
  <si>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</si>
  <si>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</si>
  <si>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</si>
  <si>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</si>
  <si>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</si>
  <si>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</si>
  <si>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</si>
  <si>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</si>
  <si>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</si>
  <si>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</si>
  <si>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</si>
  <si>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</si>
  <si>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</si>
  <si>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</si>
  <si>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</si>
  <si>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</si>
  <si>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</si>
  <si>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</si>
  <si>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</si>
  <si>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</si>
  <si>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</si>
  <si>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</si>
  <si>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</si>
  <si>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</si>
  <si>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</si>
  <si>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</si>
  <si>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</si>
  <si>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</si>
  <si>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</si>
  <si>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</si>
  <si>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</si>
  <si>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</si>
  <si>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</si>
  <si>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</si>
  <si>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</si>
  <si>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</si>
  <si>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</si>
  <si>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</si>
  <si>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</si>
  <si>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</si>
  <si>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</si>
  <si>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</si>
  <si>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</si>
  <si>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</si>
  <si>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</si>
  <si>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</si>
  <si>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</si>
  <si>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</si>
  <si>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</si>
  <si>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</si>
  <si>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</si>
  <si>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</si>
  <si>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</si>
  <si>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</si>
  <si>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</si>
  <si>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</si>
  <si>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</si>
  <si>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</si>
  <si>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</si>
  <si>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</si>
  <si>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</si>
  <si>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</si>
  <si>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</si>
  <si>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</si>
  <si>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</si>
  <si>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</si>
  <si>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</si>
  <si>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</si>
  <si>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</si>
  <si>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</si>
  <si>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</si>
  <si>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</si>
  <si>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</si>
  <si>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</si>
  <si>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</si>
  <si>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</si>
  <si>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</si>
  <si>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</si>
  <si>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</si>
  <si>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</si>
  <si>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</si>
  <si>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</si>
  <si>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</si>
  <si>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</si>
  <si>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</si>
  <si>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</si>
  <si>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</si>
  <si>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</si>
  <si>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</si>
  <si>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</si>
  <si>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</si>
  <si>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</si>
  <si>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</si>
  <si>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</si>
  <si>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</si>
  <si>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</si>
  <si>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</si>
  <si>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</si>
  <si>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</si>
  <si>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</si>
  <si>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</si>
  <si>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</si>
  <si>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</si>
  <si>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</si>
  <si>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</si>
  <si>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</si>
  <si>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</si>
  <si>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</si>
  <si>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</si>
  <si>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</si>
  <si>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</si>
  <si>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</si>
  <si>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</si>
  <si>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</si>
  <si>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</si>
  <si>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</si>
  <si>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</si>
  <si>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</si>
  <si>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</si>
  <si>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</si>
  <si>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</si>
  <si>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</si>
  <si>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</si>
  <si>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</si>
  <si>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</si>
  <si>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</si>
  <si>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</si>
  <si>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</si>
  <si>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</si>
  <si>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</si>
  <si>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</si>
  <si>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</si>
  <si>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</si>
  <si>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</si>
  <si>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</si>
  <si>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</si>
  <si>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</si>
  <si>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</si>
  <si>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</si>
  <si>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</si>
  <si>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</si>
  <si>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</si>
  <si>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</si>
  <si>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</si>
  <si>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</si>
  <si>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</si>
  <si>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</si>
  <si>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</si>
  <si>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</si>
  <si>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</si>
  <si>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</si>
  <si>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</si>
  <si>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</si>
  <si>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</si>
  <si>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</si>
  <si>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</si>
  <si>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</si>
  <si>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</si>
  <si>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</si>
  <si>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</si>
  <si>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</si>
  <si>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</si>
  <si>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</si>
  <si>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</si>
  <si>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APF</t>
  </si>
  <si>
    <t>EEC</t>
  </si>
  <si>
    <t>VQW</t>
  </si>
  <si>
    <t>TAU</t>
  </si>
  <si>
    <t>TCN</t>
  </si>
  <si>
    <t>ENMP</t>
  </si>
  <si>
    <t>CAEC</t>
  </si>
  <si>
    <t>CMH</t>
  </si>
  <si>
    <t>CNRL</t>
  </si>
  <si>
    <t>CRR</t>
  </si>
  <si>
    <t>EGPI</t>
  </si>
  <si>
    <t>DAIS</t>
  </si>
  <si>
    <t>DOW</t>
  </si>
  <si>
    <t>BOWA</t>
  </si>
  <si>
    <t>ENCR</t>
  </si>
  <si>
    <t>EEMI</t>
  </si>
  <si>
    <t>TCES</t>
  </si>
  <si>
    <t>PWX</t>
  </si>
  <si>
    <t>CPW</t>
  </si>
  <si>
    <t>EPDG</t>
  </si>
  <si>
    <t>CFPL</t>
  </si>
  <si>
    <t>MPLP</t>
  </si>
  <si>
    <t>ESSO</t>
  </si>
  <si>
    <t>TAKH</t>
  </si>
  <si>
    <t>KHW</t>
  </si>
  <si>
    <t>MANH</t>
  </si>
  <si>
    <t>MEGE</t>
  </si>
  <si>
    <t>SCE</t>
  </si>
  <si>
    <t>MSCG</t>
  </si>
  <si>
    <t>GPWF</t>
  </si>
  <si>
    <t>APNC</t>
  </si>
  <si>
    <t>NPC</t>
  </si>
  <si>
    <t>GPI</t>
  </si>
  <si>
    <t>NXI</t>
  </si>
  <si>
    <t>CUPC</t>
  </si>
  <si>
    <t>ACRL</t>
  </si>
  <si>
    <t>REMC</t>
  </si>
  <si>
    <t>SCL</t>
  </si>
  <si>
    <t>SCR</t>
  </si>
  <si>
    <t>SEPI</t>
  </si>
  <si>
    <t>SHEL</t>
  </si>
  <si>
    <t>ASTC</t>
  </si>
  <si>
    <t>EPPA</t>
  </si>
  <si>
    <t>NESI</t>
  </si>
  <si>
    <t>TEN</t>
  </si>
  <si>
    <t>WEYR</t>
  </si>
  <si>
    <t>Identifier</t>
  </si>
  <si>
    <t>Cowley Ridge Expansion #1 Wind Facility</t>
  </si>
  <si>
    <t>Cowley Ridge Expansion #2 Wind Facility</t>
  </si>
  <si>
    <t>Cowley North Wind Facility</t>
  </si>
  <si>
    <t>Castle Rock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</si>
  <si>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</si>
  <si>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</si>
  <si>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</si>
  <si>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</si>
  <si>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</si>
  <si>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</si>
  <si>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</si>
  <si>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</si>
  <si>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</si>
  <si>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</si>
  <si>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</si>
  <si>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</si>
  <si>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</si>
  <si>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</si>
  <si>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</si>
  <si>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</si>
  <si>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</si>
  <si>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</si>
  <si>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</si>
  <si>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</si>
  <si>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 Original Losses Charge]</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</si>
  <si>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</si>
  <si>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</si>
  <si>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</si>
  <si>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</si>
  <si>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</si>
  <si>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</si>
  <si>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</si>
  <si>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</si>
  <si>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</si>
  <si>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</si>
  <si>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</si>
  <si>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</si>
  <si>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</si>
  <si>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</si>
  <si>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</si>
  <si>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</si>
  <si>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</si>
  <si>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</si>
  <si>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</si>
  <si>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</si>
  <si>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</si>
  <si>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</si>
  <si>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</si>
  <si>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</si>
  <si>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</si>
  <si>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</si>
  <si>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</si>
  <si>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Note: Bank Rate for Nov 2020 to Feb 2021 based on Bank Rate for Oct 2020.</t>
  </si>
  <si>
    <t>341S025</t>
  </si>
  <si>
    <t>Syncrude Industrial System DOS</t>
  </si>
  <si>
    <t>0000016301</t>
  </si>
  <si>
    <t>FortisAlberta DOS - BP Empress (163S)</t>
  </si>
  <si>
    <t>CETC</t>
  </si>
  <si>
    <t>Contract 6</t>
  </si>
  <si>
    <t>FortisAlberta Reversing POD - Waupisoo (405S)</t>
  </si>
  <si>
    <t>Estimate - November 25, 2020</t>
  </si>
  <si>
    <t>Note: Bank Rate for Sep 2021 to Dec 2021 based on Bank Rate for Aug 2021.</t>
  </si>
  <si>
    <t>Module C Initial Adjustments - 2012</t>
  </si>
  <si>
    <t>Calgary Energy Centre</t>
  </si>
  <si>
    <t>Module C Corrected Adjustments - 2012</t>
  </si>
  <si>
    <t>Estimate - September 8, 2021</t>
  </si>
  <si>
    <t>Module C Corrected DOS Adjustments Detail - 2012</t>
  </si>
  <si>
    <t>Recalculated Loss Factor (Corrected), %</t>
  </si>
  <si>
    <t>Recalculated Losses Charge (Credit) (Corrected), $</t>
  </si>
  <si>
    <t>Recalculated Amount Billed for Rate DOS (Corrected), $</t>
  </si>
  <si>
    <t>Incremental Amount Billed for Rate DOS Adjustment Charge (Refund) (Corrected), $</t>
  </si>
  <si>
    <t>Amount Attributed to Rate DOS Recalculated Losses Charge (Credit) (Corrected), $</t>
  </si>
  <si>
    <t>Total Recalculated Losses Charges (Credits) (Corrected), $</t>
  </si>
  <si>
    <t>Recalculated Rider E Charge (Credit) (Corrected), $</t>
  </si>
  <si>
    <t>Recalculated Rider E (Corrected), %</t>
  </si>
  <si>
    <t>Losses Adjustment Charge (Refund) (Corrected), $</t>
  </si>
  <si>
    <t>Total Losses Adjustment Charges (Refunds) (Corrected), $</t>
  </si>
  <si>
    <t>GST Charge (Refund) (Corrected), $</t>
  </si>
  <si>
    <t>Total GST Charges (Refunds) (Corrected), $</t>
  </si>
  <si>
    <t>Interest Charge (Refund) (Corrected), $ (Using Cumulative Interest Rate Below)</t>
  </si>
  <si>
    <t>Module C Adjustment Charge (Refund) (Corrected), $</t>
  </si>
  <si>
    <t>Total Module C Adjustments Charges (Refunds) (Corrected), $</t>
  </si>
  <si>
    <t>Module C Correction Adjustments - 2012</t>
  </si>
  <si>
    <t>Losses Adjustment Correction Charge (Refund), $</t>
  </si>
  <si>
    <t>Total Losses Adjustment Correction Charges (Refunds), $</t>
  </si>
  <si>
    <t>[Losses Adjustment Charge (Corrected) – Losses Adjustment Charge (Initial)]</t>
  </si>
  <si>
    <t>GST Correction Charge (Refund), $</t>
  </si>
  <si>
    <t>Total GST Correction Charges (Refunds), $</t>
  </si>
  <si>
    <t>[GST Charge (Corrected) – GST Charge (Initial)]</t>
  </si>
  <si>
    <t>Interest Correction Charge (Refund) to Feb 2021, $ (Using Cumulative Interest Rate Below)</t>
  </si>
  <si>
    <t>[Interest Charge (Corrected) – Interest Charge (Initial)]</t>
  </si>
  <si>
    <t>Module C Adjustment Correction Charge (Refund), $</t>
  </si>
  <si>
    <t>Total Module C Adjustments Correction Charges (Refunds), $</t>
  </si>
  <si>
    <t>[Losses Adjustment Correction Charge + GST Correction + Interest Correction Charge to Feb 2021]</t>
  </si>
  <si>
    <t>Additional Correction Interest Charge (Refund) to Dec 2021, $ (Using True-Up Interest Rate Below)</t>
  </si>
  <si>
    <t>[Module C Adjustments Correction Charge × True-Up Interest Rate]</t>
  </si>
  <si>
    <t>Module C Adjustment Correction Charge (Refund) With Interest, $</t>
  </si>
  <si>
    <t>Total Module C Adjustments Correction Charges (Refunds) With Interest, $</t>
  </si>
  <si>
    <t>[Module C Adjustment Correction Charge + Additional Correction Interest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</si>
</sst>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quot;%&quot;_);[Red]\(0.00&quot;%&quot;\)"/>
    <numFmt numFmtId="165" formatCode="0.00%_);[Red]\(0.00%\)"/>
    <numFmt numFmtId="166" formatCode="_(??0.00%_);[Red]\(??0.00%\)"/>
    <numFmt numFmtId="167" formatCode="mmm\ yyyy;@"/>
    <numFmt numFmtId="168" formatCode="mmm\ yyyy_)"/>
    <numFmt numFmtId="169" formatCode="#,##0.00_);[Red]\(#,##0.00\);@_)"/>
    <numFmt numFmtId="170" formatCode="0.00%_);[Red]\(0.00%\);@_)"/>
    <numFmt numFmtId="171" formatCode="_(??0.0000%_);[Red]\(??0.0000%\)"/>
    <numFmt numFmtId="172"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43" fontId="2" fillId="0" borderId="0" applyFont="0" applyFill="0" applyBorder="0" applyAlignment="0" applyProtection="0"/>
    <xf numFmtId="0" fontId="2" fillId="0" borderId="0"/>
    <xf numFmtId="0" fontId="4" fillId="0" borderId="0" applyNumberFormat="0" applyFill="0" applyBorder="0" applyAlignment="0" applyProtection="0"/>
  </cellStyleXfs>
  <cellXfs count="86">
    <xf numFmtId="0" fontId="0" fillId="0" borderId="0" xfId="0"/>
    <xf numFmtId="49" fontId="0" fillId="0" borderId="0" xfId="0" applyNumberFormat="1"/>
    <xf numFmtId="164" fontId="0" fillId="0" borderId="0" xfId="0" applyNumberFormat="1"/>
    <xf numFmtId="165" fontId="0" fillId="0" borderId="0" xfId="0" applyNumberFormat="1"/>
    <xf numFmtId="164" fontId="1" fillId="0" borderId="0" xfId="0" applyNumberFormat="1" applyFont="1"/>
    <xf numFmtId="165" fontId="1" fillId="2" borderId="0" xfId="0" applyNumberFormat="1" applyFont="1" applyFill="1"/>
    <xf numFmtId="165" fontId="0" fillId="2" borderId="0" xfId="0" applyNumberFormat="1" applyFill="1"/>
    <xf numFmtId="167" fontId="0" fillId="0" borderId="0" xfId="0" applyNumberFormat="1"/>
    <xf numFmtId="168" fontId="0" fillId="0" borderId="0" xfId="0" applyNumberFormat="1"/>
    <xf numFmtId="168" fontId="0" fillId="2" borderId="0" xfId="0" applyNumberFormat="1" applyFill="1"/>
    <xf numFmtId="168" fontId="0" fillId="0" borderId="0" xfId="0" applyNumberFormat="1" applyFill="1"/>
    <xf numFmtId="167" fontId="1" fillId="2" borderId="0" xfId="0" applyNumberFormat="1" applyFont="1" applyFill="1" applyBorder="1" applyAlignment="1">
      <alignment horizontal="center"/>
    </xf>
    <xf numFmtId="166" fontId="1" fillId="2" borderId="0" xfId="0" applyNumberFormat="1" applyFont="1" applyFill="1" applyBorder="1" applyAlignment="1">
      <alignment horizontal="center"/>
    </xf>
    <xf numFmtId="167"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167" fontId="0" fillId="0" borderId="0" xfId="0" applyNumberFormat="1" applyAlignment="1">
      <alignment horizontal="center"/>
    </xf>
    <xf numFmtId="166" fontId="0" fillId="0" borderId="0" xfId="0" applyNumberFormat="1" applyAlignment="1">
      <alignment horizontal="center"/>
    </xf>
    <xf numFmtId="166" fontId="0" fillId="0" borderId="0" xfId="0" applyNumberFormat="1" applyFill="1" applyAlignment="1">
      <alignment horizontal="center"/>
    </xf>
    <xf numFmtId="166" fontId="0" fillId="3" borderId="0" xfId="0" applyNumberFormat="1" applyFill="1" applyAlignment="1">
      <alignment horizontal="center"/>
    </xf>
    <xf numFmtId="167" fontId="0" fillId="0" borderId="0" xfId="0" applyNumberFormat="1" applyAlignment="1">
      <alignment horizontal="left"/>
    </xf>
    <xf numFmtId="49" fontId="1" fillId="2" borderId="4" xfId="0" applyNumberFormat="1" applyFont="1" applyFill="1" applyBorder="1" applyAlignment="1">
      <alignment horizontal="center"/>
    </xf>
    <xf numFmtId="165" fontId="1" fillId="2" borderId="4" xfId="0" applyNumberFormat="1" applyFont="1" applyFill="1" applyBorder="1" applyAlignment="1">
      <alignment horizontal="center"/>
    </xf>
    <xf numFmtId="49" fontId="1" fillId="0" borderId="0" xfId="0" applyNumberFormat="1" applyFont="1"/>
    <xf numFmtId="169" fontId="1" fillId="0" borderId="0" xfId="0" applyNumberFormat="1" applyFont="1" applyFill="1" applyAlignment="1">
      <alignment horizontal="right"/>
    </xf>
    <xf numFmtId="169" fontId="1" fillId="2" borderId="0" xfId="0" applyNumberFormat="1" applyFont="1" applyFill="1" applyAlignment="1">
      <alignment horizontal="right"/>
    </xf>
    <xf numFmtId="169" fontId="1" fillId="0" borderId="2" xfId="0" applyNumberFormat="1" applyFont="1" applyFill="1" applyBorder="1" applyAlignment="1">
      <alignment horizontal="right"/>
    </xf>
    <xf numFmtId="167" fontId="4" fillId="0" borderId="0" xfId="3" applyNumberFormat="1" applyAlignment="1">
      <alignment horizontal="center"/>
    </xf>
    <xf numFmtId="167" fontId="4" fillId="0" borderId="0" xfId="3" applyNumberFormat="1" applyAlignment="1">
      <alignment horizontal="left"/>
    </xf>
    <xf numFmtId="170" fontId="0" fillId="0" borderId="0" xfId="0" applyNumberFormat="1" applyAlignment="1">
      <alignment horizontal="right"/>
    </xf>
    <xf numFmtId="0" fontId="1" fillId="0" borderId="0" xfId="0" applyFont="1"/>
    <xf numFmtId="169" fontId="1" fillId="0" borderId="0" xfId="0" applyNumberFormat="1" applyFont="1" applyFill="1" applyBorder="1" applyAlignment="1">
      <alignment horizontal="right"/>
    </xf>
    <xf numFmtId="169" fontId="0" fillId="0" borderId="0" xfId="0" applyNumberFormat="1" applyFill="1"/>
    <xf numFmtId="169" fontId="0" fillId="2" borderId="0" xfId="0" applyNumberFormat="1" applyFill="1"/>
    <xf numFmtId="169" fontId="0" fillId="2" borderId="0" xfId="0" applyNumberFormat="1" applyFill="1" applyAlignment="1">
      <alignment horizontal="right"/>
    </xf>
    <xf numFmtId="169" fontId="0" fillId="0" borderId="0" xfId="0" applyNumberFormat="1" applyAlignment="1">
      <alignment horizontal="right"/>
    </xf>
    <xf numFmtId="169" fontId="1" fillId="2" borderId="0" xfId="0" applyNumberFormat="1" applyFont="1" applyFill="1" applyAlignment="1">
      <alignment horizontal="left"/>
    </xf>
    <xf numFmtId="169" fontId="1" fillId="2" borderId="1" xfId="0" applyNumberFormat="1" applyFont="1" applyFill="1" applyBorder="1" applyAlignment="1">
      <alignment horizontal="left"/>
    </xf>
    <xf numFmtId="168" fontId="0" fillId="2" borderId="0" xfId="0" applyNumberFormat="1" applyFill="1" applyAlignment="1">
      <alignment horizontal="right"/>
    </xf>
    <xf numFmtId="169" fontId="1" fillId="2" borderId="0" xfId="0" applyNumberFormat="1" applyFont="1" applyFill="1" applyBorder="1"/>
    <xf numFmtId="169" fontId="1" fillId="2" borderId="0" xfId="0" applyNumberFormat="1" applyFont="1" applyFill="1" applyBorder="1" applyAlignment="1">
      <alignment horizontal="right"/>
    </xf>
    <xf numFmtId="169" fontId="1" fillId="2" borderId="0" xfId="0" applyNumberFormat="1" applyFont="1" applyFill="1" applyBorder="1" applyAlignment="1"/>
    <xf numFmtId="164" fontId="1" fillId="2" borderId="0" xfId="0" applyNumberFormat="1" applyFont="1" applyFill="1"/>
    <xf numFmtId="164" fontId="0" fillId="2" borderId="0" xfId="0" applyNumberFormat="1" applyFill="1"/>
    <xf numFmtId="164" fontId="0" fillId="2" borderId="5" xfId="0" applyNumberFormat="1" applyFill="1" applyBorder="1"/>
    <xf numFmtId="169" fontId="1" fillId="2" borderId="2" xfId="0" applyNumberFormat="1" applyFont="1" applyFill="1" applyBorder="1" applyAlignment="1">
      <alignment horizontal="right"/>
    </xf>
    <xf numFmtId="171" fontId="1" fillId="2" borderId="0" xfId="0" applyNumberFormat="1" applyFont="1" applyFill="1" applyBorder="1" applyAlignment="1">
      <alignment horizontal="center"/>
    </xf>
    <xf numFmtId="171" fontId="1" fillId="2" borderId="4" xfId="0" applyNumberFormat="1" applyFont="1" applyFill="1" applyBorder="1" applyAlignment="1">
      <alignment horizontal="center"/>
    </xf>
    <xf numFmtId="171"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2" fontId="0" fillId="0" borderId="0" xfId="0" applyNumberFormat="1"/>
    <xf numFmtId="172" fontId="1" fillId="0" borderId="0" xfId="0" applyNumberFormat="1" applyFont="1"/>
    <xf numFmtId="172" fontId="1" fillId="0" borderId="1" xfId="0" applyNumberFormat="1" applyFont="1" applyFill="1" applyBorder="1"/>
    <xf numFmtId="172" fontId="1" fillId="0" borderId="2" xfId="0" applyNumberFormat="1" applyFont="1" applyFill="1" applyBorder="1"/>
    <xf numFmtId="169" fontId="0" fillId="0" borderId="0" xfId="0" applyNumberFormat="1"/>
    <xf numFmtId="169" fontId="1" fillId="2" borderId="0" xfId="0" applyNumberFormat="1" applyFont="1" applyFill="1"/>
    <xf numFmtId="169" fontId="1" fillId="2" borderId="1" xfId="0" applyNumberFormat="1" applyFont="1" applyFill="1" applyBorder="1"/>
    <xf numFmtId="169" fontId="1" fillId="2" borderId="2" xfId="0" applyNumberFormat="1" applyFont="1" applyFill="1" applyBorder="1"/>
    <xf numFmtId="169" fontId="1" fillId="0" borderId="1" xfId="0" applyNumberFormat="1" applyFont="1" applyFill="1" applyBorder="1"/>
    <xf numFmtId="169" fontId="1" fillId="0" borderId="2" xfId="0" applyNumberFormat="1" applyFont="1" applyFill="1" applyBorder="1"/>
    <xf numFmtId="169" fontId="1" fillId="0" borderId="0" xfId="0" applyNumberFormat="1" applyFont="1" applyFill="1"/>
    <xf numFmtId="170" fontId="0" fillId="0" borderId="0" xfId="0" applyNumberFormat="1" applyFill="1"/>
    <xf numFmtId="170" fontId="1" fillId="2" borderId="3" xfId="0" applyNumberFormat="1" applyFont="1" applyFill="1" applyBorder="1"/>
    <xf numFmtId="172" fontId="1" fillId="0" borderId="0" xfId="0" applyNumberFormat="1" applyFont="1" applyFill="1" applyBorder="1"/>
    <xf numFmtId="172" fontId="0" fillId="0" borderId="5" xfId="0" applyNumberFormat="1" applyBorder="1"/>
    <xf numFmtId="169" fontId="1" fillId="0" borderId="0" xfId="0" applyNumberFormat="1" applyFont="1" applyFill="1" applyBorder="1"/>
    <xf numFmtId="169" fontId="0" fillId="0" borderId="5" xfId="0" applyNumberFormat="1" applyFill="1" applyBorder="1"/>
    <xf numFmtId="169" fontId="1" fillId="0" borderId="0" xfId="0" applyNumberFormat="1" applyFont="1" applyFill="1" applyBorder="1" applyAlignment="1"/>
    <xf numFmtId="169" fontId="0" fillId="2" borderId="5" xfId="0" applyNumberFormat="1" applyFill="1" applyBorder="1"/>
    <xf numFmtId="165" fontId="0" fillId="2" borderId="5" xfId="0" applyNumberFormat="1" applyFill="1" applyBorder="1"/>
    <xf numFmtId="169" fontId="1" fillId="2" borderId="2" xfId="0" applyNumberFormat="1" applyFont="1" applyFill="1" applyBorder="1" applyAlignment="1">
      <alignment horizontal="right"/>
    </xf>
    <xf numFmtId="169" fontId="1" fillId="0" borderId="2" xfId="0" applyNumberFormat="1" applyFont="1" applyFill="1" applyBorder="1" applyAlignment="1">
      <alignment horizontal="right"/>
    </xf>
    <xf numFmtId="167" fontId="1" fillId="2" borderId="0" xfId="0" applyNumberFormat="1" applyFont="1" applyFill="1" applyAlignment="1">
      <alignment horizontal="center"/>
    </xf>
    <xf numFmtId="166" fontId="1" fillId="2" borderId="0" xfId="0" applyNumberFormat="1" applyFont="1" applyFill="1" applyAlignment="1">
      <alignment horizontal="center"/>
    </xf>
    <xf numFmtId="171" fontId="1" fillId="2" borderId="0" xfId="0" applyNumberFormat="1" applyFont="1" applyFill="1" applyAlignment="1">
      <alignment horizontal="center"/>
    </xf>
    <xf numFmtId="0" fontId="1" fillId="2" borderId="0" xfId="0" applyFont="1" applyFill="1" applyAlignment="1">
      <alignment horizontal="center"/>
    </xf>
    <xf numFmtId="169" fontId="1" fillId="2" borderId="2" xfId="0" applyNumberFormat="1" applyFont="1" applyFill="1" applyBorder="1" applyAlignment="1">
      <alignment horizontal="right"/>
    </xf>
    <xf numFmtId="169" fontId="1" fillId="2" borderId="3" xfId="0" applyNumberFormat="1" applyFont="1" applyFill="1" applyBorder="1" applyAlignment="1">
      <alignment horizontal="right"/>
    </xf>
    <xf numFmtId="169" fontId="1" fillId="0" borderId="2" xfId="0" applyNumberFormat="1" applyFont="1" applyFill="1" applyBorder="1" applyAlignment="1">
      <alignment horizontal="right"/>
    </xf>
    <xf numFmtId="169" fontId="1" fillId="0" borderId="3" xfId="0" applyNumberFormat="1" applyFont="1" applyFill="1" applyBorder="1" applyAlignment="1">
      <alignment horizontal="right"/>
    </xf>
    <xf numFmtId="172" fontId="1" fillId="0" borderId="2" xfId="0" applyNumberFormat="1" applyFont="1" applyFill="1" applyBorder="1" applyAlignment="1">
      <alignment horizontal="right"/>
    </xf>
    <xf numFmtId="172" fontId="1" fillId="0" borderId="3" xfId="0" applyNumberFormat="1" applyFont="1" applyFill="1" applyBorder="1" applyAlignment="1">
      <alignment horizontal="right"/>
    </xf>
    <xf numFmtId="169" fontId="1" fillId="2" borderId="0" xfId="0" applyNumberFormat="1" applyFont="1" applyFill="1" applyBorder="1" applyAlignment="1">
      <alignment horizontal="right"/>
    </xf>
    <xf numFmtId="172" fontId="1" fillId="0" borderId="0" xfId="0" applyNumberFormat="1" applyFont="1" applyFill="1" applyBorder="1" applyAlignment="1">
      <alignment horizontal="right"/>
    </xf>
    <xf numFmtId="169"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ankofcanada.ca/rates/interest-rates/canadian-interest-rat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ankofcanada.ca/rates/interest-rates/canadian-interest-rat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1FE80-D539-4ACE-9854-475FB339D26F}">
  <dimension ref="A1:BX138"/>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5"/>
    <col min="17" max="40" width="12.7109375" style="31"/>
    <col min="41" max="46" width="12.85546875" style="55" bestFit="1" customWidth="1"/>
    <col min="47" max="47" width="13.28515625" style="55" bestFit="1" customWidth="1"/>
    <col min="48" max="51" width="12.85546875" style="55" bestFit="1" customWidth="1"/>
    <col min="52" max="52" width="12.7109375" style="55" customWidth="1"/>
    <col min="53" max="64" width="12.7109375" style="31"/>
    <col min="65" max="70" width="12.85546875" style="55" bestFit="1" customWidth="1"/>
    <col min="71" max="71" width="13.28515625" style="55" bestFit="1" customWidth="1"/>
    <col min="72" max="75" width="12.85546875" style="55" bestFit="1" customWidth="1"/>
    <col min="76" max="76" width="12.7109375" style="55"/>
  </cols>
  <sheetData>
    <row r="1" spans="1:76" x14ac:dyDescent="0.25">
      <c r="A1" s="22" t="s">
        <v>571</v>
      </c>
    </row>
    <row r="2" spans="1:76" x14ac:dyDescent="0.25">
      <c r="A2" s="29" t="s">
        <v>554</v>
      </c>
      <c r="B2" s="22"/>
      <c r="E2" s="61" t="s">
        <v>572</v>
      </c>
      <c r="F2" s="61"/>
      <c r="G2" s="61"/>
      <c r="H2" s="61"/>
      <c r="I2" s="61"/>
      <c r="J2" s="61"/>
      <c r="K2" s="61"/>
      <c r="L2" s="61"/>
      <c r="M2" s="61"/>
      <c r="N2" s="61"/>
      <c r="O2" s="61"/>
      <c r="P2" s="23" t="s">
        <v>574</v>
      </c>
      <c r="Q2" s="56" t="s">
        <v>575</v>
      </c>
      <c r="R2" s="56"/>
      <c r="S2" s="56"/>
      <c r="T2" s="56"/>
      <c r="U2" s="56"/>
      <c r="V2" s="56"/>
      <c r="W2" s="56"/>
      <c r="X2" s="56"/>
      <c r="Y2" s="56"/>
      <c r="Z2" s="56"/>
      <c r="AA2" s="56"/>
      <c r="AB2" s="24" t="s">
        <v>577</v>
      </c>
      <c r="AC2" s="61" t="s">
        <v>578</v>
      </c>
      <c r="AD2" s="61"/>
      <c r="AE2" s="61"/>
      <c r="AF2" s="61"/>
      <c r="AG2" s="61"/>
      <c r="AH2" s="61"/>
      <c r="AI2" s="61"/>
      <c r="AJ2" s="61"/>
      <c r="AK2" s="61"/>
      <c r="AL2" s="61"/>
      <c r="AM2" s="61"/>
      <c r="AN2" s="23" t="s">
        <v>579</v>
      </c>
      <c r="AO2" s="56" t="s">
        <v>580</v>
      </c>
      <c r="AP2" s="32"/>
      <c r="AQ2" s="32"/>
      <c r="AR2" s="32"/>
      <c r="AS2" s="32"/>
      <c r="AT2" s="32"/>
      <c r="AU2" s="32"/>
      <c r="AV2" s="32"/>
      <c r="AW2" s="32"/>
      <c r="AX2" s="32"/>
      <c r="AY2" s="32"/>
      <c r="AZ2" s="24" t="s">
        <v>582</v>
      </c>
      <c r="BA2" s="61" t="s">
        <v>583</v>
      </c>
      <c r="BB2" s="61"/>
      <c r="BC2" s="61"/>
      <c r="BD2" s="61"/>
      <c r="BE2" s="61"/>
      <c r="BF2" s="61"/>
      <c r="BG2" s="61"/>
      <c r="BH2" s="61"/>
      <c r="BI2" s="61"/>
      <c r="BJ2" s="61"/>
      <c r="BK2" s="61"/>
      <c r="BL2" s="23" t="s">
        <v>584</v>
      </c>
      <c r="BM2" s="56" t="s">
        <v>585</v>
      </c>
      <c r="BN2" s="32"/>
      <c r="BO2" s="32"/>
      <c r="BP2" s="32"/>
      <c r="BQ2" s="32"/>
      <c r="BR2" s="32"/>
      <c r="BS2" s="32"/>
      <c r="BT2" s="32"/>
      <c r="BU2" s="32"/>
      <c r="BV2" s="32"/>
      <c r="BW2" s="32"/>
      <c r="BX2" s="24" t="s">
        <v>587</v>
      </c>
    </row>
    <row r="3" spans="1:76" x14ac:dyDescent="0.25">
      <c r="E3" s="59" t="s">
        <v>573</v>
      </c>
      <c r="F3" s="60"/>
      <c r="G3" s="60"/>
      <c r="H3" s="60"/>
      <c r="I3" s="60"/>
      <c r="J3" s="60"/>
      <c r="K3" s="60"/>
      <c r="L3" s="60"/>
      <c r="M3" s="60"/>
      <c r="N3" s="60"/>
      <c r="O3" s="79">
        <f ca="1">SUM(E5:P130)</f>
        <v>215703.70999999906</v>
      </c>
      <c r="P3" s="80"/>
      <c r="Q3" s="57" t="s">
        <v>576</v>
      </c>
      <c r="R3" s="58"/>
      <c r="S3" s="58"/>
      <c r="T3" s="58"/>
      <c r="U3" s="58"/>
      <c r="V3" s="58"/>
      <c r="W3" s="58"/>
      <c r="X3" s="58"/>
      <c r="Y3" s="58"/>
      <c r="Z3" s="58"/>
      <c r="AA3" s="77">
        <f ca="1">SUM(Q5:AB130)</f>
        <v>10785.23</v>
      </c>
      <c r="AB3" s="78"/>
      <c r="AC3" s="62">
        <f t="shared" ref="AC3:AN3" ca="1" si="0">VLOOKUP(AC4,CumulativeInterestRate,7,FALSE)</f>
        <v>0.24480717119544868</v>
      </c>
      <c r="AD3" s="62">
        <f t="shared" ca="1" si="0"/>
        <v>0.24247793622277111</v>
      </c>
      <c r="AE3" s="62">
        <f t="shared" ca="1" si="0"/>
        <v>0.24029897447413723</v>
      </c>
      <c r="AF3" s="62">
        <f t="shared" ca="1" si="0"/>
        <v>0.23796973950145964</v>
      </c>
      <c r="AG3" s="62">
        <f t="shared" ca="1" si="0"/>
        <v>0.23571564114080387</v>
      </c>
      <c r="AH3" s="62">
        <f t="shared" ca="1" si="0"/>
        <v>0.23338640616812628</v>
      </c>
      <c r="AI3" s="62">
        <f t="shared" ca="1" si="0"/>
        <v>0.23113230780747054</v>
      </c>
      <c r="AJ3" s="62">
        <f t="shared" ca="1" si="0"/>
        <v>0.22880307283479295</v>
      </c>
      <c r="AK3" s="62">
        <f t="shared" ca="1" si="0"/>
        <v>0.22647383786211536</v>
      </c>
      <c r="AL3" s="62">
        <f t="shared" ca="1" si="0"/>
        <v>0.22421973950145963</v>
      </c>
      <c r="AM3" s="62">
        <f t="shared" ca="1" si="0"/>
        <v>0.22189050452878201</v>
      </c>
      <c r="AN3" s="62">
        <f t="shared" ca="1" si="0"/>
        <v>0.2196364061681263</v>
      </c>
      <c r="AO3" s="57" t="s">
        <v>581</v>
      </c>
      <c r="AP3" s="58"/>
      <c r="AQ3" s="58"/>
      <c r="AR3" s="58"/>
      <c r="AS3" s="58"/>
      <c r="AT3" s="58"/>
      <c r="AU3" s="58"/>
      <c r="AV3" s="58"/>
      <c r="AW3" s="58"/>
      <c r="AX3" s="58"/>
      <c r="AY3" s="77">
        <f ca="1">SUM(AO5:AZ130)</f>
        <v>276137.08999999904</v>
      </c>
      <c r="AZ3" s="78"/>
      <c r="BA3" s="62">
        <f t="shared" ref="BA3:BL3" ca="1" si="1">VLOOKUP(DATE(2021,2,1),AdjustmentsInterestRate,7,FALSE)</f>
        <v>1.66027397260274E-2</v>
      </c>
      <c r="BB3" s="62">
        <f t="shared" ca="1" si="1"/>
        <v>1.66027397260274E-2</v>
      </c>
      <c r="BC3" s="62">
        <f t="shared" ca="1" si="1"/>
        <v>1.66027397260274E-2</v>
      </c>
      <c r="BD3" s="62">
        <f t="shared" ca="1" si="1"/>
        <v>1.66027397260274E-2</v>
      </c>
      <c r="BE3" s="62">
        <f t="shared" ca="1" si="1"/>
        <v>1.66027397260274E-2</v>
      </c>
      <c r="BF3" s="62">
        <f t="shared" ca="1" si="1"/>
        <v>1.66027397260274E-2</v>
      </c>
      <c r="BG3" s="62">
        <f t="shared" ca="1" si="1"/>
        <v>1.66027397260274E-2</v>
      </c>
      <c r="BH3" s="62">
        <f t="shared" ca="1" si="1"/>
        <v>1.66027397260274E-2</v>
      </c>
      <c r="BI3" s="62">
        <f t="shared" ca="1" si="1"/>
        <v>1.66027397260274E-2</v>
      </c>
      <c r="BJ3" s="62">
        <f t="shared" ca="1" si="1"/>
        <v>1.66027397260274E-2</v>
      </c>
      <c r="BK3" s="62">
        <f t="shared" ca="1" si="1"/>
        <v>1.66027397260274E-2</v>
      </c>
      <c r="BL3" s="62">
        <f t="shared" ca="1" si="1"/>
        <v>1.66027397260274E-2</v>
      </c>
      <c r="BM3" s="57" t="s">
        <v>586</v>
      </c>
      <c r="BN3" s="58"/>
      <c r="BO3" s="58"/>
      <c r="BP3" s="58"/>
      <c r="BQ3" s="58"/>
      <c r="BR3" s="58"/>
      <c r="BS3" s="58"/>
      <c r="BT3" s="58"/>
      <c r="BU3" s="58"/>
      <c r="BV3" s="58"/>
      <c r="BW3" s="77">
        <f ca="1">SUM(BM5:BX130)</f>
        <v>279718.4599999995</v>
      </c>
      <c r="BX3" s="78"/>
    </row>
    <row r="4" spans="1:76" s="7" customFormat="1" x14ac:dyDescent="0.25">
      <c r="A4" s="7" t="s">
        <v>8</v>
      </c>
      <c r="B4" s="1" t="s">
        <v>488</v>
      </c>
      <c r="C4" s="7" t="s">
        <v>9</v>
      </c>
      <c r="D4" s="7" t="s">
        <v>10</v>
      </c>
      <c r="E4" s="10">
        <v>40909</v>
      </c>
      <c r="F4" s="10">
        <v>40940</v>
      </c>
      <c r="G4" s="10">
        <v>40969</v>
      </c>
      <c r="H4" s="10">
        <v>41000</v>
      </c>
      <c r="I4" s="10">
        <v>41030</v>
      </c>
      <c r="J4" s="10">
        <v>41061</v>
      </c>
      <c r="K4" s="10">
        <v>41091</v>
      </c>
      <c r="L4" s="10">
        <v>41122</v>
      </c>
      <c r="M4" s="10">
        <v>41153</v>
      </c>
      <c r="N4" s="10">
        <v>41183</v>
      </c>
      <c r="O4" s="10">
        <v>41214</v>
      </c>
      <c r="P4" s="10">
        <v>41244</v>
      </c>
      <c r="Q4" s="9">
        <v>40909</v>
      </c>
      <c r="R4" s="9">
        <v>40940</v>
      </c>
      <c r="S4" s="9">
        <v>40969</v>
      </c>
      <c r="T4" s="9">
        <v>41000</v>
      </c>
      <c r="U4" s="9">
        <v>41030</v>
      </c>
      <c r="V4" s="9">
        <v>41061</v>
      </c>
      <c r="W4" s="9">
        <v>41091</v>
      </c>
      <c r="X4" s="9">
        <v>41122</v>
      </c>
      <c r="Y4" s="9">
        <v>41153</v>
      </c>
      <c r="Z4" s="9">
        <v>41183</v>
      </c>
      <c r="AA4" s="9">
        <v>41214</v>
      </c>
      <c r="AB4" s="9">
        <v>41244</v>
      </c>
      <c r="AC4" s="10">
        <v>40909</v>
      </c>
      <c r="AD4" s="10">
        <v>40940</v>
      </c>
      <c r="AE4" s="10">
        <v>40969</v>
      </c>
      <c r="AF4" s="10">
        <v>41000</v>
      </c>
      <c r="AG4" s="10">
        <v>41030</v>
      </c>
      <c r="AH4" s="10">
        <v>41061</v>
      </c>
      <c r="AI4" s="10">
        <v>41091</v>
      </c>
      <c r="AJ4" s="10">
        <v>41122</v>
      </c>
      <c r="AK4" s="10">
        <v>41153</v>
      </c>
      <c r="AL4" s="10">
        <v>41183</v>
      </c>
      <c r="AM4" s="10">
        <v>41214</v>
      </c>
      <c r="AN4" s="10">
        <v>41244</v>
      </c>
      <c r="AO4" s="9">
        <v>40909</v>
      </c>
      <c r="AP4" s="9">
        <v>40940</v>
      </c>
      <c r="AQ4" s="9">
        <v>40969</v>
      </c>
      <c r="AR4" s="9">
        <v>41000</v>
      </c>
      <c r="AS4" s="9">
        <v>41030</v>
      </c>
      <c r="AT4" s="9">
        <v>41061</v>
      </c>
      <c r="AU4" s="9">
        <v>41091</v>
      </c>
      <c r="AV4" s="9">
        <v>41122</v>
      </c>
      <c r="AW4" s="9">
        <v>41153</v>
      </c>
      <c r="AX4" s="9">
        <v>41183</v>
      </c>
      <c r="AY4" s="9">
        <v>41214</v>
      </c>
      <c r="AZ4" s="9">
        <v>41244</v>
      </c>
      <c r="BA4" s="10">
        <v>40909</v>
      </c>
      <c r="BB4" s="10">
        <v>40940</v>
      </c>
      <c r="BC4" s="10">
        <v>40969</v>
      </c>
      <c r="BD4" s="10">
        <v>41000</v>
      </c>
      <c r="BE4" s="10">
        <v>41030</v>
      </c>
      <c r="BF4" s="10">
        <v>41061</v>
      </c>
      <c r="BG4" s="10">
        <v>41091</v>
      </c>
      <c r="BH4" s="10">
        <v>41122</v>
      </c>
      <c r="BI4" s="10">
        <v>41153</v>
      </c>
      <c r="BJ4" s="10">
        <v>41183</v>
      </c>
      <c r="BK4" s="10">
        <v>41214</v>
      </c>
      <c r="BL4" s="10">
        <v>41244</v>
      </c>
      <c r="BM4" s="9">
        <v>40909</v>
      </c>
      <c r="BN4" s="9">
        <v>40940</v>
      </c>
      <c r="BO4" s="9">
        <v>40969</v>
      </c>
      <c r="BP4" s="9">
        <v>41000</v>
      </c>
      <c r="BQ4" s="9">
        <v>41030</v>
      </c>
      <c r="BR4" s="9">
        <v>41061</v>
      </c>
      <c r="BS4" s="9">
        <v>41091</v>
      </c>
      <c r="BT4" s="9">
        <v>41122</v>
      </c>
      <c r="BU4" s="9">
        <v>41153</v>
      </c>
      <c r="BV4" s="9">
        <v>41183</v>
      </c>
      <c r="BW4" s="9">
        <v>41214</v>
      </c>
      <c r="BX4" s="9">
        <v>41244</v>
      </c>
    </row>
    <row r="5" spans="1:76" x14ac:dyDescent="0.25">
      <c r="A5" t="s">
        <v>441</v>
      </c>
      <c r="B5" s="1" t="s">
        <v>148</v>
      </c>
      <c r="C5" t="str">
        <f t="shared" ref="C5:C68" ca="1" si="2">VLOOKUP($B5,LocationLookup,2,FALSE)</f>
        <v>0000001511</v>
      </c>
      <c r="D5" t="str">
        <f t="shared" ref="D5:D68" ca="1" si="3">VLOOKUP($C5,LossFactorLookup,2,FALSE)</f>
        <v>FortisAlberta Reversing POD - Fort Macleod (15S)</v>
      </c>
      <c r="E5" s="31">
        <f ca="1">'Module C Corrected'!CW5-'Module C Initial'!CW5</f>
        <v>0</v>
      </c>
      <c r="F5" s="31">
        <f ca="1">'Module C Corrected'!CX5-'Module C Initial'!CX5</f>
        <v>-0.92999999999999972</v>
      </c>
      <c r="G5" s="31">
        <f ca="1">'Module C Corrected'!CY5-'Module C Initial'!CY5</f>
        <v>-1.2899999999999991</v>
      </c>
      <c r="H5" s="31">
        <f ca="1">'Module C Corrected'!CZ5-'Module C Initial'!CZ5</f>
        <v>-0.2400000000000011</v>
      </c>
      <c r="I5" s="31">
        <f ca="1">'Module C Corrected'!DA5-'Module C Initial'!DA5</f>
        <v>-5.0000000000000044E-2</v>
      </c>
      <c r="J5" s="31">
        <f ca="1">'Module C Corrected'!DB5-'Module C Initial'!DB5</f>
        <v>-2.0799999999999983</v>
      </c>
      <c r="K5" s="31">
        <f ca="1">'Module C Corrected'!DC5-'Module C Initial'!DC5</f>
        <v>0</v>
      </c>
      <c r="L5" s="31">
        <f ca="1">'Module C Corrected'!DD5-'Module C Initial'!DD5</f>
        <v>0</v>
      </c>
      <c r="M5" s="31">
        <f ca="1">'Module C Corrected'!DE5-'Module C Initial'!DE5</f>
        <v>0</v>
      </c>
      <c r="N5" s="31">
        <f ca="1">'Module C Corrected'!DF5-'Module C Initial'!DF5</f>
        <v>-1.120000000000001</v>
      </c>
      <c r="O5" s="31">
        <f ca="1">'Module C Corrected'!DG5-'Module C Initial'!DG5</f>
        <v>-0.86000000000000121</v>
      </c>
      <c r="P5" s="31">
        <f ca="1">'Module C Corrected'!DH5-'Module C Initial'!DH5</f>
        <v>-0.79000000000000092</v>
      </c>
      <c r="Q5" s="32">
        <f ca="1">'Module C Corrected'!DI5-'Module C Initial'!DI5</f>
        <v>0</v>
      </c>
      <c r="R5" s="32">
        <f ca="1">'Module C Corrected'!DJ5-'Module C Initial'!DJ5</f>
        <v>-5.0000000000000044E-2</v>
      </c>
      <c r="S5" s="32">
        <f ca="1">'Module C Corrected'!DK5-'Module C Initial'!DK5</f>
        <v>-6.0000000000000053E-2</v>
      </c>
      <c r="T5" s="32">
        <f ca="1">'Module C Corrected'!DL5-'Module C Initial'!DL5</f>
        <v>-9.9999999999999811E-3</v>
      </c>
      <c r="U5" s="32">
        <f ca="1">'Module C Corrected'!DM5-'Module C Initial'!DM5</f>
        <v>-1.0000000000000002E-2</v>
      </c>
      <c r="V5" s="32">
        <f ca="1">'Module C Corrected'!DN5-'Module C Initial'!DN5</f>
        <v>-0.10000000000000009</v>
      </c>
      <c r="W5" s="32">
        <f ca="1">'Module C Corrected'!DO5-'Module C Initial'!DO5</f>
        <v>0</v>
      </c>
      <c r="X5" s="32">
        <f ca="1">'Module C Corrected'!DP5-'Module C Initial'!DP5</f>
        <v>0</v>
      </c>
      <c r="Y5" s="32">
        <f ca="1">'Module C Corrected'!DQ5-'Module C Initial'!DQ5</f>
        <v>0</v>
      </c>
      <c r="Z5" s="32">
        <f ca="1">'Module C Corrected'!DR5-'Module C Initial'!DR5</f>
        <v>-5.9999999999999942E-2</v>
      </c>
      <c r="AA5" s="32">
        <f ca="1">'Module C Corrected'!DS5-'Module C Initial'!DS5</f>
        <v>-5.0000000000000044E-2</v>
      </c>
      <c r="AB5" s="32">
        <f ca="1">'Module C Corrected'!DT5-'Module C Initial'!DT5</f>
        <v>-4.0000000000000036E-2</v>
      </c>
      <c r="AC5" s="31">
        <f ca="1">'Module C Corrected'!DU5-'Module C Initial'!DU5</f>
        <v>0</v>
      </c>
      <c r="AD5" s="31">
        <f ca="1">'Module C Corrected'!DV5-'Module C Initial'!DV5</f>
        <v>-0.22999999999999998</v>
      </c>
      <c r="AE5" s="31">
        <f ca="1">'Module C Corrected'!DW5-'Module C Initial'!DW5</f>
        <v>-0.30999999999999961</v>
      </c>
      <c r="AF5" s="31">
        <f ca="1">'Module C Corrected'!DX5-'Module C Initial'!DX5</f>
        <v>-5.9999999999999942E-2</v>
      </c>
      <c r="AG5" s="31">
        <f ca="1">'Module C Corrected'!DY5-'Module C Initial'!DY5</f>
        <v>-1.0000000000000009E-2</v>
      </c>
      <c r="AH5" s="31">
        <f ca="1">'Module C Corrected'!DZ5-'Module C Initial'!DZ5</f>
        <v>-0.48000000000000043</v>
      </c>
      <c r="AI5" s="31">
        <f ca="1">'Module C Corrected'!EA5-'Module C Initial'!EA5</f>
        <v>0</v>
      </c>
      <c r="AJ5" s="31">
        <f ca="1">'Module C Corrected'!EB5-'Module C Initial'!EB5</f>
        <v>0</v>
      </c>
      <c r="AK5" s="31">
        <f ca="1">'Module C Corrected'!EC5-'Module C Initial'!EC5</f>
        <v>0</v>
      </c>
      <c r="AL5" s="31">
        <f ca="1">'Module C Corrected'!ED5-'Module C Initial'!ED5</f>
        <v>-0.25</v>
      </c>
      <c r="AM5" s="31">
        <f ca="1">'Module C Corrected'!EE5-'Module C Initial'!EE5</f>
        <v>-0.18999999999999995</v>
      </c>
      <c r="AN5" s="31">
        <f ca="1">'Module C Corrected'!EF5-'Module C Initial'!EF5</f>
        <v>-0.16999999999999993</v>
      </c>
      <c r="AO5" s="32">
        <f ca="1">E5+Q5+AC5</f>
        <v>0</v>
      </c>
      <c r="AP5" s="32">
        <f t="shared" ref="AP5:AZ20" ca="1" si="4">F5+R5+AD5</f>
        <v>-1.2099999999999997</v>
      </c>
      <c r="AQ5" s="32">
        <f t="shared" ca="1" si="4"/>
        <v>-1.6599999999999988</v>
      </c>
      <c r="AR5" s="32">
        <f t="shared" ca="1" si="4"/>
        <v>-0.31000000000000105</v>
      </c>
      <c r="AS5" s="32">
        <f t="shared" ca="1" si="4"/>
        <v>-7.0000000000000062E-2</v>
      </c>
      <c r="AT5" s="32">
        <f t="shared" ca="1" si="4"/>
        <v>-2.6599999999999988</v>
      </c>
      <c r="AU5" s="32">
        <f t="shared" ca="1" si="4"/>
        <v>0</v>
      </c>
      <c r="AV5" s="32">
        <f t="shared" ca="1" si="4"/>
        <v>0</v>
      </c>
      <c r="AW5" s="32">
        <f t="shared" ca="1" si="4"/>
        <v>0</v>
      </c>
      <c r="AX5" s="32">
        <f t="shared" ca="1" si="4"/>
        <v>-1.430000000000001</v>
      </c>
      <c r="AY5" s="32">
        <f t="shared" ca="1" si="4"/>
        <v>-1.1000000000000012</v>
      </c>
      <c r="AZ5" s="32">
        <f t="shared" ca="1" si="4"/>
        <v>-1.0000000000000009</v>
      </c>
      <c r="BA5" s="31">
        <f ca="1">ROUND(E5*BA$3,2)</f>
        <v>0</v>
      </c>
      <c r="BB5" s="31">
        <f t="shared" ref="BB5:BB68" ca="1" si="5">ROUND(F5*BB$3,2)</f>
        <v>-0.02</v>
      </c>
      <c r="BC5" s="31">
        <f t="shared" ref="BC5:BC68" ca="1" si="6">ROUND(G5*BC$3,2)</f>
        <v>-0.02</v>
      </c>
      <c r="BD5" s="31">
        <f t="shared" ref="BD5:BD68" ca="1" si="7">ROUND(H5*BD$3,2)</f>
        <v>0</v>
      </c>
      <c r="BE5" s="31">
        <f t="shared" ref="BE5:BE68" ca="1" si="8">ROUND(I5*BE$3,2)</f>
        <v>0</v>
      </c>
      <c r="BF5" s="31">
        <f t="shared" ref="BF5:BF68" ca="1" si="9">ROUND(J5*BF$3,2)</f>
        <v>-0.03</v>
      </c>
      <c r="BG5" s="31">
        <f t="shared" ref="BG5:BG68" ca="1" si="10">ROUND(K5*BG$3,2)</f>
        <v>0</v>
      </c>
      <c r="BH5" s="31">
        <f t="shared" ref="BH5:BH68" ca="1" si="11">ROUND(L5*BH$3,2)</f>
        <v>0</v>
      </c>
      <c r="BI5" s="31">
        <f t="shared" ref="BI5:BI68" ca="1" si="12">ROUND(M5*BI$3,2)</f>
        <v>0</v>
      </c>
      <c r="BJ5" s="31">
        <f t="shared" ref="BJ5:BJ68" ca="1" si="13">ROUND(N5*BJ$3,2)</f>
        <v>-0.02</v>
      </c>
      <c r="BK5" s="31">
        <f t="shared" ref="BK5:BK68" ca="1" si="14">ROUND(O5*BK$3,2)</f>
        <v>-0.01</v>
      </c>
      <c r="BL5" s="31">
        <f t="shared" ref="BL5:BL68" ca="1" si="15">ROUND(P5*BL$3,2)</f>
        <v>-0.01</v>
      </c>
      <c r="BM5" s="32">
        <f ca="1">AO5+BA5</f>
        <v>0</v>
      </c>
      <c r="BN5" s="32">
        <f t="shared" ref="BN5:BN68" ca="1" si="16">AP5+BB5</f>
        <v>-1.2299999999999998</v>
      </c>
      <c r="BO5" s="32">
        <f t="shared" ref="BO5:BO68" ca="1" si="17">AQ5+BC5</f>
        <v>-1.6799999999999988</v>
      </c>
      <c r="BP5" s="32">
        <f t="shared" ref="BP5:BP68" ca="1" si="18">AR5+BD5</f>
        <v>-0.31000000000000105</v>
      </c>
      <c r="BQ5" s="32">
        <f t="shared" ref="BQ5:BQ68" ca="1" si="19">AS5+BE5</f>
        <v>-7.0000000000000062E-2</v>
      </c>
      <c r="BR5" s="32">
        <f t="shared" ref="BR5:BR68" ca="1" si="20">AT5+BF5</f>
        <v>-2.6899999999999986</v>
      </c>
      <c r="BS5" s="32">
        <f t="shared" ref="BS5:BS68" ca="1" si="21">AU5+BG5</f>
        <v>0</v>
      </c>
      <c r="BT5" s="32">
        <f t="shared" ref="BT5:BT68" ca="1" si="22">AV5+BH5</f>
        <v>0</v>
      </c>
      <c r="BU5" s="32">
        <f t="shared" ref="BU5:BU68" ca="1" si="23">AW5+BI5</f>
        <v>0</v>
      </c>
      <c r="BV5" s="32">
        <f t="shared" ref="BV5:BV68" ca="1" si="24">AX5+BJ5</f>
        <v>-1.4500000000000011</v>
      </c>
      <c r="BW5" s="32">
        <f t="shared" ref="BW5:BW68" ca="1" si="25">AY5+BK5</f>
        <v>-1.1100000000000012</v>
      </c>
      <c r="BX5" s="32">
        <f t="shared" ref="BX5:BX68" ca="1" si="26">AZ5+BL5</f>
        <v>-1.0100000000000009</v>
      </c>
    </row>
    <row r="6" spans="1:76" x14ac:dyDescent="0.25">
      <c r="A6" t="s">
        <v>441</v>
      </c>
      <c r="B6" s="1" t="s">
        <v>156</v>
      </c>
      <c r="C6" t="str">
        <f t="shared" ca="1" si="2"/>
        <v>0000006711</v>
      </c>
      <c r="D6" t="str">
        <f t="shared" ca="1" si="3"/>
        <v>FortisAlberta Reversing POD - Stirling (67S)</v>
      </c>
      <c r="E6" s="31">
        <f ca="1">'Module C Corrected'!CW6-'Module C Initial'!CW6</f>
        <v>0</v>
      </c>
      <c r="F6" s="31">
        <f ca="1">'Module C Corrected'!CX6-'Module C Initial'!CX6</f>
        <v>0</v>
      </c>
      <c r="G6" s="31">
        <f ca="1">'Module C Corrected'!CY6-'Module C Initial'!CY6</f>
        <v>0</v>
      </c>
      <c r="H6" s="31">
        <f ca="1">'Module C Corrected'!CZ6-'Module C Initial'!CZ6</f>
        <v>-13.590000000000011</v>
      </c>
      <c r="I6" s="31">
        <f ca="1">'Module C Corrected'!DA6-'Module C Initial'!DA6</f>
        <v>-32.679999999999993</v>
      </c>
      <c r="J6" s="31">
        <f ca="1">'Module C Corrected'!DB6-'Module C Initial'!DB6</f>
        <v>-9.2700000000000031</v>
      </c>
      <c r="K6" s="31">
        <f ca="1">'Module C Corrected'!DC6-'Module C Initial'!DC6</f>
        <v>-9.6199999999999903</v>
      </c>
      <c r="L6" s="31">
        <f ca="1">'Module C Corrected'!DD6-'Module C Initial'!DD6</f>
        <v>-9.2000000000000028</v>
      </c>
      <c r="M6" s="31">
        <f ca="1">'Module C Corrected'!DE6-'Module C Initial'!DE6</f>
        <v>-157.02999999999997</v>
      </c>
      <c r="N6" s="31">
        <f ca="1">'Module C Corrected'!DF6-'Module C Initial'!DF6</f>
        <v>-27.210000000000022</v>
      </c>
      <c r="O6" s="31">
        <f ca="1">'Module C Corrected'!DG6-'Module C Initial'!DG6</f>
        <v>0</v>
      </c>
      <c r="P6" s="31">
        <f ca="1">'Module C Corrected'!DH6-'Module C Initial'!DH6</f>
        <v>0</v>
      </c>
      <c r="Q6" s="32">
        <f ca="1">'Module C Corrected'!DI6-'Module C Initial'!DI6</f>
        <v>0</v>
      </c>
      <c r="R6" s="32">
        <f ca="1">'Module C Corrected'!DJ6-'Module C Initial'!DJ6</f>
        <v>0</v>
      </c>
      <c r="S6" s="32">
        <f ca="1">'Module C Corrected'!DK6-'Module C Initial'!DK6</f>
        <v>0</v>
      </c>
      <c r="T6" s="32">
        <f ca="1">'Module C Corrected'!DL6-'Module C Initial'!DL6</f>
        <v>-0.67999999999999972</v>
      </c>
      <c r="U6" s="32">
        <f ca="1">'Module C Corrected'!DM6-'Module C Initial'!DM6</f>
        <v>-1.6400000000000006</v>
      </c>
      <c r="V6" s="32">
        <f ca="1">'Module C Corrected'!DN6-'Module C Initial'!DN6</f>
        <v>-0.45999999999999996</v>
      </c>
      <c r="W6" s="32">
        <f ca="1">'Module C Corrected'!DO6-'Module C Initial'!DO6</f>
        <v>-0.47999999999999976</v>
      </c>
      <c r="X6" s="32">
        <f ca="1">'Module C Corrected'!DP6-'Module C Initial'!DP6</f>
        <v>-0.45999999999999996</v>
      </c>
      <c r="Y6" s="32">
        <f ca="1">'Module C Corrected'!DQ6-'Module C Initial'!DQ6</f>
        <v>-7.8500000000000014</v>
      </c>
      <c r="Z6" s="32">
        <f ca="1">'Module C Corrected'!DR6-'Module C Initial'!DR6</f>
        <v>-1.3600000000000003</v>
      </c>
      <c r="AA6" s="32">
        <f ca="1">'Module C Corrected'!DS6-'Module C Initial'!DS6</f>
        <v>0</v>
      </c>
      <c r="AB6" s="32">
        <f ca="1">'Module C Corrected'!DT6-'Module C Initial'!DT6</f>
        <v>0</v>
      </c>
      <c r="AC6" s="31">
        <f ca="1">'Module C Corrected'!DU6-'Module C Initial'!DU6</f>
        <v>0</v>
      </c>
      <c r="AD6" s="31">
        <f ca="1">'Module C Corrected'!DV6-'Module C Initial'!DV6</f>
        <v>0</v>
      </c>
      <c r="AE6" s="31">
        <f ca="1">'Module C Corrected'!DW6-'Module C Initial'!DW6</f>
        <v>0</v>
      </c>
      <c r="AF6" s="31">
        <f ca="1">'Module C Corrected'!DX6-'Module C Initial'!DX6</f>
        <v>-3.24</v>
      </c>
      <c r="AG6" s="31">
        <f ca="1">'Module C Corrected'!DY6-'Module C Initial'!DY6</f>
        <v>-7.6999999999999957</v>
      </c>
      <c r="AH6" s="31">
        <f ca="1">'Module C Corrected'!DZ6-'Module C Initial'!DZ6</f>
        <v>-2.16</v>
      </c>
      <c r="AI6" s="31">
        <f ca="1">'Module C Corrected'!EA6-'Module C Initial'!EA6</f>
        <v>-2.2200000000000006</v>
      </c>
      <c r="AJ6" s="31">
        <f ca="1">'Module C Corrected'!EB6-'Module C Initial'!EB6</f>
        <v>-2.0999999999999996</v>
      </c>
      <c r="AK6" s="31">
        <f ca="1">'Module C Corrected'!EC6-'Module C Initial'!EC6</f>
        <v>-35.569999999999993</v>
      </c>
      <c r="AL6" s="31">
        <f ca="1">'Module C Corrected'!ED6-'Module C Initial'!ED6</f>
        <v>-6.1000000000000014</v>
      </c>
      <c r="AM6" s="31">
        <f ca="1">'Module C Corrected'!EE6-'Module C Initial'!EE6</f>
        <v>0</v>
      </c>
      <c r="AN6" s="31">
        <f ca="1">'Module C Corrected'!EF6-'Module C Initial'!EF6</f>
        <v>0</v>
      </c>
      <c r="AO6" s="32">
        <f t="shared" ref="AO6:AZ40" ca="1" si="27">E6+Q6+AC6</f>
        <v>0</v>
      </c>
      <c r="AP6" s="32">
        <f t="shared" ca="1" si="4"/>
        <v>0</v>
      </c>
      <c r="AQ6" s="32">
        <f t="shared" ca="1" si="4"/>
        <v>0</v>
      </c>
      <c r="AR6" s="32">
        <f t="shared" ca="1" si="4"/>
        <v>-17.510000000000012</v>
      </c>
      <c r="AS6" s="32">
        <f t="shared" ca="1" si="4"/>
        <v>-42.019999999999989</v>
      </c>
      <c r="AT6" s="32">
        <f t="shared" ca="1" si="4"/>
        <v>-11.890000000000004</v>
      </c>
      <c r="AU6" s="32">
        <f t="shared" ca="1" si="4"/>
        <v>-12.319999999999991</v>
      </c>
      <c r="AV6" s="32">
        <f t="shared" ca="1" si="4"/>
        <v>-11.760000000000003</v>
      </c>
      <c r="AW6" s="32">
        <f t="shared" ca="1" si="4"/>
        <v>-200.44999999999996</v>
      </c>
      <c r="AX6" s="32">
        <f t="shared" ca="1" si="4"/>
        <v>-34.670000000000023</v>
      </c>
      <c r="AY6" s="32">
        <f t="shared" ca="1" si="4"/>
        <v>0</v>
      </c>
      <c r="AZ6" s="32">
        <f t="shared" ca="1" si="4"/>
        <v>0</v>
      </c>
      <c r="BA6" s="31">
        <f t="shared" ref="BA6:BA69" ca="1" si="28">ROUND(E6*BA$3,2)</f>
        <v>0</v>
      </c>
      <c r="BB6" s="31">
        <f t="shared" ca="1" si="5"/>
        <v>0</v>
      </c>
      <c r="BC6" s="31">
        <f t="shared" ca="1" si="6"/>
        <v>0</v>
      </c>
      <c r="BD6" s="31">
        <f t="shared" ca="1" si="7"/>
        <v>-0.23</v>
      </c>
      <c r="BE6" s="31">
        <f t="shared" ca="1" si="8"/>
        <v>-0.54</v>
      </c>
      <c r="BF6" s="31">
        <f t="shared" ca="1" si="9"/>
        <v>-0.15</v>
      </c>
      <c r="BG6" s="31">
        <f t="shared" ca="1" si="10"/>
        <v>-0.16</v>
      </c>
      <c r="BH6" s="31">
        <f t="shared" ca="1" si="11"/>
        <v>-0.15</v>
      </c>
      <c r="BI6" s="31">
        <f t="shared" ca="1" si="12"/>
        <v>-2.61</v>
      </c>
      <c r="BJ6" s="31">
        <f t="shared" ca="1" si="13"/>
        <v>-0.45</v>
      </c>
      <c r="BK6" s="31">
        <f t="shared" ca="1" si="14"/>
        <v>0</v>
      </c>
      <c r="BL6" s="31">
        <f t="shared" ca="1" si="15"/>
        <v>0</v>
      </c>
      <c r="BM6" s="32">
        <f t="shared" ref="BM6:BM69" ca="1" si="29">AO6+BA6</f>
        <v>0</v>
      </c>
      <c r="BN6" s="32">
        <f t="shared" ca="1" si="16"/>
        <v>0</v>
      </c>
      <c r="BO6" s="32">
        <f t="shared" ca="1" si="17"/>
        <v>0</v>
      </c>
      <c r="BP6" s="32">
        <f t="shared" ca="1" si="18"/>
        <v>-17.740000000000013</v>
      </c>
      <c r="BQ6" s="32">
        <f t="shared" ca="1" si="19"/>
        <v>-42.559999999999988</v>
      </c>
      <c r="BR6" s="32">
        <f t="shared" ca="1" si="20"/>
        <v>-12.040000000000004</v>
      </c>
      <c r="BS6" s="32">
        <f t="shared" ca="1" si="21"/>
        <v>-12.479999999999992</v>
      </c>
      <c r="BT6" s="32">
        <f t="shared" ca="1" si="22"/>
        <v>-11.910000000000004</v>
      </c>
      <c r="BU6" s="32">
        <f t="shared" ca="1" si="23"/>
        <v>-203.05999999999997</v>
      </c>
      <c r="BV6" s="32">
        <f t="shared" ca="1" si="24"/>
        <v>-35.120000000000026</v>
      </c>
      <c r="BW6" s="32">
        <f t="shared" ca="1" si="25"/>
        <v>0</v>
      </c>
      <c r="BX6" s="32">
        <f t="shared" ca="1" si="26"/>
        <v>0</v>
      </c>
    </row>
    <row r="7" spans="1:76" x14ac:dyDescent="0.25">
      <c r="A7" t="s">
        <v>441</v>
      </c>
      <c r="B7" s="1" t="s">
        <v>149</v>
      </c>
      <c r="C7" t="str">
        <f t="shared" ca="1" si="2"/>
        <v>0000022911</v>
      </c>
      <c r="D7" t="str">
        <f t="shared" ca="1" si="3"/>
        <v>FortisAlberta Reversing POD - Glenwood (229S)</v>
      </c>
      <c r="E7" s="31">
        <f ca="1">'Module C Corrected'!CW7-'Module C Initial'!CW7</f>
        <v>-1.4400000000000004</v>
      </c>
      <c r="F7" s="31">
        <f ca="1">'Module C Corrected'!CX7-'Module C Initial'!CX7</f>
        <v>-2.160000000000001</v>
      </c>
      <c r="G7" s="31">
        <f ca="1">'Module C Corrected'!CY7-'Module C Initial'!CY7</f>
        <v>-5.2000000000000028</v>
      </c>
      <c r="H7" s="31">
        <f ca="1">'Module C Corrected'!CZ7-'Module C Initial'!CZ7</f>
        <v>-3.04</v>
      </c>
      <c r="I7" s="31">
        <f ca="1">'Module C Corrected'!DA7-'Module C Initial'!DA7</f>
        <v>-0.54000000000000015</v>
      </c>
      <c r="J7" s="31">
        <f ca="1">'Module C Corrected'!DB7-'Module C Initial'!DB7</f>
        <v>-2.75</v>
      </c>
      <c r="K7" s="31">
        <f ca="1">'Module C Corrected'!DC7-'Module C Initial'!DC7</f>
        <v>0</v>
      </c>
      <c r="L7" s="31">
        <f ca="1">'Module C Corrected'!DD7-'Module C Initial'!DD7</f>
        <v>0</v>
      </c>
      <c r="M7" s="31">
        <f ca="1">'Module C Corrected'!DE7-'Module C Initial'!DE7</f>
        <v>-80.620000000000033</v>
      </c>
      <c r="N7" s="31">
        <f ca="1">'Module C Corrected'!DF7-'Module C Initial'!DF7</f>
        <v>-60.869999999999976</v>
      </c>
      <c r="O7" s="31">
        <f ca="1">'Module C Corrected'!DG7-'Module C Initial'!DG7</f>
        <v>-7.9100000000000037</v>
      </c>
      <c r="P7" s="31">
        <f ca="1">'Module C Corrected'!DH7-'Module C Initial'!DH7</f>
        <v>-1.8199999999999998</v>
      </c>
      <c r="Q7" s="32">
        <f ca="1">'Module C Corrected'!DI7-'Module C Initial'!DI7</f>
        <v>-7.0000000000000007E-2</v>
      </c>
      <c r="R7" s="32">
        <f ca="1">'Module C Corrected'!DJ7-'Module C Initial'!DJ7</f>
        <v>-0.10999999999999999</v>
      </c>
      <c r="S7" s="32">
        <f ca="1">'Module C Corrected'!DK7-'Module C Initial'!DK7</f>
        <v>-0.25999999999999995</v>
      </c>
      <c r="T7" s="32">
        <f ca="1">'Module C Corrected'!DL7-'Module C Initial'!DL7</f>
        <v>-0.14999999999999997</v>
      </c>
      <c r="U7" s="32">
        <f ca="1">'Module C Corrected'!DM7-'Module C Initial'!DM7</f>
        <v>-0.03</v>
      </c>
      <c r="V7" s="32">
        <f ca="1">'Module C Corrected'!DN7-'Module C Initial'!DN7</f>
        <v>-0.14000000000000001</v>
      </c>
      <c r="W7" s="32">
        <f ca="1">'Module C Corrected'!DO7-'Module C Initial'!DO7</f>
        <v>0</v>
      </c>
      <c r="X7" s="32">
        <f ca="1">'Module C Corrected'!DP7-'Module C Initial'!DP7</f>
        <v>0</v>
      </c>
      <c r="Y7" s="32">
        <f ca="1">'Module C Corrected'!DQ7-'Module C Initial'!DQ7</f>
        <v>-4.0299999999999994</v>
      </c>
      <c r="Z7" s="32">
        <f ca="1">'Module C Corrected'!DR7-'Module C Initial'!DR7</f>
        <v>-3.0399999999999991</v>
      </c>
      <c r="AA7" s="32">
        <f ca="1">'Module C Corrected'!DS7-'Module C Initial'!DS7</f>
        <v>-0.39</v>
      </c>
      <c r="AB7" s="32">
        <f ca="1">'Module C Corrected'!DT7-'Module C Initial'!DT7</f>
        <v>-8.9999999999999969E-2</v>
      </c>
      <c r="AC7" s="31">
        <f ca="1">'Module C Corrected'!DU7-'Module C Initial'!DU7</f>
        <v>-0.36</v>
      </c>
      <c r="AD7" s="31">
        <f ca="1">'Module C Corrected'!DV7-'Module C Initial'!DV7</f>
        <v>-0.52</v>
      </c>
      <c r="AE7" s="31">
        <f ca="1">'Module C Corrected'!DW7-'Module C Initial'!DW7</f>
        <v>-1.25</v>
      </c>
      <c r="AF7" s="31">
        <f ca="1">'Module C Corrected'!DX7-'Module C Initial'!DX7</f>
        <v>-0.72</v>
      </c>
      <c r="AG7" s="31">
        <f ca="1">'Module C Corrected'!DY7-'Module C Initial'!DY7</f>
        <v>-0.12999999999999998</v>
      </c>
      <c r="AH7" s="31">
        <f ca="1">'Module C Corrected'!DZ7-'Module C Initial'!DZ7</f>
        <v>-0.64000000000000012</v>
      </c>
      <c r="AI7" s="31">
        <f ca="1">'Module C Corrected'!EA7-'Module C Initial'!EA7</f>
        <v>0</v>
      </c>
      <c r="AJ7" s="31">
        <f ca="1">'Module C Corrected'!EB7-'Module C Initial'!EB7</f>
        <v>0</v>
      </c>
      <c r="AK7" s="31">
        <f ca="1">'Module C Corrected'!EC7-'Module C Initial'!EC7</f>
        <v>-18.259999999999998</v>
      </c>
      <c r="AL7" s="31">
        <f ca="1">'Module C Corrected'!ED7-'Module C Initial'!ED7</f>
        <v>-13.639999999999997</v>
      </c>
      <c r="AM7" s="31">
        <f ca="1">'Module C Corrected'!EE7-'Module C Initial'!EE7</f>
        <v>-1.7599999999999998</v>
      </c>
      <c r="AN7" s="31">
        <f ca="1">'Module C Corrected'!EF7-'Module C Initial'!EF7</f>
        <v>-0.4</v>
      </c>
      <c r="AO7" s="32">
        <f t="shared" ca="1" si="27"/>
        <v>-1.8700000000000006</v>
      </c>
      <c r="AP7" s="32">
        <f t="shared" ca="1" si="4"/>
        <v>-2.7900000000000009</v>
      </c>
      <c r="AQ7" s="32">
        <f t="shared" ca="1" si="4"/>
        <v>-6.7100000000000026</v>
      </c>
      <c r="AR7" s="32">
        <f t="shared" ca="1" si="4"/>
        <v>-3.91</v>
      </c>
      <c r="AS7" s="32">
        <f t="shared" ca="1" si="4"/>
        <v>-0.70000000000000018</v>
      </c>
      <c r="AT7" s="32">
        <f t="shared" ca="1" si="4"/>
        <v>-3.5300000000000002</v>
      </c>
      <c r="AU7" s="32">
        <f t="shared" ca="1" si="4"/>
        <v>0</v>
      </c>
      <c r="AV7" s="32">
        <f t="shared" ca="1" si="4"/>
        <v>0</v>
      </c>
      <c r="AW7" s="32">
        <f t="shared" ca="1" si="4"/>
        <v>-102.91000000000003</v>
      </c>
      <c r="AX7" s="32">
        <f t="shared" ca="1" si="4"/>
        <v>-77.549999999999969</v>
      </c>
      <c r="AY7" s="32">
        <f t="shared" ca="1" si="4"/>
        <v>-10.060000000000004</v>
      </c>
      <c r="AZ7" s="32">
        <f t="shared" ca="1" si="4"/>
        <v>-2.3099999999999996</v>
      </c>
      <c r="BA7" s="31">
        <f t="shared" ca="1" si="28"/>
        <v>-0.02</v>
      </c>
      <c r="BB7" s="31">
        <f t="shared" ca="1" si="5"/>
        <v>-0.04</v>
      </c>
      <c r="BC7" s="31">
        <f t="shared" ca="1" si="6"/>
        <v>-0.09</v>
      </c>
      <c r="BD7" s="31">
        <f t="shared" ca="1" si="7"/>
        <v>-0.05</v>
      </c>
      <c r="BE7" s="31">
        <f t="shared" ca="1" si="8"/>
        <v>-0.01</v>
      </c>
      <c r="BF7" s="31">
        <f t="shared" ca="1" si="9"/>
        <v>-0.05</v>
      </c>
      <c r="BG7" s="31">
        <f t="shared" ca="1" si="10"/>
        <v>0</v>
      </c>
      <c r="BH7" s="31">
        <f t="shared" ca="1" si="11"/>
        <v>0</v>
      </c>
      <c r="BI7" s="31">
        <f t="shared" ca="1" si="12"/>
        <v>-1.34</v>
      </c>
      <c r="BJ7" s="31">
        <f t="shared" ca="1" si="13"/>
        <v>-1.01</v>
      </c>
      <c r="BK7" s="31">
        <f t="shared" ca="1" si="14"/>
        <v>-0.13</v>
      </c>
      <c r="BL7" s="31">
        <f t="shared" ca="1" si="15"/>
        <v>-0.03</v>
      </c>
      <c r="BM7" s="32">
        <f t="shared" ca="1" si="29"/>
        <v>-1.8900000000000006</v>
      </c>
      <c r="BN7" s="32">
        <f t="shared" ca="1" si="16"/>
        <v>-2.830000000000001</v>
      </c>
      <c r="BO7" s="32">
        <f t="shared" ca="1" si="17"/>
        <v>-6.8000000000000025</v>
      </c>
      <c r="BP7" s="32">
        <f t="shared" ca="1" si="18"/>
        <v>-3.96</v>
      </c>
      <c r="BQ7" s="32">
        <f t="shared" ca="1" si="19"/>
        <v>-0.71000000000000019</v>
      </c>
      <c r="BR7" s="32">
        <f t="shared" ca="1" si="20"/>
        <v>-3.58</v>
      </c>
      <c r="BS7" s="32">
        <f t="shared" ca="1" si="21"/>
        <v>0</v>
      </c>
      <c r="BT7" s="32">
        <f t="shared" ca="1" si="22"/>
        <v>0</v>
      </c>
      <c r="BU7" s="32">
        <f t="shared" ca="1" si="23"/>
        <v>-104.25000000000003</v>
      </c>
      <c r="BV7" s="32">
        <f t="shared" ca="1" si="24"/>
        <v>-78.559999999999974</v>
      </c>
      <c r="BW7" s="32">
        <f t="shared" ca="1" si="25"/>
        <v>-10.190000000000005</v>
      </c>
      <c r="BX7" s="32">
        <f t="shared" ca="1" si="26"/>
        <v>-2.3399999999999994</v>
      </c>
    </row>
    <row r="8" spans="1:76" x14ac:dyDescent="0.25">
      <c r="A8" t="s">
        <v>441</v>
      </c>
      <c r="B8" s="1" t="s">
        <v>150</v>
      </c>
      <c r="C8" t="str">
        <f t="shared" ca="1" si="2"/>
        <v>0000025611</v>
      </c>
      <c r="D8" t="str">
        <f t="shared" ca="1" si="3"/>
        <v>FortisAlberta Reversing POD - Harmattan (256S)</v>
      </c>
      <c r="E8" s="31">
        <f ca="1">'Module C Corrected'!CW8-'Module C Initial'!CW8</f>
        <v>-0.62000000000000011</v>
      </c>
      <c r="F8" s="31">
        <f ca="1">'Module C Corrected'!CX8-'Module C Initial'!CX8</f>
        <v>-6.980000000000004</v>
      </c>
      <c r="G8" s="31">
        <f ca="1">'Module C Corrected'!CY8-'Module C Initial'!CY8</f>
        <v>-12.43</v>
      </c>
      <c r="H8" s="31">
        <f ca="1">'Module C Corrected'!CZ8-'Module C Initial'!CZ8</f>
        <v>-3.2700000000000031</v>
      </c>
      <c r="I8" s="31">
        <f ca="1">'Module C Corrected'!DA8-'Module C Initial'!DA8</f>
        <v>-10.399999999999991</v>
      </c>
      <c r="J8" s="31">
        <f ca="1">'Module C Corrected'!DB8-'Module C Initial'!DB8</f>
        <v>-214.79999999999973</v>
      </c>
      <c r="K8" s="31">
        <f ca="1">'Module C Corrected'!DC8-'Module C Initial'!DC8</f>
        <v>-331.4399999999996</v>
      </c>
      <c r="L8" s="31">
        <f ca="1">'Module C Corrected'!DD8-'Module C Initial'!DD8</f>
        <v>-317.11999999999989</v>
      </c>
      <c r="M8" s="31">
        <f ca="1">'Module C Corrected'!DE8-'Module C Initial'!DE8</f>
        <v>-591.56999999999971</v>
      </c>
      <c r="N8" s="31">
        <f ca="1">'Module C Corrected'!DF8-'Module C Initial'!DF8</f>
        <v>-520.79999999999927</v>
      </c>
      <c r="O8" s="31">
        <f ca="1">'Module C Corrected'!DG8-'Module C Initial'!DG8</f>
        <v>-32.5</v>
      </c>
      <c r="P8" s="31">
        <f ca="1">'Module C Corrected'!DH8-'Module C Initial'!DH8</f>
        <v>-73.820000000000164</v>
      </c>
      <c r="Q8" s="32">
        <f ca="1">'Module C Corrected'!DI8-'Module C Initial'!DI8</f>
        <v>-0.03</v>
      </c>
      <c r="R8" s="32">
        <f ca="1">'Module C Corrected'!DJ8-'Module C Initial'!DJ8</f>
        <v>-0.35000000000000009</v>
      </c>
      <c r="S8" s="32">
        <f ca="1">'Module C Corrected'!DK8-'Module C Initial'!DK8</f>
        <v>-0.61999999999999966</v>
      </c>
      <c r="T8" s="32">
        <f ca="1">'Module C Corrected'!DL8-'Module C Initial'!DL8</f>
        <v>-0.16000000000000014</v>
      </c>
      <c r="U8" s="32">
        <f ca="1">'Module C Corrected'!DM8-'Module C Initial'!DM8</f>
        <v>-0.51999999999999957</v>
      </c>
      <c r="V8" s="32">
        <f ca="1">'Module C Corrected'!DN8-'Module C Initial'!DN8</f>
        <v>-10.740000000000009</v>
      </c>
      <c r="W8" s="32">
        <f ca="1">'Module C Corrected'!DO8-'Module C Initial'!DO8</f>
        <v>-16.580000000000013</v>
      </c>
      <c r="X8" s="32">
        <f ca="1">'Module C Corrected'!DP8-'Module C Initial'!DP8</f>
        <v>-15.860000000000014</v>
      </c>
      <c r="Y8" s="32">
        <f ca="1">'Module C Corrected'!DQ8-'Module C Initial'!DQ8</f>
        <v>-29.580000000000041</v>
      </c>
      <c r="Z8" s="32">
        <f ca="1">'Module C Corrected'!DR8-'Module C Initial'!DR8</f>
        <v>-26.040000000000077</v>
      </c>
      <c r="AA8" s="32">
        <f ca="1">'Module C Corrected'!DS8-'Module C Initial'!DS8</f>
        <v>-1.620000000000001</v>
      </c>
      <c r="AB8" s="32">
        <f ca="1">'Module C Corrected'!DT8-'Module C Initial'!DT8</f>
        <v>-3.7000000000000028</v>
      </c>
      <c r="AC8" s="31">
        <f ca="1">'Module C Corrected'!DU8-'Module C Initial'!DU8</f>
        <v>-0.15000000000000002</v>
      </c>
      <c r="AD8" s="31">
        <f ca="1">'Module C Corrected'!DV8-'Module C Initial'!DV8</f>
        <v>-1.6900000000000013</v>
      </c>
      <c r="AE8" s="31">
        <f ca="1">'Module C Corrected'!DW8-'Module C Initial'!DW8</f>
        <v>-2.99</v>
      </c>
      <c r="AF8" s="31">
        <f ca="1">'Module C Corrected'!DX8-'Module C Initial'!DX8</f>
        <v>-0.78000000000000025</v>
      </c>
      <c r="AG8" s="31">
        <f ca="1">'Module C Corrected'!DY8-'Module C Initial'!DY8</f>
        <v>-2.4600000000000009</v>
      </c>
      <c r="AH8" s="31">
        <f ca="1">'Module C Corrected'!DZ8-'Module C Initial'!DZ8</f>
        <v>-50.129999999999995</v>
      </c>
      <c r="AI8" s="31">
        <f ca="1">'Module C Corrected'!EA8-'Module C Initial'!EA8</f>
        <v>-76.610000000000014</v>
      </c>
      <c r="AJ8" s="31">
        <f ca="1">'Module C Corrected'!EB8-'Module C Initial'!EB8</f>
        <v>-72.560000000000173</v>
      </c>
      <c r="AK8" s="31">
        <f ca="1">'Module C Corrected'!EC8-'Module C Initial'!EC8</f>
        <v>-133.98000000000002</v>
      </c>
      <c r="AL8" s="31">
        <f ca="1">'Module C Corrected'!ED8-'Module C Initial'!ED8</f>
        <v>-116.77999999999975</v>
      </c>
      <c r="AM8" s="31">
        <f ca="1">'Module C Corrected'!EE8-'Module C Initial'!EE8</f>
        <v>-7.210000000000008</v>
      </c>
      <c r="AN8" s="31">
        <f ca="1">'Module C Corrected'!EF8-'Module C Initial'!EF8</f>
        <v>-16.21999999999997</v>
      </c>
      <c r="AO8" s="32">
        <f t="shared" ca="1" si="27"/>
        <v>-0.80000000000000016</v>
      </c>
      <c r="AP8" s="32">
        <f t="shared" ca="1" si="4"/>
        <v>-9.0200000000000049</v>
      </c>
      <c r="AQ8" s="32">
        <f t="shared" ca="1" si="4"/>
        <v>-16.04</v>
      </c>
      <c r="AR8" s="32">
        <f t="shared" ca="1" si="4"/>
        <v>-4.2100000000000035</v>
      </c>
      <c r="AS8" s="32">
        <f t="shared" ca="1" si="4"/>
        <v>-13.379999999999992</v>
      </c>
      <c r="AT8" s="32">
        <f t="shared" ca="1" si="4"/>
        <v>-275.66999999999973</v>
      </c>
      <c r="AU8" s="32">
        <f t="shared" ca="1" si="4"/>
        <v>-424.62999999999965</v>
      </c>
      <c r="AV8" s="32">
        <f t="shared" ca="1" si="4"/>
        <v>-405.54000000000008</v>
      </c>
      <c r="AW8" s="32">
        <f t="shared" ca="1" si="4"/>
        <v>-755.12999999999977</v>
      </c>
      <c r="AX8" s="32">
        <f t="shared" ca="1" si="4"/>
        <v>-663.6199999999991</v>
      </c>
      <c r="AY8" s="32">
        <f t="shared" ca="1" si="4"/>
        <v>-41.330000000000013</v>
      </c>
      <c r="AZ8" s="32">
        <f t="shared" ca="1" si="4"/>
        <v>-93.740000000000137</v>
      </c>
      <c r="BA8" s="31">
        <f t="shared" ca="1" si="28"/>
        <v>-0.01</v>
      </c>
      <c r="BB8" s="31">
        <f t="shared" ca="1" si="5"/>
        <v>-0.12</v>
      </c>
      <c r="BC8" s="31">
        <f t="shared" ca="1" si="6"/>
        <v>-0.21</v>
      </c>
      <c r="BD8" s="31">
        <f t="shared" ca="1" si="7"/>
        <v>-0.05</v>
      </c>
      <c r="BE8" s="31">
        <f t="shared" ca="1" si="8"/>
        <v>-0.17</v>
      </c>
      <c r="BF8" s="31">
        <f t="shared" ca="1" si="9"/>
        <v>-3.57</v>
      </c>
      <c r="BG8" s="31">
        <f t="shared" ca="1" si="10"/>
        <v>-5.5</v>
      </c>
      <c r="BH8" s="31">
        <f t="shared" ca="1" si="11"/>
        <v>-5.27</v>
      </c>
      <c r="BI8" s="31">
        <f t="shared" ca="1" si="12"/>
        <v>-9.82</v>
      </c>
      <c r="BJ8" s="31">
        <f t="shared" ca="1" si="13"/>
        <v>-8.65</v>
      </c>
      <c r="BK8" s="31">
        <f t="shared" ca="1" si="14"/>
        <v>-0.54</v>
      </c>
      <c r="BL8" s="31">
        <f t="shared" ca="1" si="15"/>
        <v>-1.23</v>
      </c>
      <c r="BM8" s="32">
        <f t="shared" ca="1" si="29"/>
        <v>-0.81000000000000016</v>
      </c>
      <c r="BN8" s="32">
        <f t="shared" ca="1" si="16"/>
        <v>-9.1400000000000041</v>
      </c>
      <c r="BO8" s="32">
        <f t="shared" ca="1" si="17"/>
        <v>-16.25</v>
      </c>
      <c r="BP8" s="32">
        <f t="shared" ca="1" si="18"/>
        <v>-4.2600000000000033</v>
      </c>
      <c r="BQ8" s="32">
        <f t="shared" ca="1" si="19"/>
        <v>-13.549999999999992</v>
      </c>
      <c r="BR8" s="32">
        <f t="shared" ca="1" si="20"/>
        <v>-279.23999999999972</v>
      </c>
      <c r="BS8" s="32">
        <f t="shared" ca="1" si="21"/>
        <v>-430.12999999999965</v>
      </c>
      <c r="BT8" s="32">
        <f t="shared" ca="1" si="22"/>
        <v>-410.81000000000006</v>
      </c>
      <c r="BU8" s="32">
        <f t="shared" ca="1" si="23"/>
        <v>-764.94999999999982</v>
      </c>
      <c r="BV8" s="32">
        <f t="shared" ca="1" si="24"/>
        <v>-672.26999999999907</v>
      </c>
      <c r="BW8" s="32">
        <f t="shared" ca="1" si="25"/>
        <v>-41.870000000000012</v>
      </c>
      <c r="BX8" s="32">
        <f t="shared" ca="1" si="26"/>
        <v>-94.970000000000141</v>
      </c>
    </row>
    <row r="9" spans="1:76" x14ac:dyDescent="0.25">
      <c r="A9" t="s">
        <v>441</v>
      </c>
      <c r="B9" s="1" t="s">
        <v>153</v>
      </c>
      <c r="C9" t="str">
        <f t="shared" ca="1" si="2"/>
        <v>0000038511</v>
      </c>
      <c r="D9" t="str">
        <f t="shared" ca="1" si="3"/>
        <v>FortisAlberta Reversing POD - Spring Coulee (385S)</v>
      </c>
      <c r="E9" s="31">
        <f ca="1">'Module C Corrected'!CW9-'Module C Initial'!CW9</f>
        <v>0</v>
      </c>
      <c r="F9" s="31">
        <f ca="1">'Module C Corrected'!CX9-'Module C Initial'!CX9</f>
        <v>0</v>
      </c>
      <c r="G9" s="31">
        <f ca="1">'Module C Corrected'!CY9-'Module C Initial'!CY9</f>
        <v>0</v>
      </c>
      <c r="H9" s="31">
        <f ca="1">'Module C Corrected'!CZ9-'Module C Initial'!CZ9</f>
        <v>0</v>
      </c>
      <c r="I9" s="31">
        <f ca="1">'Module C Corrected'!DA9-'Module C Initial'!DA9</f>
        <v>0</v>
      </c>
      <c r="J9" s="31">
        <f ca="1">'Module C Corrected'!DB9-'Module C Initial'!DB9</f>
        <v>0</v>
      </c>
      <c r="K9" s="31">
        <f ca="1">'Module C Corrected'!DC9-'Module C Initial'!DC9</f>
        <v>0</v>
      </c>
      <c r="L9" s="31">
        <f ca="1">'Module C Corrected'!DD9-'Module C Initial'!DD9</f>
        <v>0</v>
      </c>
      <c r="M9" s="31">
        <f ca="1">'Module C Corrected'!DE9-'Module C Initial'!DE9</f>
        <v>0</v>
      </c>
      <c r="N9" s="31">
        <f ca="1">'Module C Corrected'!DF9-'Module C Initial'!DF9</f>
        <v>0</v>
      </c>
      <c r="O9" s="31">
        <f ca="1">'Module C Corrected'!DG9-'Module C Initial'!DG9</f>
        <v>-1.0000000000000002E-2</v>
      </c>
      <c r="P9" s="31">
        <f ca="1">'Module C Corrected'!DH9-'Module C Initial'!DH9</f>
        <v>0</v>
      </c>
      <c r="Q9" s="32">
        <f ca="1">'Module C Corrected'!DI9-'Module C Initial'!DI9</f>
        <v>0</v>
      </c>
      <c r="R9" s="32">
        <f ca="1">'Module C Corrected'!DJ9-'Module C Initial'!DJ9</f>
        <v>0</v>
      </c>
      <c r="S9" s="32">
        <f ca="1">'Module C Corrected'!DK9-'Module C Initial'!DK9</f>
        <v>0</v>
      </c>
      <c r="T9" s="32">
        <f ca="1">'Module C Corrected'!DL9-'Module C Initial'!DL9</f>
        <v>0</v>
      </c>
      <c r="U9" s="32">
        <f ca="1">'Module C Corrected'!DM9-'Module C Initial'!DM9</f>
        <v>0</v>
      </c>
      <c r="V9" s="32">
        <f ca="1">'Module C Corrected'!DN9-'Module C Initial'!DN9</f>
        <v>0</v>
      </c>
      <c r="W9" s="32">
        <f ca="1">'Module C Corrected'!DO9-'Module C Initial'!DO9</f>
        <v>0</v>
      </c>
      <c r="X9" s="32">
        <f ca="1">'Module C Corrected'!DP9-'Module C Initial'!DP9</f>
        <v>0</v>
      </c>
      <c r="Y9" s="32">
        <f ca="1">'Module C Corrected'!DQ9-'Module C Initial'!DQ9</f>
        <v>0</v>
      </c>
      <c r="Z9" s="32">
        <f ca="1">'Module C Corrected'!DR9-'Module C Initial'!DR9</f>
        <v>0</v>
      </c>
      <c r="AA9" s="32">
        <f ca="1">'Module C Corrected'!DS9-'Module C Initial'!DS9</f>
        <v>0</v>
      </c>
      <c r="AB9" s="32">
        <f ca="1">'Module C Corrected'!DT9-'Module C Initial'!DT9</f>
        <v>0</v>
      </c>
      <c r="AC9" s="31">
        <f ca="1">'Module C Corrected'!DU9-'Module C Initial'!DU9</f>
        <v>0</v>
      </c>
      <c r="AD9" s="31">
        <f ca="1">'Module C Corrected'!DV9-'Module C Initial'!DV9</f>
        <v>0</v>
      </c>
      <c r="AE9" s="31">
        <f ca="1">'Module C Corrected'!DW9-'Module C Initial'!DW9</f>
        <v>0</v>
      </c>
      <c r="AF9" s="31">
        <f ca="1">'Module C Corrected'!DX9-'Module C Initial'!DX9</f>
        <v>0</v>
      </c>
      <c r="AG9" s="31">
        <f ca="1">'Module C Corrected'!DY9-'Module C Initial'!DY9</f>
        <v>0</v>
      </c>
      <c r="AH9" s="31">
        <f ca="1">'Module C Corrected'!DZ9-'Module C Initial'!DZ9</f>
        <v>0</v>
      </c>
      <c r="AI9" s="31">
        <f ca="1">'Module C Corrected'!EA9-'Module C Initial'!EA9</f>
        <v>0</v>
      </c>
      <c r="AJ9" s="31">
        <f ca="1">'Module C Corrected'!EB9-'Module C Initial'!EB9</f>
        <v>0</v>
      </c>
      <c r="AK9" s="31">
        <f ca="1">'Module C Corrected'!EC9-'Module C Initial'!EC9</f>
        <v>0</v>
      </c>
      <c r="AL9" s="31">
        <f ca="1">'Module C Corrected'!ED9-'Module C Initial'!ED9</f>
        <v>0</v>
      </c>
      <c r="AM9" s="31">
        <f ca="1">'Module C Corrected'!EE9-'Module C Initial'!EE9</f>
        <v>-0.01</v>
      </c>
      <c r="AN9" s="31">
        <f ca="1">'Module C Corrected'!EF9-'Module C Initial'!EF9</f>
        <v>0</v>
      </c>
      <c r="AO9" s="32">
        <f t="shared" ca="1" si="27"/>
        <v>0</v>
      </c>
      <c r="AP9" s="32">
        <f t="shared" ca="1" si="4"/>
        <v>0</v>
      </c>
      <c r="AQ9" s="32">
        <f t="shared" ca="1" si="4"/>
        <v>0</v>
      </c>
      <c r="AR9" s="32">
        <f t="shared" ca="1" si="4"/>
        <v>0</v>
      </c>
      <c r="AS9" s="32">
        <f t="shared" ca="1" si="4"/>
        <v>0</v>
      </c>
      <c r="AT9" s="32">
        <f t="shared" ca="1" si="4"/>
        <v>0</v>
      </c>
      <c r="AU9" s="32">
        <f t="shared" ca="1" si="4"/>
        <v>0</v>
      </c>
      <c r="AV9" s="32">
        <f t="shared" ca="1" si="4"/>
        <v>0</v>
      </c>
      <c r="AW9" s="32">
        <f t="shared" ca="1" si="4"/>
        <v>0</v>
      </c>
      <c r="AX9" s="32">
        <f t="shared" ca="1" si="4"/>
        <v>0</v>
      </c>
      <c r="AY9" s="32">
        <f t="shared" ca="1" si="4"/>
        <v>-2.0000000000000004E-2</v>
      </c>
      <c r="AZ9" s="32">
        <f t="shared" ca="1" si="4"/>
        <v>0</v>
      </c>
      <c r="BA9" s="31">
        <f t="shared" ca="1" si="28"/>
        <v>0</v>
      </c>
      <c r="BB9" s="31">
        <f t="shared" ca="1" si="5"/>
        <v>0</v>
      </c>
      <c r="BC9" s="31">
        <f t="shared" ca="1" si="6"/>
        <v>0</v>
      </c>
      <c r="BD9" s="31">
        <f t="shared" ca="1" si="7"/>
        <v>0</v>
      </c>
      <c r="BE9" s="31">
        <f t="shared" ca="1" si="8"/>
        <v>0</v>
      </c>
      <c r="BF9" s="31">
        <f t="shared" ca="1" si="9"/>
        <v>0</v>
      </c>
      <c r="BG9" s="31">
        <f t="shared" ca="1" si="10"/>
        <v>0</v>
      </c>
      <c r="BH9" s="31">
        <f t="shared" ca="1" si="11"/>
        <v>0</v>
      </c>
      <c r="BI9" s="31">
        <f t="shared" ca="1" si="12"/>
        <v>0</v>
      </c>
      <c r="BJ9" s="31">
        <f t="shared" ca="1" si="13"/>
        <v>0</v>
      </c>
      <c r="BK9" s="31">
        <f t="shared" ca="1" si="14"/>
        <v>0</v>
      </c>
      <c r="BL9" s="31">
        <f t="shared" ca="1" si="15"/>
        <v>0</v>
      </c>
      <c r="BM9" s="32">
        <f t="shared" ca="1" si="29"/>
        <v>0</v>
      </c>
      <c r="BN9" s="32">
        <f t="shared" ca="1" si="16"/>
        <v>0</v>
      </c>
      <c r="BO9" s="32">
        <f t="shared" ca="1" si="17"/>
        <v>0</v>
      </c>
      <c r="BP9" s="32">
        <f t="shared" ca="1" si="18"/>
        <v>0</v>
      </c>
      <c r="BQ9" s="32">
        <f t="shared" ca="1" si="19"/>
        <v>0</v>
      </c>
      <c r="BR9" s="32">
        <f t="shared" ca="1" si="20"/>
        <v>0</v>
      </c>
      <c r="BS9" s="32">
        <f t="shared" ca="1" si="21"/>
        <v>0</v>
      </c>
      <c r="BT9" s="32">
        <f t="shared" ca="1" si="22"/>
        <v>0</v>
      </c>
      <c r="BU9" s="32">
        <f t="shared" ca="1" si="23"/>
        <v>0</v>
      </c>
      <c r="BV9" s="32">
        <f t="shared" ca="1" si="24"/>
        <v>0</v>
      </c>
      <c r="BW9" s="32">
        <f t="shared" ca="1" si="25"/>
        <v>-2.0000000000000004E-2</v>
      </c>
      <c r="BX9" s="32">
        <f t="shared" ca="1" si="26"/>
        <v>0</v>
      </c>
    </row>
    <row r="10" spans="1:76" x14ac:dyDescent="0.25">
      <c r="A10" t="s">
        <v>441</v>
      </c>
      <c r="B10" s="1" t="s">
        <v>154</v>
      </c>
      <c r="C10" t="str">
        <f t="shared" ca="1" si="2"/>
        <v>0000039611</v>
      </c>
      <c r="D10" t="str">
        <f t="shared" ca="1" si="3"/>
        <v>FortisAlberta Reversing POD - Pincher Creek (396S)</v>
      </c>
      <c r="E10" s="31">
        <f ca="1">'Module C Corrected'!CW10-'Module C Initial'!CW10</f>
        <v>-73.700000000000045</v>
      </c>
      <c r="F10" s="31">
        <f ca="1">'Module C Corrected'!CX10-'Module C Initial'!CX10</f>
        <v>-81.009999999999991</v>
      </c>
      <c r="G10" s="31">
        <f ca="1">'Module C Corrected'!CY10-'Module C Initial'!CY10</f>
        <v>-99.449999999999932</v>
      </c>
      <c r="H10" s="31">
        <f ca="1">'Module C Corrected'!CZ10-'Module C Initial'!CZ10</f>
        <v>-50.420000000000016</v>
      </c>
      <c r="I10" s="31">
        <f ca="1">'Module C Corrected'!DA10-'Module C Initial'!DA10</f>
        <v>-94.569999999999936</v>
      </c>
      <c r="J10" s="31">
        <f ca="1">'Module C Corrected'!DB10-'Module C Initial'!DB10</f>
        <v>-119.07999999999993</v>
      </c>
      <c r="K10" s="31">
        <f ca="1">'Module C Corrected'!DC10-'Module C Initial'!DC10</f>
        <v>-40.759999999999991</v>
      </c>
      <c r="L10" s="31">
        <f ca="1">'Module C Corrected'!DD10-'Module C Initial'!DD10</f>
        <v>-110.79999999999995</v>
      </c>
      <c r="M10" s="31">
        <f ca="1">'Module C Corrected'!DE10-'Module C Initial'!DE10</f>
        <v>-83.020000000000209</v>
      </c>
      <c r="N10" s="31">
        <f ca="1">'Module C Corrected'!DF10-'Module C Initial'!DF10</f>
        <v>-140.68999999999983</v>
      </c>
      <c r="O10" s="31">
        <f ca="1">'Module C Corrected'!DG10-'Module C Initial'!DG10</f>
        <v>-224.5600000000004</v>
      </c>
      <c r="P10" s="31">
        <f ca="1">'Module C Corrected'!DH10-'Module C Initial'!DH10</f>
        <v>-257.5</v>
      </c>
      <c r="Q10" s="32">
        <f ca="1">'Module C Corrected'!DI10-'Module C Initial'!DI10</f>
        <v>-3.6799999999999997</v>
      </c>
      <c r="R10" s="32">
        <f ca="1">'Module C Corrected'!DJ10-'Module C Initial'!DJ10</f>
        <v>-4.0500000000000043</v>
      </c>
      <c r="S10" s="32">
        <f ca="1">'Module C Corrected'!DK10-'Module C Initial'!DK10</f>
        <v>-4.9699999999999989</v>
      </c>
      <c r="T10" s="32">
        <f ca="1">'Module C Corrected'!DL10-'Module C Initial'!DL10</f>
        <v>-2.5199999999999996</v>
      </c>
      <c r="U10" s="32">
        <f ca="1">'Module C Corrected'!DM10-'Module C Initial'!DM10</f>
        <v>-4.7299999999999969</v>
      </c>
      <c r="V10" s="32">
        <f ca="1">'Module C Corrected'!DN10-'Module C Initial'!DN10</f>
        <v>-5.9499999999999957</v>
      </c>
      <c r="W10" s="32">
        <f ca="1">'Module C Corrected'!DO10-'Module C Initial'!DO10</f>
        <v>-2.0399999999999991</v>
      </c>
      <c r="X10" s="32">
        <f ca="1">'Module C Corrected'!DP10-'Module C Initial'!DP10</f>
        <v>-5.539999999999992</v>
      </c>
      <c r="Y10" s="32">
        <f ca="1">'Module C Corrected'!DQ10-'Module C Initial'!DQ10</f>
        <v>-4.1499999999999986</v>
      </c>
      <c r="Z10" s="32">
        <f ca="1">'Module C Corrected'!DR10-'Module C Initial'!DR10</f>
        <v>-7.0300000000000011</v>
      </c>
      <c r="AA10" s="32">
        <f ca="1">'Module C Corrected'!DS10-'Module C Initial'!DS10</f>
        <v>-11.22999999999999</v>
      </c>
      <c r="AB10" s="32">
        <f ca="1">'Module C Corrected'!DT10-'Module C Initial'!DT10</f>
        <v>-12.879999999999995</v>
      </c>
      <c r="AC10" s="31">
        <f ca="1">'Module C Corrected'!DU10-'Module C Initial'!DU10</f>
        <v>-18.050000000000011</v>
      </c>
      <c r="AD10" s="31">
        <f ca="1">'Module C Corrected'!DV10-'Module C Initial'!DV10</f>
        <v>-19.650000000000006</v>
      </c>
      <c r="AE10" s="31">
        <f ca="1">'Module C Corrected'!DW10-'Module C Initial'!DW10</f>
        <v>-23.900000000000006</v>
      </c>
      <c r="AF10" s="31">
        <f ca="1">'Module C Corrected'!DX10-'Module C Initial'!DX10</f>
        <v>-12</v>
      </c>
      <c r="AG10" s="31">
        <f ca="1">'Module C Corrected'!DY10-'Module C Initial'!DY10</f>
        <v>-22.289999999999992</v>
      </c>
      <c r="AH10" s="31">
        <f ca="1">'Module C Corrected'!DZ10-'Module C Initial'!DZ10</f>
        <v>-27.800000000000011</v>
      </c>
      <c r="AI10" s="31">
        <f ca="1">'Module C Corrected'!EA10-'Module C Initial'!EA10</f>
        <v>-9.4200000000000017</v>
      </c>
      <c r="AJ10" s="31">
        <f ca="1">'Module C Corrected'!EB10-'Module C Initial'!EB10</f>
        <v>-25.350000000000023</v>
      </c>
      <c r="AK10" s="31">
        <f ca="1">'Module C Corrected'!EC10-'Module C Initial'!EC10</f>
        <v>-18.810000000000031</v>
      </c>
      <c r="AL10" s="31">
        <f ca="1">'Module C Corrected'!ED10-'Module C Initial'!ED10</f>
        <v>-31.550000000000011</v>
      </c>
      <c r="AM10" s="31">
        <f ca="1">'Module C Corrected'!EE10-'Module C Initial'!EE10</f>
        <v>-49.830000000000041</v>
      </c>
      <c r="AN10" s="31">
        <f ca="1">'Module C Corrected'!EF10-'Module C Initial'!EF10</f>
        <v>-56.550000000000068</v>
      </c>
      <c r="AO10" s="32">
        <f t="shared" ca="1" si="27"/>
        <v>-95.430000000000064</v>
      </c>
      <c r="AP10" s="32">
        <f t="shared" ca="1" si="4"/>
        <v>-104.71000000000001</v>
      </c>
      <c r="AQ10" s="32">
        <f t="shared" ca="1" si="4"/>
        <v>-128.31999999999994</v>
      </c>
      <c r="AR10" s="32">
        <f t="shared" ca="1" si="4"/>
        <v>-64.940000000000012</v>
      </c>
      <c r="AS10" s="32">
        <f t="shared" ca="1" si="4"/>
        <v>-121.58999999999992</v>
      </c>
      <c r="AT10" s="32">
        <f t="shared" ca="1" si="4"/>
        <v>-152.82999999999993</v>
      </c>
      <c r="AU10" s="32">
        <f t="shared" ca="1" si="4"/>
        <v>-52.219999999999992</v>
      </c>
      <c r="AV10" s="32">
        <f t="shared" ca="1" si="4"/>
        <v>-141.68999999999997</v>
      </c>
      <c r="AW10" s="32">
        <f t="shared" ca="1" si="4"/>
        <v>-105.98000000000025</v>
      </c>
      <c r="AX10" s="32">
        <f t="shared" ca="1" si="4"/>
        <v>-179.26999999999984</v>
      </c>
      <c r="AY10" s="32">
        <f t="shared" ca="1" si="4"/>
        <v>-285.62000000000046</v>
      </c>
      <c r="AZ10" s="32">
        <f t="shared" ca="1" si="4"/>
        <v>-326.93000000000006</v>
      </c>
      <c r="BA10" s="31">
        <f t="shared" ca="1" si="28"/>
        <v>-1.22</v>
      </c>
      <c r="BB10" s="31">
        <f t="shared" ca="1" si="5"/>
        <v>-1.34</v>
      </c>
      <c r="BC10" s="31">
        <f t="shared" ca="1" si="6"/>
        <v>-1.65</v>
      </c>
      <c r="BD10" s="31">
        <f t="shared" ca="1" si="7"/>
        <v>-0.84</v>
      </c>
      <c r="BE10" s="31">
        <f t="shared" ca="1" si="8"/>
        <v>-1.57</v>
      </c>
      <c r="BF10" s="31">
        <f t="shared" ca="1" si="9"/>
        <v>-1.98</v>
      </c>
      <c r="BG10" s="31">
        <f t="shared" ca="1" si="10"/>
        <v>-0.68</v>
      </c>
      <c r="BH10" s="31">
        <f t="shared" ca="1" si="11"/>
        <v>-1.84</v>
      </c>
      <c r="BI10" s="31">
        <f t="shared" ca="1" si="12"/>
        <v>-1.38</v>
      </c>
      <c r="BJ10" s="31">
        <f t="shared" ca="1" si="13"/>
        <v>-2.34</v>
      </c>
      <c r="BK10" s="31">
        <f t="shared" ca="1" si="14"/>
        <v>-3.73</v>
      </c>
      <c r="BL10" s="31">
        <f t="shared" ca="1" si="15"/>
        <v>-4.28</v>
      </c>
      <c r="BM10" s="32">
        <f t="shared" ca="1" si="29"/>
        <v>-96.650000000000063</v>
      </c>
      <c r="BN10" s="32">
        <f t="shared" ca="1" si="16"/>
        <v>-106.05000000000001</v>
      </c>
      <c r="BO10" s="32">
        <f t="shared" ca="1" si="17"/>
        <v>-129.96999999999994</v>
      </c>
      <c r="BP10" s="32">
        <f t="shared" ca="1" si="18"/>
        <v>-65.780000000000015</v>
      </c>
      <c r="BQ10" s="32">
        <f t="shared" ca="1" si="19"/>
        <v>-123.15999999999991</v>
      </c>
      <c r="BR10" s="32">
        <f t="shared" ca="1" si="20"/>
        <v>-154.80999999999992</v>
      </c>
      <c r="BS10" s="32">
        <f t="shared" ca="1" si="21"/>
        <v>-52.899999999999991</v>
      </c>
      <c r="BT10" s="32">
        <f t="shared" ca="1" si="22"/>
        <v>-143.52999999999997</v>
      </c>
      <c r="BU10" s="32">
        <f t="shared" ca="1" si="23"/>
        <v>-107.36000000000024</v>
      </c>
      <c r="BV10" s="32">
        <f t="shared" ca="1" si="24"/>
        <v>-181.60999999999984</v>
      </c>
      <c r="BW10" s="32">
        <f t="shared" ca="1" si="25"/>
        <v>-289.35000000000048</v>
      </c>
      <c r="BX10" s="32">
        <f t="shared" ca="1" si="26"/>
        <v>-331.21000000000004</v>
      </c>
    </row>
    <row r="11" spans="1:76" x14ac:dyDescent="0.25">
      <c r="A11" t="s">
        <v>441</v>
      </c>
      <c r="B11" s="1" t="s">
        <v>190</v>
      </c>
      <c r="C11" t="str">
        <f t="shared" ca="1" si="2"/>
        <v>0000045411</v>
      </c>
      <c r="D11" t="str">
        <f t="shared" ca="1" si="3"/>
        <v>FortisAlberta Reversing POD - Buck Lake (454S)</v>
      </c>
      <c r="E11" s="31">
        <f ca="1">'Module C Corrected'!CW11-'Module C Initial'!CW11</f>
        <v>0</v>
      </c>
      <c r="F11" s="31">
        <f ca="1">'Module C Corrected'!CX11-'Module C Initial'!CX11</f>
        <v>0</v>
      </c>
      <c r="G11" s="31">
        <f ca="1">'Module C Corrected'!CY11-'Module C Initial'!CY11</f>
        <v>0</v>
      </c>
      <c r="H11" s="31">
        <f ca="1">'Module C Corrected'!CZ11-'Module C Initial'!CZ11</f>
        <v>0</v>
      </c>
      <c r="I11" s="31">
        <f ca="1">'Module C Corrected'!DA11-'Module C Initial'!DA11</f>
        <v>0</v>
      </c>
      <c r="J11" s="31">
        <f ca="1">'Module C Corrected'!DB11-'Module C Initial'!DB11</f>
        <v>0</v>
      </c>
      <c r="K11" s="31">
        <f ca="1">'Module C Corrected'!DC11-'Module C Initial'!DC11</f>
        <v>0</v>
      </c>
      <c r="L11" s="31">
        <f ca="1">'Module C Corrected'!DD11-'Module C Initial'!DD11</f>
        <v>0</v>
      </c>
      <c r="M11" s="31">
        <f ca="1">'Module C Corrected'!DE11-'Module C Initial'!DE11</f>
        <v>3.0000000000001137E-2</v>
      </c>
      <c r="N11" s="31">
        <f ca="1">'Module C Corrected'!DF11-'Module C Initial'!DF11</f>
        <v>4.9999999999997158E-2</v>
      </c>
      <c r="O11" s="31">
        <f ca="1">'Module C Corrected'!DG11-'Module C Initial'!DG11</f>
        <v>0</v>
      </c>
      <c r="P11" s="31">
        <f ca="1">'Module C Corrected'!DH11-'Module C Initial'!DH11</f>
        <v>0</v>
      </c>
      <c r="Q11" s="32">
        <f ca="1">'Module C Corrected'!DI11-'Module C Initial'!DI11</f>
        <v>0</v>
      </c>
      <c r="R11" s="32">
        <f ca="1">'Module C Corrected'!DJ11-'Module C Initial'!DJ11</f>
        <v>0</v>
      </c>
      <c r="S11" s="32">
        <f ca="1">'Module C Corrected'!DK11-'Module C Initial'!DK11</f>
        <v>0</v>
      </c>
      <c r="T11" s="32">
        <f ca="1">'Module C Corrected'!DL11-'Module C Initial'!DL11</f>
        <v>0</v>
      </c>
      <c r="U11" s="32">
        <f ca="1">'Module C Corrected'!DM11-'Module C Initial'!DM11</f>
        <v>0</v>
      </c>
      <c r="V11" s="32">
        <f ca="1">'Module C Corrected'!DN11-'Module C Initial'!DN11</f>
        <v>0</v>
      </c>
      <c r="W11" s="32">
        <f ca="1">'Module C Corrected'!DO11-'Module C Initial'!DO11</f>
        <v>0</v>
      </c>
      <c r="X11" s="32">
        <f ca="1">'Module C Corrected'!DP11-'Module C Initial'!DP11</f>
        <v>0</v>
      </c>
      <c r="Y11" s="32">
        <f ca="1">'Module C Corrected'!DQ11-'Module C Initial'!DQ11</f>
        <v>0</v>
      </c>
      <c r="Z11" s="32">
        <f ca="1">'Module C Corrected'!DR11-'Module C Initial'!DR11</f>
        <v>0</v>
      </c>
      <c r="AA11" s="32">
        <f ca="1">'Module C Corrected'!DS11-'Module C Initial'!DS11</f>
        <v>0</v>
      </c>
      <c r="AB11" s="32">
        <f ca="1">'Module C Corrected'!DT11-'Module C Initial'!DT11</f>
        <v>0</v>
      </c>
      <c r="AC11" s="31">
        <f ca="1">'Module C Corrected'!DU11-'Module C Initial'!DU11</f>
        <v>0</v>
      </c>
      <c r="AD11" s="31">
        <f ca="1">'Module C Corrected'!DV11-'Module C Initial'!DV11</f>
        <v>0</v>
      </c>
      <c r="AE11" s="31">
        <f ca="1">'Module C Corrected'!DW11-'Module C Initial'!DW11</f>
        <v>0</v>
      </c>
      <c r="AF11" s="31">
        <f ca="1">'Module C Corrected'!DX11-'Module C Initial'!DX11</f>
        <v>0</v>
      </c>
      <c r="AG11" s="31">
        <f ca="1">'Module C Corrected'!DY11-'Module C Initial'!DY11</f>
        <v>0</v>
      </c>
      <c r="AH11" s="31">
        <f ca="1">'Module C Corrected'!DZ11-'Module C Initial'!DZ11</f>
        <v>0</v>
      </c>
      <c r="AI11" s="31">
        <f ca="1">'Module C Corrected'!EA11-'Module C Initial'!EA11</f>
        <v>0</v>
      </c>
      <c r="AJ11" s="31">
        <f ca="1">'Module C Corrected'!EB11-'Module C Initial'!EB11</f>
        <v>0</v>
      </c>
      <c r="AK11" s="31">
        <f ca="1">'Module C Corrected'!EC11-'Module C Initial'!EC11</f>
        <v>9.9999999999997868E-3</v>
      </c>
      <c r="AL11" s="31">
        <f ca="1">'Module C Corrected'!ED11-'Module C Initial'!ED11</f>
        <v>9.9999999999997868E-3</v>
      </c>
      <c r="AM11" s="31">
        <f ca="1">'Module C Corrected'!EE11-'Module C Initial'!EE11</f>
        <v>0</v>
      </c>
      <c r="AN11" s="31">
        <f ca="1">'Module C Corrected'!EF11-'Module C Initial'!EF11</f>
        <v>0</v>
      </c>
      <c r="AO11" s="32">
        <f t="shared" ca="1" si="27"/>
        <v>0</v>
      </c>
      <c r="AP11" s="32">
        <f t="shared" ca="1" si="4"/>
        <v>0</v>
      </c>
      <c r="AQ11" s="32">
        <f t="shared" ca="1" si="4"/>
        <v>0</v>
      </c>
      <c r="AR11" s="32">
        <f t="shared" ca="1" si="4"/>
        <v>0</v>
      </c>
      <c r="AS11" s="32">
        <f t="shared" ca="1" si="4"/>
        <v>0</v>
      </c>
      <c r="AT11" s="32">
        <f t="shared" ca="1" si="4"/>
        <v>0</v>
      </c>
      <c r="AU11" s="32">
        <f t="shared" ca="1" si="4"/>
        <v>0</v>
      </c>
      <c r="AV11" s="32">
        <f t="shared" ca="1" si="4"/>
        <v>0</v>
      </c>
      <c r="AW11" s="32">
        <f t="shared" ca="1" si="4"/>
        <v>4.0000000000000924E-2</v>
      </c>
      <c r="AX11" s="32">
        <f t="shared" ca="1" si="4"/>
        <v>5.9999999999996945E-2</v>
      </c>
      <c r="AY11" s="32">
        <f t="shared" ca="1" si="4"/>
        <v>0</v>
      </c>
      <c r="AZ11" s="32">
        <f t="shared" ca="1" si="4"/>
        <v>0</v>
      </c>
      <c r="BA11" s="31">
        <f t="shared" ca="1" si="28"/>
        <v>0</v>
      </c>
      <c r="BB11" s="31">
        <f t="shared" ca="1" si="5"/>
        <v>0</v>
      </c>
      <c r="BC11" s="31">
        <f t="shared" ca="1" si="6"/>
        <v>0</v>
      </c>
      <c r="BD11" s="31">
        <f t="shared" ca="1" si="7"/>
        <v>0</v>
      </c>
      <c r="BE11" s="31">
        <f t="shared" ca="1" si="8"/>
        <v>0</v>
      </c>
      <c r="BF11" s="31">
        <f t="shared" ca="1" si="9"/>
        <v>0</v>
      </c>
      <c r="BG11" s="31">
        <f t="shared" ca="1" si="10"/>
        <v>0</v>
      </c>
      <c r="BH11" s="31">
        <f t="shared" ca="1" si="11"/>
        <v>0</v>
      </c>
      <c r="BI11" s="31">
        <f t="shared" ca="1" si="12"/>
        <v>0</v>
      </c>
      <c r="BJ11" s="31">
        <f t="shared" ca="1" si="13"/>
        <v>0</v>
      </c>
      <c r="BK11" s="31">
        <f t="shared" ca="1" si="14"/>
        <v>0</v>
      </c>
      <c r="BL11" s="31">
        <f t="shared" ca="1" si="15"/>
        <v>0</v>
      </c>
      <c r="BM11" s="32">
        <f t="shared" ca="1" si="29"/>
        <v>0</v>
      </c>
      <c r="BN11" s="32">
        <f t="shared" ca="1" si="16"/>
        <v>0</v>
      </c>
      <c r="BO11" s="32">
        <f t="shared" ca="1" si="17"/>
        <v>0</v>
      </c>
      <c r="BP11" s="32">
        <f t="shared" ca="1" si="18"/>
        <v>0</v>
      </c>
      <c r="BQ11" s="32">
        <f t="shared" ca="1" si="19"/>
        <v>0</v>
      </c>
      <c r="BR11" s="32">
        <f t="shared" ca="1" si="20"/>
        <v>0</v>
      </c>
      <c r="BS11" s="32">
        <f t="shared" ca="1" si="21"/>
        <v>0</v>
      </c>
      <c r="BT11" s="32">
        <f t="shared" ca="1" si="22"/>
        <v>0</v>
      </c>
      <c r="BU11" s="32">
        <f t="shared" ca="1" si="23"/>
        <v>4.0000000000000924E-2</v>
      </c>
      <c r="BV11" s="32">
        <f t="shared" ca="1" si="24"/>
        <v>5.9999999999996945E-2</v>
      </c>
      <c r="BW11" s="32">
        <f t="shared" ca="1" si="25"/>
        <v>0</v>
      </c>
      <c r="BX11" s="32">
        <f t="shared" ca="1" si="26"/>
        <v>0</v>
      </c>
    </row>
    <row r="12" spans="1:76" x14ac:dyDescent="0.25">
      <c r="A12" t="s">
        <v>441</v>
      </c>
      <c r="B12" s="1" t="s">
        <v>193</v>
      </c>
      <c r="C12" t="str">
        <f t="shared" ca="1" si="2"/>
        <v>0000079301</v>
      </c>
      <c r="D12" t="str">
        <f t="shared" ca="1" si="3"/>
        <v>FortisAlberta DOS - Cochrane EV Partnership (793S)</v>
      </c>
      <c r="E12" s="31">
        <f ca="1">'Module C Corrected'!CW12-'Module C Initial'!CW12</f>
        <v>0</v>
      </c>
      <c r="F12" s="31">
        <f ca="1">'Module C Corrected'!CX12-'Module C Initial'!CX12</f>
        <v>0</v>
      </c>
      <c r="G12" s="31">
        <f ca="1">'Module C Corrected'!CY12-'Module C Initial'!CY12</f>
        <v>0</v>
      </c>
      <c r="H12" s="31">
        <f ca="1">'Module C Corrected'!CZ12-'Module C Initial'!CZ12</f>
        <v>0</v>
      </c>
      <c r="I12" s="31">
        <f ca="1">'Module C Corrected'!DA12-'Module C Initial'!DA12</f>
        <v>0</v>
      </c>
      <c r="J12" s="31">
        <f ca="1">'Module C Corrected'!DB12-'Module C Initial'!DB12</f>
        <v>0</v>
      </c>
      <c r="K12" s="31">
        <f ca="1">'Module C Corrected'!DC12-'Module C Initial'!DC12</f>
        <v>0</v>
      </c>
      <c r="L12" s="31">
        <f ca="1">'Module C Corrected'!DD12-'Module C Initial'!DD12</f>
        <v>0</v>
      </c>
      <c r="M12" s="31">
        <f ca="1">'Module C Corrected'!DE12-'Module C Initial'!DE12</f>
        <v>0</v>
      </c>
      <c r="N12" s="31">
        <f ca="1">'Module C Corrected'!DF12-'Module C Initial'!DF12</f>
        <v>0</v>
      </c>
      <c r="O12" s="31">
        <f ca="1">'Module C Corrected'!DG12-'Module C Initial'!DG12</f>
        <v>0</v>
      </c>
      <c r="P12" s="31">
        <f ca="1">'Module C Corrected'!DH12-'Module C Initial'!DH12</f>
        <v>0</v>
      </c>
      <c r="Q12" s="32">
        <f ca="1">'Module C Corrected'!DI12-'Module C Initial'!DI12</f>
        <v>0</v>
      </c>
      <c r="R12" s="32">
        <f ca="1">'Module C Corrected'!DJ12-'Module C Initial'!DJ12</f>
        <v>0</v>
      </c>
      <c r="S12" s="32">
        <f ca="1">'Module C Corrected'!DK12-'Module C Initial'!DK12</f>
        <v>0</v>
      </c>
      <c r="T12" s="32">
        <f ca="1">'Module C Corrected'!DL12-'Module C Initial'!DL12</f>
        <v>0</v>
      </c>
      <c r="U12" s="32">
        <f ca="1">'Module C Corrected'!DM12-'Module C Initial'!DM12</f>
        <v>0</v>
      </c>
      <c r="V12" s="32">
        <f ca="1">'Module C Corrected'!DN12-'Module C Initial'!DN12</f>
        <v>0</v>
      </c>
      <c r="W12" s="32">
        <f ca="1">'Module C Corrected'!DO12-'Module C Initial'!DO12</f>
        <v>0</v>
      </c>
      <c r="X12" s="32">
        <f ca="1">'Module C Corrected'!DP12-'Module C Initial'!DP12</f>
        <v>0</v>
      </c>
      <c r="Y12" s="32">
        <f ca="1">'Module C Corrected'!DQ12-'Module C Initial'!DQ12</f>
        <v>0</v>
      </c>
      <c r="Z12" s="32">
        <f ca="1">'Module C Corrected'!DR12-'Module C Initial'!DR12</f>
        <v>0</v>
      </c>
      <c r="AA12" s="32">
        <f ca="1">'Module C Corrected'!DS12-'Module C Initial'!DS12</f>
        <v>0</v>
      </c>
      <c r="AB12" s="32">
        <f ca="1">'Module C Corrected'!DT12-'Module C Initial'!DT12</f>
        <v>0</v>
      </c>
      <c r="AC12" s="31">
        <f ca="1">'Module C Corrected'!DU12-'Module C Initial'!DU12</f>
        <v>0</v>
      </c>
      <c r="AD12" s="31">
        <f ca="1">'Module C Corrected'!DV12-'Module C Initial'!DV12</f>
        <v>0</v>
      </c>
      <c r="AE12" s="31">
        <f ca="1">'Module C Corrected'!DW12-'Module C Initial'!DW12</f>
        <v>0</v>
      </c>
      <c r="AF12" s="31">
        <f ca="1">'Module C Corrected'!DX12-'Module C Initial'!DX12</f>
        <v>0</v>
      </c>
      <c r="AG12" s="31">
        <f ca="1">'Module C Corrected'!DY12-'Module C Initial'!DY12</f>
        <v>0</v>
      </c>
      <c r="AH12" s="31">
        <f ca="1">'Module C Corrected'!DZ12-'Module C Initial'!DZ12</f>
        <v>0</v>
      </c>
      <c r="AI12" s="31">
        <f ca="1">'Module C Corrected'!EA12-'Module C Initial'!EA12</f>
        <v>0</v>
      </c>
      <c r="AJ12" s="31">
        <f ca="1">'Module C Corrected'!EB12-'Module C Initial'!EB12</f>
        <v>0</v>
      </c>
      <c r="AK12" s="31">
        <f ca="1">'Module C Corrected'!EC12-'Module C Initial'!EC12</f>
        <v>0</v>
      </c>
      <c r="AL12" s="31">
        <f ca="1">'Module C Corrected'!ED12-'Module C Initial'!ED12</f>
        <v>0</v>
      </c>
      <c r="AM12" s="31">
        <f ca="1">'Module C Corrected'!EE12-'Module C Initial'!EE12</f>
        <v>0</v>
      </c>
      <c r="AN12" s="31">
        <f ca="1">'Module C Corrected'!EF12-'Module C Initial'!EF12</f>
        <v>0</v>
      </c>
      <c r="AO12" s="32">
        <f t="shared" ca="1" si="27"/>
        <v>0</v>
      </c>
      <c r="AP12" s="32">
        <f t="shared" ca="1" si="4"/>
        <v>0</v>
      </c>
      <c r="AQ12" s="32">
        <f t="shared" ca="1" si="4"/>
        <v>0</v>
      </c>
      <c r="AR12" s="32">
        <f t="shared" ca="1" si="4"/>
        <v>0</v>
      </c>
      <c r="AS12" s="32">
        <f t="shared" ca="1" si="4"/>
        <v>0</v>
      </c>
      <c r="AT12" s="32">
        <f t="shared" ca="1" si="4"/>
        <v>0</v>
      </c>
      <c r="AU12" s="32">
        <f t="shared" ca="1" si="4"/>
        <v>0</v>
      </c>
      <c r="AV12" s="32">
        <f t="shared" ca="1" si="4"/>
        <v>0</v>
      </c>
      <c r="AW12" s="32">
        <f t="shared" ca="1" si="4"/>
        <v>0</v>
      </c>
      <c r="AX12" s="32">
        <f t="shared" ca="1" si="4"/>
        <v>0</v>
      </c>
      <c r="AY12" s="32">
        <f t="shared" ca="1" si="4"/>
        <v>0</v>
      </c>
      <c r="AZ12" s="32">
        <f t="shared" ca="1" si="4"/>
        <v>0</v>
      </c>
      <c r="BA12" s="31">
        <f t="shared" ca="1" si="28"/>
        <v>0</v>
      </c>
      <c r="BB12" s="31">
        <f t="shared" ca="1" si="5"/>
        <v>0</v>
      </c>
      <c r="BC12" s="31">
        <f t="shared" ca="1" si="6"/>
        <v>0</v>
      </c>
      <c r="BD12" s="31">
        <f t="shared" ca="1" si="7"/>
        <v>0</v>
      </c>
      <c r="BE12" s="31">
        <f t="shared" ca="1" si="8"/>
        <v>0</v>
      </c>
      <c r="BF12" s="31">
        <f t="shared" ca="1" si="9"/>
        <v>0</v>
      </c>
      <c r="BG12" s="31">
        <f t="shared" ca="1" si="10"/>
        <v>0</v>
      </c>
      <c r="BH12" s="31">
        <f t="shared" ca="1" si="11"/>
        <v>0</v>
      </c>
      <c r="BI12" s="31">
        <f t="shared" ca="1" si="12"/>
        <v>0</v>
      </c>
      <c r="BJ12" s="31">
        <f t="shared" ca="1" si="13"/>
        <v>0</v>
      </c>
      <c r="BK12" s="31">
        <f t="shared" ca="1" si="14"/>
        <v>0</v>
      </c>
      <c r="BL12" s="31">
        <f t="shared" ca="1" si="15"/>
        <v>0</v>
      </c>
      <c r="BM12" s="32">
        <f t="shared" ca="1" si="29"/>
        <v>0</v>
      </c>
      <c r="BN12" s="32">
        <f t="shared" ca="1" si="16"/>
        <v>0</v>
      </c>
      <c r="BO12" s="32">
        <f t="shared" ca="1" si="17"/>
        <v>0</v>
      </c>
      <c r="BP12" s="32">
        <f t="shared" ca="1" si="18"/>
        <v>0</v>
      </c>
      <c r="BQ12" s="32">
        <f t="shared" ca="1" si="19"/>
        <v>0</v>
      </c>
      <c r="BR12" s="32">
        <f t="shared" ca="1" si="20"/>
        <v>0</v>
      </c>
      <c r="BS12" s="32">
        <f t="shared" ca="1" si="21"/>
        <v>0</v>
      </c>
      <c r="BT12" s="32">
        <f t="shared" ca="1" si="22"/>
        <v>0</v>
      </c>
      <c r="BU12" s="32">
        <f t="shared" ca="1" si="23"/>
        <v>0</v>
      </c>
      <c r="BV12" s="32">
        <f t="shared" ca="1" si="24"/>
        <v>0</v>
      </c>
      <c r="BW12" s="32">
        <f t="shared" ca="1" si="25"/>
        <v>0</v>
      </c>
      <c r="BX12" s="32">
        <f t="shared" ca="1" si="26"/>
        <v>0</v>
      </c>
    </row>
    <row r="13" spans="1:76" x14ac:dyDescent="0.25">
      <c r="A13" t="s">
        <v>479</v>
      </c>
      <c r="B13" s="1" t="s">
        <v>542</v>
      </c>
      <c r="C13" t="str">
        <f t="shared" ca="1" si="2"/>
        <v>341S025</v>
      </c>
      <c r="D13" t="str">
        <f t="shared" ca="1" si="3"/>
        <v>Syncrude Industrial System DOS</v>
      </c>
      <c r="E13" s="31">
        <f ca="1">'Module C Corrected'!CW13-'Module C Initial'!CW13</f>
        <v>0</v>
      </c>
      <c r="F13" s="31">
        <f ca="1">'Module C Corrected'!CX13-'Module C Initial'!CX13</f>
        <v>0</v>
      </c>
      <c r="G13" s="31">
        <f ca="1">'Module C Corrected'!CY13-'Module C Initial'!CY13</f>
        <v>0</v>
      </c>
      <c r="H13" s="31">
        <f ca="1">'Module C Corrected'!CZ13-'Module C Initial'!CZ13</f>
        <v>0</v>
      </c>
      <c r="I13" s="31">
        <f ca="1">'Module C Corrected'!DA13-'Module C Initial'!DA13</f>
        <v>0</v>
      </c>
      <c r="J13" s="31">
        <f ca="1">'Module C Corrected'!DB13-'Module C Initial'!DB13</f>
        <v>0</v>
      </c>
      <c r="K13" s="31">
        <f ca="1">'Module C Corrected'!DC13-'Module C Initial'!DC13</f>
        <v>0</v>
      </c>
      <c r="L13" s="31">
        <f ca="1">'Module C Corrected'!DD13-'Module C Initial'!DD13</f>
        <v>0</v>
      </c>
      <c r="M13" s="31">
        <f ca="1">'Module C Corrected'!DE13-'Module C Initial'!DE13</f>
        <v>-1149.4199999999983</v>
      </c>
      <c r="N13" s="31">
        <f ca="1">'Module C Corrected'!DF13-'Module C Initial'!DF13</f>
        <v>0</v>
      </c>
      <c r="O13" s="31">
        <f ca="1">'Module C Corrected'!DG13-'Module C Initial'!DG13</f>
        <v>0</v>
      </c>
      <c r="P13" s="31">
        <f ca="1">'Module C Corrected'!DH13-'Module C Initial'!DH13</f>
        <v>0</v>
      </c>
      <c r="Q13" s="32">
        <f ca="1">'Module C Corrected'!DI13-'Module C Initial'!DI13</f>
        <v>0</v>
      </c>
      <c r="R13" s="32">
        <f ca="1">'Module C Corrected'!DJ13-'Module C Initial'!DJ13</f>
        <v>0</v>
      </c>
      <c r="S13" s="32">
        <f ca="1">'Module C Corrected'!DK13-'Module C Initial'!DK13</f>
        <v>0</v>
      </c>
      <c r="T13" s="32">
        <f ca="1">'Module C Corrected'!DL13-'Module C Initial'!DL13</f>
        <v>0</v>
      </c>
      <c r="U13" s="32">
        <f ca="1">'Module C Corrected'!DM13-'Module C Initial'!DM13</f>
        <v>0</v>
      </c>
      <c r="V13" s="32">
        <f ca="1">'Module C Corrected'!DN13-'Module C Initial'!DN13</f>
        <v>0</v>
      </c>
      <c r="W13" s="32">
        <f ca="1">'Module C Corrected'!DO13-'Module C Initial'!DO13</f>
        <v>0</v>
      </c>
      <c r="X13" s="32">
        <f ca="1">'Module C Corrected'!DP13-'Module C Initial'!DP13</f>
        <v>0</v>
      </c>
      <c r="Y13" s="32">
        <f ca="1">'Module C Corrected'!DQ13-'Module C Initial'!DQ13</f>
        <v>-57.480000000000018</v>
      </c>
      <c r="Z13" s="32">
        <f ca="1">'Module C Corrected'!DR13-'Module C Initial'!DR13</f>
        <v>0</v>
      </c>
      <c r="AA13" s="32">
        <f ca="1">'Module C Corrected'!DS13-'Module C Initial'!DS13</f>
        <v>0</v>
      </c>
      <c r="AB13" s="32">
        <f ca="1">'Module C Corrected'!DT13-'Module C Initial'!DT13</f>
        <v>0</v>
      </c>
      <c r="AC13" s="31">
        <f ca="1">'Module C Corrected'!DU13-'Module C Initial'!DU13</f>
        <v>0</v>
      </c>
      <c r="AD13" s="31">
        <f ca="1">'Module C Corrected'!DV13-'Module C Initial'!DV13</f>
        <v>0</v>
      </c>
      <c r="AE13" s="31">
        <f ca="1">'Module C Corrected'!DW13-'Module C Initial'!DW13</f>
        <v>0</v>
      </c>
      <c r="AF13" s="31">
        <f ca="1">'Module C Corrected'!DX13-'Module C Initial'!DX13</f>
        <v>0</v>
      </c>
      <c r="AG13" s="31">
        <f ca="1">'Module C Corrected'!DY13-'Module C Initial'!DY13</f>
        <v>0</v>
      </c>
      <c r="AH13" s="31">
        <f ca="1">'Module C Corrected'!DZ13-'Module C Initial'!DZ13</f>
        <v>0</v>
      </c>
      <c r="AI13" s="31">
        <f ca="1">'Module C Corrected'!EA13-'Module C Initial'!EA13</f>
        <v>0</v>
      </c>
      <c r="AJ13" s="31">
        <f ca="1">'Module C Corrected'!EB13-'Module C Initial'!EB13</f>
        <v>0</v>
      </c>
      <c r="AK13" s="31">
        <f ca="1">'Module C Corrected'!EC13-'Module C Initial'!EC13</f>
        <v>-260.30999999999949</v>
      </c>
      <c r="AL13" s="31">
        <f ca="1">'Module C Corrected'!ED13-'Module C Initial'!ED13</f>
        <v>0</v>
      </c>
      <c r="AM13" s="31">
        <f ca="1">'Module C Corrected'!EE13-'Module C Initial'!EE13</f>
        <v>0</v>
      </c>
      <c r="AN13" s="31">
        <f ca="1">'Module C Corrected'!EF13-'Module C Initial'!EF13</f>
        <v>0</v>
      </c>
      <c r="AO13" s="32">
        <f t="shared" ca="1" si="27"/>
        <v>0</v>
      </c>
      <c r="AP13" s="32">
        <f t="shared" ca="1" si="4"/>
        <v>0</v>
      </c>
      <c r="AQ13" s="32">
        <f t="shared" ca="1" si="4"/>
        <v>0</v>
      </c>
      <c r="AR13" s="32">
        <f t="shared" ca="1" si="4"/>
        <v>0</v>
      </c>
      <c r="AS13" s="32">
        <f t="shared" ca="1" si="4"/>
        <v>0</v>
      </c>
      <c r="AT13" s="32">
        <f t="shared" ca="1" si="4"/>
        <v>0</v>
      </c>
      <c r="AU13" s="32">
        <f t="shared" ca="1" si="4"/>
        <v>0</v>
      </c>
      <c r="AV13" s="32">
        <f t="shared" ca="1" si="4"/>
        <v>0</v>
      </c>
      <c r="AW13" s="32">
        <f t="shared" ca="1" si="4"/>
        <v>-1467.2099999999978</v>
      </c>
      <c r="AX13" s="32">
        <f t="shared" ca="1" si="4"/>
        <v>0</v>
      </c>
      <c r="AY13" s="32">
        <f t="shared" ca="1" si="4"/>
        <v>0</v>
      </c>
      <c r="AZ13" s="32">
        <f t="shared" ca="1" si="4"/>
        <v>0</v>
      </c>
      <c r="BA13" s="31">
        <f t="shared" ca="1" si="28"/>
        <v>0</v>
      </c>
      <c r="BB13" s="31">
        <f t="shared" ca="1" si="5"/>
        <v>0</v>
      </c>
      <c r="BC13" s="31">
        <f t="shared" ca="1" si="6"/>
        <v>0</v>
      </c>
      <c r="BD13" s="31">
        <f t="shared" ca="1" si="7"/>
        <v>0</v>
      </c>
      <c r="BE13" s="31">
        <f t="shared" ca="1" si="8"/>
        <v>0</v>
      </c>
      <c r="BF13" s="31">
        <f t="shared" ca="1" si="9"/>
        <v>0</v>
      </c>
      <c r="BG13" s="31">
        <f t="shared" ca="1" si="10"/>
        <v>0</v>
      </c>
      <c r="BH13" s="31">
        <f t="shared" ca="1" si="11"/>
        <v>0</v>
      </c>
      <c r="BI13" s="31">
        <f t="shared" ca="1" si="12"/>
        <v>-19.079999999999998</v>
      </c>
      <c r="BJ13" s="31">
        <f t="shared" ca="1" si="13"/>
        <v>0</v>
      </c>
      <c r="BK13" s="31">
        <f t="shared" ca="1" si="14"/>
        <v>0</v>
      </c>
      <c r="BL13" s="31">
        <f t="shared" ca="1" si="15"/>
        <v>0</v>
      </c>
      <c r="BM13" s="32">
        <f t="shared" ca="1" si="29"/>
        <v>0</v>
      </c>
      <c r="BN13" s="32">
        <f t="shared" ca="1" si="16"/>
        <v>0</v>
      </c>
      <c r="BO13" s="32">
        <f t="shared" ca="1" si="17"/>
        <v>0</v>
      </c>
      <c r="BP13" s="32">
        <f t="shared" ca="1" si="18"/>
        <v>0</v>
      </c>
      <c r="BQ13" s="32">
        <f t="shared" ca="1" si="19"/>
        <v>0</v>
      </c>
      <c r="BR13" s="32">
        <f t="shared" ca="1" si="20"/>
        <v>0</v>
      </c>
      <c r="BS13" s="32">
        <f t="shared" ca="1" si="21"/>
        <v>0</v>
      </c>
      <c r="BT13" s="32">
        <f t="shared" ca="1" si="22"/>
        <v>0</v>
      </c>
      <c r="BU13" s="32">
        <f t="shared" ca="1" si="23"/>
        <v>-1486.2899999999977</v>
      </c>
      <c r="BV13" s="32">
        <f t="shared" ca="1" si="24"/>
        <v>0</v>
      </c>
      <c r="BW13" s="32">
        <f t="shared" ca="1" si="25"/>
        <v>0</v>
      </c>
      <c r="BX13" s="32">
        <f t="shared" ca="1" si="26"/>
        <v>0</v>
      </c>
    </row>
    <row r="14" spans="1:76" x14ac:dyDescent="0.25">
      <c r="A14" t="s">
        <v>442</v>
      </c>
      <c r="B14" s="1" t="s">
        <v>17</v>
      </c>
      <c r="C14" t="str">
        <f t="shared" ca="1" si="2"/>
        <v>AFG1TX</v>
      </c>
      <c r="D14" t="str">
        <f t="shared" ca="1" si="3"/>
        <v>APF Athabasca</v>
      </c>
      <c r="E14" s="31">
        <f ca="1">'Module C Corrected'!CW14-'Module C Initial'!CW14</f>
        <v>-252.12999999999738</v>
      </c>
      <c r="F14" s="31">
        <f ca="1">'Module C Corrected'!CX14-'Module C Initial'!CX14</f>
        <v>-74.190000000000509</v>
      </c>
      <c r="G14" s="31">
        <f ca="1">'Module C Corrected'!CY14-'Module C Initial'!CY14</f>
        <v>-163.13999999999942</v>
      </c>
      <c r="H14" s="31">
        <f ca="1">'Module C Corrected'!CZ14-'Module C Initial'!CZ14</f>
        <v>-154.95000000000073</v>
      </c>
      <c r="I14" s="31">
        <f ca="1">'Module C Corrected'!DA14-'Module C Initial'!DA14</f>
        <v>-39.020000000000437</v>
      </c>
      <c r="J14" s="31">
        <f ca="1">'Module C Corrected'!DB14-'Module C Initial'!DB14</f>
        <v>-179.72999999999956</v>
      </c>
      <c r="K14" s="31">
        <f ca="1">'Module C Corrected'!DC14-'Module C Initial'!DC14</f>
        <v>-328.93000000000757</v>
      </c>
      <c r="L14" s="31">
        <f ca="1">'Module C Corrected'!DD14-'Module C Initial'!DD14</f>
        <v>-195.08000000000175</v>
      </c>
      <c r="M14" s="31">
        <f ca="1">'Module C Corrected'!DE14-'Module C Initial'!DE14</f>
        <v>-511.65999999999622</v>
      </c>
      <c r="N14" s="31">
        <f ca="1">'Module C Corrected'!DF14-'Module C Initial'!DF14</f>
        <v>-391.57000000000698</v>
      </c>
      <c r="O14" s="31">
        <f ca="1">'Module C Corrected'!DG14-'Module C Initial'!DG14</f>
        <v>-299.34000000000015</v>
      </c>
      <c r="P14" s="31">
        <f ca="1">'Module C Corrected'!DH14-'Module C Initial'!DH14</f>
        <v>-196.91999999999825</v>
      </c>
      <c r="Q14" s="32">
        <f ca="1">'Module C Corrected'!DI14-'Module C Initial'!DI14</f>
        <v>-12.599999999999909</v>
      </c>
      <c r="R14" s="32">
        <f ca="1">'Module C Corrected'!DJ14-'Module C Initial'!DJ14</f>
        <v>-3.7099999999999227</v>
      </c>
      <c r="S14" s="32">
        <f ca="1">'Module C Corrected'!DK14-'Module C Initial'!DK14</f>
        <v>-8.1500000000000909</v>
      </c>
      <c r="T14" s="32">
        <f ca="1">'Module C Corrected'!DL14-'Module C Initial'!DL14</f>
        <v>-7.75</v>
      </c>
      <c r="U14" s="32">
        <f ca="1">'Module C Corrected'!DM14-'Module C Initial'!DM14</f>
        <v>-1.9499999999999886</v>
      </c>
      <c r="V14" s="32">
        <f ca="1">'Module C Corrected'!DN14-'Module C Initial'!DN14</f>
        <v>-8.9900000000000091</v>
      </c>
      <c r="W14" s="32">
        <f ca="1">'Module C Corrected'!DO14-'Module C Initial'!DO14</f>
        <v>-16.440000000000055</v>
      </c>
      <c r="X14" s="32">
        <f ca="1">'Module C Corrected'!DP14-'Module C Initial'!DP14</f>
        <v>-9.7599999999999909</v>
      </c>
      <c r="Y14" s="32">
        <f ca="1">'Module C Corrected'!DQ14-'Module C Initial'!DQ14</f>
        <v>-25.579999999999927</v>
      </c>
      <c r="Z14" s="32">
        <f ca="1">'Module C Corrected'!DR14-'Module C Initial'!DR14</f>
        <v>-19.580000000000155</v>
      </c>
      <c r="AA14" s="32">
        <f ca="1">'Module C Corrected'!DS14-'Module C Initial'!DS14</f>
        <v>-14.970000000000027</v>
      </c>
      <c r="AB14" s="32">
        <f ca="1">'Module C Corrected'!DT14-'Module C Initial'!DT14</f>
        <v>-9.8399999999999181</v>
      </c>
      <c r="AC14" s="31">
        <f ca="1">'Module C Corrected'!DU14-'Module C Initial'!DU14</f>
        <v>-61.720000000001164</v>
      </c>
      <c r="AD14" s="31">
        <f ca="1">'Module C Corrected'!DV14-'Module C Initial'!DV14</f>
        <v>-17.990000000000236</v>
      </c>
      <c r="AE14" s="31">
        <f ca="1">'Module C Corrected'!DW14-'Module C Initial'!DW14</f>
        <v>-39.199999999999818</v>
      </c>
      <c r="AF14" s="31">
        <f ca="1">'Module C Corrected'!DX14-'Module C Initial'!DX14</f>
        <v>-36.869999999999891</v>
      </c>
      <c r="AG14" s="31">
        <f ca="1">'Module C Corrected'!DY14-'Module C Initial'!DY14</f>
        <v>-9.1999999999999318</v>
      </c>
      <c r="AH14" s="31">
        <f ca="1">'Module C Corrected'!DZ14-'Module C Initial'!DZ14</f>
        <v>-41.940000000000509</v>
      </c>
      <c r="AI14" s="31">
        <f ca="1">'Module C Corrected'!EA14-'Module C Initial'!EA14</f>
        <v>-76.029999999998836</v>
      </c>
      <c r="AJ14" s="31">
        <f ca="1">'Module C Corrected'!EB14-'Module C Initial'!EB14</f>
        <v>-44.630000000000109</v>
      </c>
      <c r="AK14" s="31">
        <f ca="1">'Module C Corrected'!EC14-'Module C Initial'!EC14</f>
        <v>-115.88000000000011</v>
      </c>
      <c r="AL14" s="31">
        <f ca="1">'Module C Corrected'!ED14-'Module C Initial'!ED14</f>
        <v>-87.800000000000182</v>
      </c>
      <c r="AM14" s="31">
        <f ca="1">'Module C Corrected'!EE14-'Module C Initial'!EE14</f>
        <v>-66.419999999999163</v>
      </c>
      <c r="AN14" s="31">
        <f ca="1">'Module C Corrected'!EF14-'Module C Initial'!EF14</f>
        <v>-43.25</v>
      </c>
      <c r="AO14" s="32">
        <f t="shared" ca="1" si="27"/>
        <v>-326.44999999999845</v>
      </c>
      <c r="AP14" s="32">
        <f t="shared" ca="1" si="4"/>
        <v>-95.890000000000668</v>
      </c>
      <c r="AQ14" s="32">
        <f t="shared" ca="1" si="4"/>
        <v>-210.48999999999933</v>
      </c>
      <c r="AR14" s="32">
        <f t="shared" ca="1" si="4"/>
        <v>-199.57000000000062</v>
      </c>
      <c r="AS14" s="32">
        <f t="shared" ca="1" si="4"/>
        <v>-50.170000000000357</v>
      </c>
      <c r="AT14" s="32">
        <f t="shared" ca="1" si="4"/>
        <v>-230.66000000000008</v>
      </c>
      <c r="AU14" s="32">
        <f t="shared" ca="1" si="4"/>
        <v>-421.40000000000646</v>
      </c>
      <c r="AV14" s="32">
        <f t="shared" ca="1" si="4"/>
        <v>-249.47000000000185</v>
      </c>
      <c r="AW14" s="32">
        <f t="shared" ca="1" si="4"/>
        <v>-653.11999999999625</v>
      </c>
      <c r="AX14" s="32">
        <f t="shared" ca="1" si="4"/>
        <v>-498.95000000000732</v>
      </c>
      <c r="AY14" s="32">
        <f t="shared" ca="1" si="4"/>
        <v>-380.72999999999934</v>
      </c>
      <c r="AZ14" s="32">
        <f t="shared" ca="1" si="4"/>
        <v>-250.00999999999817</v>
      </c>
      <c r="BA14" s="31">
        <f t="shared" ca="1" si="28"/>
        <v>-4.1900000000000004</v>
      </c>
      <c r="BB14" s="31">
        <f t="shared" ca="1" si="5"/>
        <v>-1.23</v>
      </c>
      <c r="BC14" s="31">
        <f t="shared" ca="1" si="6"/>
        <v>-2.71</v>
      </c>
      <c r="BD14" s="31">
        <f t="shared" ca="1" si="7"/>
        <v>-2.57</v>
      </c>
      <c r="BE14" s="31">
        <f t="shared" ca="1" si="8"/>
        <v>-0.65</v>
      </c>
      <c r="BF14" s="31">
        <f t="shared" ca="1" si="9"/>
        <v>-2.98</v>
      </c>
      <c r="BG14" s="31">
        <f t="shared" ca="1" si="10"/>
        <v>-5.46</v>
      </c>
      <c r="BH14" s="31">
        <f t="shared" ca="1" si="11"/>
        <v>-3.24</v>
      </c>
      <c r="BI14" s="31">
        <f t="shared" ca="1" si="12"/>
        <v>-8.49</v>
      </c>
      <c r="BJ14" s="31">
        <f t="shared" ca="1" si="13"/>
        <v>-6.5</v>
      </c>
      <c r="BK14" s="31">
        <f t="shared" ca="1" si="14"/>
        <v>-4.97</v>
      </c>
      <c r="BL14" s="31">
        <f t="shared" ca="1" si="15"/>
        <v>-3.27</v>
      </c>
      <c r="BM14" s="32">
        <f t="shared" ca="1" si="29"/>
        <v>-330.63999999999845</v>
      </c>
      <c r="BN14" s="32">
        <f t="shared" ca="1" si="16"/>
        <v>-97.120000000000672</v>
      </c>
      <c r="BO14" s="32">
        <f t="shared" ca="1" si="17"/>
        <v>-213.19999999999933</v>
      </c>
      <c r="BP14" s="32">
        <f t="shared" ca="1" si="18"/>
        <v>-202.14000000000061</v>
      </c>
      <c r="BQ14" s="32">
        <f t="shared" ca="1" si="19"/>
        <v>-50.820000000000356</v>
      </c>
      <c r="BR14" s="32">
        <f t="shared" ca="1" si="20"/>
        <v>-233.64000000000007</v>
      </c>
      <c r="BS14" s="32">
        <f t="shared" ca="1" si="21"/>
        <v>-426.86000000000644</v>
      </c>
      <c r="BT14" s="32">
        <f t="shared" ca="1" si="22"/>
        <v>-252.71000000000186</v>
      </c>
      <c r="BU14" s="32">
        <f t="shared" ca="1" si="23"/>
        <v>-661.60999999999626</v>
      </c>
      <c r="BV14" s="32">
        <f t="shared" ca="1" si="24"/>
        <v>-505.45000000000732</v>
      </c>
      <c r="BW14" s="32">
        <f t="shared" ca="1" si="25"/>
        <v>-385.69999999999936</v>
      </c>
      <c r="BX14" s="32">
        <f t="shared" ca="1" si="26"/>
        <v>-253.27999999999818</v>
      </c>
    </row>
    <row r="15" spans="1:76" x14ac:dyDescent="0.25">
      <c r="A15" t="s">
        <v>443</v>
      </c>
      <c r="B15" s="1" t="s">
        <v>62</v>
      </c>
      <c r="C15" t="str">
        <f t="shared" ca="1" si="2"/>
        <v>AKE1</v>
      </c>
      <c r="D15" t="str">
        <f t="shared" ca="1" si="3"/>
        <v>McBride Lake Wind Facility</v>
      </c>
      <c r="E15" s="31">
        <f ca="1">'Module C Corrected'!CW15-'Module C Initial'!CW15</f>
        <v>-898.82999999999993</v>
      </c>
      <c r="F15" s="31">
        <f ca="1">'Module C Corrected'!CX15-'Module C Initial'!CX15</f>
        <v>-566.75</v>
      </c>
      <c r="G15" s="31">
        <f ca="1">'Module C Corrected'!CY15-'Module C Initial'!CY15</f>
        <v>-735.90000000000146</v>
      </c>
      <c r="H15" s="31">
        <f ca="1">'Module C Corrected'!CZ15-'Module C Initial'!CZ15</f>
        <v>-288.97999999999956</v>
      </c>
      <c r="I15" s="31">
        <f ca="1">'Module C Corrected'!DA15-'Module C Initial'!DA15</f>
        <v>-374.45000000000073</v>
      </c>
      <c r="J15" s="31">
        <f ca="1">'Module C Corrected'!DB15-'Module C Initial'!DB15</f>
        <v>-440.31999999999971</v>
      </c>
      <c r="K15" s="31">
        <f ca="1">'Module C Corrected'!DC15-'Module C Initial'!DC15</f>
        <v>-254.84999999999854</v>
      </c>
      <c r="L15" s="31">
        <f ca="1">'Module C Corrected'!DD15-'Module C Initial'!DD15</f>
        <v>-416.35999999999694</v>
      </c>
      <c r="M15" s="31">
        <f ca="1">'Module C Corrected'!DE15-'Module C Initial'!DE15</f>
        <v>-466.04000000000087</v>
      </c>
      <c r="N15" s="31">
        <f ca="1">'Module C Corrected'!DF15-'Module C Initial'!DF15</f>
        <v>-685.70000000000073</v>
      </c>
      <c r="O15" s="31">
        <f ca="1">'Module C Corrected'!DG15-'Module C Initial'!DG15</f>
        <v>-880.44000000000233</v>
      </c>
      <c r="P15" s="31">
        <f ca="1">'Module C Corrected'!DH15-'Module C Initial'!DH15</f>
        <v>-924.16000000000349</v>
      </c>
      <c r="Q15" s="32">
        <f ca="1">'Module C Corrected'!DI15-'Module C Initial'!DI15</f>
        <v>-44.939999999999941</v>
      </c>
      <c r="R15" s="32">
        <f ca="1">'Module C Corrected'!DJ15-'Module C Initial'!DJ15</f>
        <v>-28.339999999999975</v>
      </c>
      <c r="S15" s="32">
        <f ca="1">'Module C Corrected'!DK15-'Module C Initial'!DK15</f>
        <v>-36.789999999999964</v>
      </c>
      <c r="T15" s="32">
        <f ca="1">'Module C Corrected'!DL15-'Module C Initial'!DL15</f>
        <v>-14.449999999999989</v>
      </c>
      <c r="U15" s="32">
        <f ca="1">'Module C Corrected'!DM15-'Module C Initial'!DM15</f>
        <v>-18.71999999999997</v>
      </c>
      <c r="V15" s="32">
        <f ca="1">'Module C Corrected'!DN15-'Module C Initial'!DN15</f>
        <v>-22.009999999999991</v>
      </c>
      <c r="W15" s="32">
        <f ca="1">'Module C Corrected'!DO15-'Module C Initial'!DO15</f>
        <v>-12.740000000000009</v>
      </c>
      <c r="X15" s="32">
        <f ca="1">'Module C Corrected'!DP15-'Module C Initial'!DP15</f>
        <v>-20.819999999999936</v>
      </c>
      <c r="Y15" s="32">
        <f ca="1">'Module C Corrected'!DQ15-'Module C Initial'!DQ15</f>
        <v>-23.299999999999955</v>
      </c>
      <c r="Z15" s="32">
        <f ca="1">'Module C Corrected'!DR15-'Module C Initial'!DR15</f>
        <v>-34.279999999999973</v>
      </c>
      <c r="AA15" s="32">
        <f ca="1">'Module C Corrected'!DS15-'Module C Initial'!DS15</f>
        <v>-44.019999999999982</v>
      </c>
      <c r="AB15" s="32">
        <f ca="1">'Module C Corrected'!DT15-'Module C Initial'!DT15</f>
        <v>-46.209999999999809</v>
      </c>
      <c r="AC15" s="31">
        <f ca="1">'Module C Corrected'!DU15-'Module C Initial'!DU15</f>
        <v>-220.03999999999996</v>
      </c>
      <c r="AD15" s="31">
        <f ca="1">'Module C Corrected'!DV15-'Module C Initial'!DV15</f>
        <v>-137.42999999999984</v>
      </c>
      <c r="AE15" s="31">
        <f ca="1">'Module C Corrected'!DW15-'Module C Initial'!DW15</f>
        <v>-176.83999999999969</v>
      </c>
      <c r="AF15" s="31">
        <f ca="1">'Module C Corrected'!DX15-'Module C Initial'!DX15</f>
        <v>-68.769999999999982</v>
      </c>
      <c r="AG15" s="31">
        <f ca="1">'Module C Corrected'!DY15-'Module C Initial'!DY15</f>
        <v>-88.259999999999991</v>
      </c>
      <c r="AH15" s="31">
        <f ca="1">'Module C Corrected'!DZ15-'Module C Initial'!DZ15</f>
        <v>-102.75999999999976</v>
      </c>
      <c r="AI15" s="31">
        <f ca="1">'Module C Corrected'!EA15-'Module C Initial'!EA15</f>
        <v>-58.899999999999864</v>
      </c>
      <c r="AJ15" s="31">
        <f ca="1">'Module C Corrected'!EB15-'Module C Initial'!EB15</f>
        <v>-95.269999999999982</v>
      </c>
      <c r="AK15" s="31">
        <f ca="1">'Module C Corrected'!EC15-'Module C Initial'!EC15</f>
        <v>-105.54000000000042</v>
      </c>
      <c r="AL15" s="31">
        <f ca="1">'Module C Corrected'!ED15-'Module C Initial'!ED15</f>
        <v>-153.75</v>
      </c>
      <c r="AM15" s="31">
        <f ca="1">'Module C Corrected'!EE15-'Module C Initial'!EE15</f>
        <v>-195.35999999999967</v>
      </c>
      <c r="AN15" s="31">
        <f ca="1">'Module C Corrected'!EF15-'Module C Initial'!EF15</f>
        <v>-202.98000000000047</v>
      </c>
      <c r="AO15" s="32">
        <f t="shared" ca="1" si="27"/>
        <v>-1163.81</v>
      </c>
      <c r="AP15" s="32">
        <f t="shared" ca="1" si="4"/>
        <v>-732.51999999999975</v>
      </c>
      <c r="AQ15" s="32">
        <f t="shared" ca="1" si="4"/>
        <v>-949.53000000000111</v>
      </c>
      <c r="AR15" s="32">
        <f t="shared" ca="1" si="4"/>
        <v>-372.19999999999953</v>
      </c>
      <c r="AS15" s="32">
        <f t="shared" ca="1" si="4"/>
        <v>-481.43000000000069</v>
      </c>
      <c r="AT15" s="32">
        <f t="shared" ca="1" si="4"/>
        <v>-565.08999999999946</v>
      </c>
      <c r="AU15" s="32">
        <f t="shared" ca="1" si="4"/>
        <v>-326.48999999999842</v>
      </c>
      <c r="AV15" s="32">
        <f t="shared" ca="1" si="4"/>
        <v>-532.44999999999686</v>
      </c>
      <c r="AW15" s="32">
        <f t="shared" ca="1" si="4"/>
        <v>-594.88000000000125</v>
      </c>
      <c r="AX15" s="32">
        <f t="shared" ca="1" si="4"/>
        <v>-873.7300000000007</v>
      </c>
      <c r="AY15" s="32">
        <f t="shared" ca="1" si="4"/>
        <v>-1119.820000000002</v>
      </c>
      <c r="AZ15" s="32">
        <f t="shared" ca="1" si="4"/>
        <v>-1173.3500000000038</v>
      </c>
      <c r="BA15" s="31">
        <f t="shared" ca="1" si="28"/>
        <v>-14.92</v>
      </c>
      <c r="BB15" s="31">
        <f t="shared" ca="1" si="5"/>
        <v>-9.41</v>
      </c>
      <c r="BC15" s="31">
        <f t="shared" ca="1" si="6"/>
        <v>-12.22</v>
      </c>
      <c r="BD15" s="31">
        <f t="shared" ca="1" si="7"/>
        <v>-4.8</v>
      </c>
      <c r="BE15" s="31">
        <f t="shared" ca="1" si="8"/>
        <v>-6.22</v>
      </c>
      <c r="BF15" s="31">
        <f t="shared" ca="1" si="9"/>
        <v>-7.31</v>
      </c>
      <c r="BG15" s="31">
        <f t="shared" ca="1" si="10"/>
        <v>-4.2300000000000004</v>
      </c>
      <c r="BH15" s="31">
        <f t="shared" ca="1" si="11"/>
        <v>-6.91</v>
      </c>
      <c r="BI15" s="31">
        <f t="shared" ca="1" si="12"/>
        <v>-7.74</v>
      </c>
      <c r="BJ15" s="31">
        <f t="shared" ca="1" si="13"/>
        <v>-11.38</v>
      </c>
      <c r="BK15" s="31">
        <f t="shared" ca="1" si="14"/>
        <v>-14.62</v>
      </c>
      <c r="BL15" s="31">
        <f t="shared" ca="1" si="15"/>
        <v>-15.34</v>
      </c>
      <c r="BM15" s="32">
        <f t="shared" ca="1" si="29"/>
        <v>-1178.73</v>
      </c>
      <c r="BN15" s="32">
        <f t="shared" ca="1" si="16"/>
        <v>-741.92999999999972</v>
      </c>
      <c r="BO15" s="32">
        <f t="shared" ca="1" si="17"/>
        <v>-961.75000000000114</v>
      </c>
      <c r="BP15" s="32">
        <f t="shared" ca="1" si="18"/>
        <v>-376.99999999999955</v>
      </c>
      <c r="BQ15" s="32">
        <f t="shared" ca="1" si="19"/>
        <v>-487.65000000000072</v>
      </c>
      <c r="BR15" s="32">
        <f t="shared" ca="1" si="20"/>
        <v>-572.39999999999941</v>
      </c>
      <c r="BS15" s="32">
        <f t="shared" ca="1" si="21"/>
        <v>-330.71999999999844</v>
      </c>
      <c r="BT15" s="32">
        <f t="shared" ca="1" si="22"/>
        <v>-539.35999999999683</v>
      </c>
      <c r="BU15" s="32">
        <f t="shared" ca="1" si="23"/>
        <v>-602.62000000000126</v>
      </c>
      <c r="BV15" s="32">
        <f t="shared" ca="1" si="24"/>
        <v>-885.1100000000007</v>
      </c>
      <c r="BW15" s="32">
        <f t="shared" ca="1" si="25"/>
        <v>-1134.4400000000019</v>
      </c>
      <c r="BX15" s="32">
        <f t="shared" ca="1" si="26"/>
        <v>-1188.6900000000037</v>
      </c>
    </row>
    <row r="16" spans="1:76" x14ac:dyDescent="0.25">
      <c r="A16" t="s">
        <v>444</v>
      </c>
      <c r="B16" s="1" t="s">
        <v>157</v>
      </c>
      <c r="C16" t="str">
        <f t="shared" ca="1" si="2"/>
        <v>ARD1</v>
      </c>
      <c r="D16" t="str">
        <f t="shared" ca="1" si="3"/>
        <v>Ardenville Wind Facility</v>
      </c>
      <c r="E16" s="31">
        <f ca="1">'Module C Corrected'!CW16-'Module C Initial'!CW16</f>
        <v>-746.8700000000099</v>
      </c>
      <c r="F16" s="31">
        <f ca="1">'Module C Corrected'!CX16-'Module C Initial'!CX16</f>
        <v>-608.96999999999753</v>
      </c>
      <c r="G16" s="31">
        <f ca="1">'Module C Corrected'!CY16-'Module C Initial'!CY16</f>
        <v>-792.31999999999971</v>
      </c>
      <c r="H16" s="31">
        <f ca="1">'Module C Corrected'!CZ16-'Module C Initial'!CZ16</f>
        <v>-313.38999999999942</v>
      </c>
      <c r="I16" s="31">
        <f ca="1">'Module C Corrected'!DA16-'Module C Initial'!DA16</f>
        <v>-337.0099999999984</v>
      </c>
      <c r="J16" s="31">
        <f ca="1">'Module C Corrected'!DB16-'Module C Initial'!DB16</f>
        <v>-404.07999999999811</v>
      </c>
      <c r="K16" s="31">
        <f ca="1">'Module C Corrected'!DC16-'Module C Initial'!DC16</f>
        <v>-267.39000000000033</v>
      </c>
      <c r="L16" s="31">
        <f ca="1">'Module C Corrected'!DD16-'Module C Initial'!DD16</f>
        <v>-466.49000000000524</v>
      </c>
      <c r="M16" s="31">
        <f ca="1">'Module C Corrected'!DE16-'Module C Initial'!DE16</f>
        <v>-574.61000000000058</v>
      </c>
      <c r="N16" s="31">
        <f ca="1">'Module C Corrected'!DF16-'Module C Initial'!DF16</f>
        <v>-754</v>
      </c>
      <c r="O16" s="31">
        <f ca="1">'Module C Corrected'!DG16-'Module C Initial'!DG16</f>
        <v>-954.30000000000291</v>
      </c>
      <c r="P16" s="31">
        <f ca="1">'Module C Corrected'!DH16-'Module C Initial'!DH16</f>
        <v>-829.29000000000087</v>
      </c>
      <c r="Q16" s="32">
        <f ca="1">'Module C Corrected'!DI16-'Module C Initial'!DI16</f>
        <v>-37.349999999999909</v>
      </c>
      <c r="R16" s="32">
        <f ca="1">'Module C Corrected'!DJ16-'Module C Initial'!DJ16</f>
        <v>-30.450000000000045</v>
      </c>
      <c r="S16" s="32">
        <f ca="1">'Module C Corrected'!DK16-'Module C Initial'!DK16</f>
        <v>-39.619999999999891</v>
      </c>
      <c r="T16" s="32">
        <f ca="1">'Module C Corrected'!DL16-'Module C Initial'!DL16</f>
        <v>-15.670000000000016</v>
      </c>
      <c r="U16" s="32">
        <f ca="1">'Module C Corrected'!DM16-'Module C Initial'!DM16</f>
        <v>-16.850000000000023</v>
      </c>
      <c r="V16" s="32">
        <f ca="1">'Module C Corrected'!DN16-'Module C Initial'!DN16</f>
        <v>-20.199999999999932</v>
      </c>
      <c r="W16" s="32">
        <f ca="1">'Module C Corrected'!DO16-'Module C Initial'!DO16</f>
        <v>-13.370000000000005</v>
      </c>
      <c r="X16" s="32">
        <f ca="1">'Module C Corrected'!DP16-'Module C Initial'!DP16</f>
        <v>-23.329999999999927</v>
      </c>
      <c r="Y16" s="32">
        <f ca="1">'Module C Corrected'!DQ16-'Module C Initial'!DQ16</f>
        <v>-28.730000000000018</v>
      </c>
      <c r="Z16" s="32">
        <f ca="1">'Module C Corrected'!DR16-'Module C Initial'!DR16</f>
        <v>-37.700000000000045</v>
      </c>
      <c r="AA16" s="32">
        <f ca="1">'Module C Corrected'!DS16-'Module C Initial'!DS16</f>
        <v>-47.709999999999809</v>
      </c>
      <c r="AB16" s="32">
        <f ca="1">'Module C Corrected'!DT16-'Module C Initial'!DT16</f>
        <v>-41.460000000000036</v>
      </c>
      <c r="AC16" s="31">
        <f ca="1">'Module C Corrected'!DU16-'Module C Initial'!DU16</f>
        <v>-182.84000000000015</v>
      </c>
      <c r="AD16" s="31">
        <f ca="1">'Module C Corrected'!DV16-'Module C Initial'!DV16</f>
        <v>-147.66000000000031</v>
      </c>
      <c r="AE16" s="31">
        <f ca="1">'Module C Corrected'!DW16-'Module C Initial'!DW16</f>
        <v>-190.38999999999942</v>
      </c>
      <c r="AF16" s="31">
        <f ca="1">'Module C Corrected'!DX16-'Module C Initial'!DX16</f>
        <v>-74.579999999999927</v>
      </c>
      <c r="AG16" s="31">
        <f ca="1">'Module C Corrected'!DY16-'Module C Initial'!DY16</f>
        <v>-79.429999999999836</v>
      </c>
      <c r="AH16" s="31">
        <f ca="1">'Module C Corrected'!DZ16-'Module C Initial'!DZ16</f>
        <v>-94.300000000000182</v>
      </c>
      <c r="AI16" s="31">
        <f ca="1">'Module C Corrected'!EA16-'Module C Initial'!EA16</f>
        <v>-61.800000000000182</v>
      </c>
      <c r="AJ16" s="31">
        <f ca="1">'Module C Corrected'!EB16-'Module C Initial'!EB16</f>
        <v>-106.73000000000047</v>
      </c>
      <c r="AK16" s="31">
        <f ca="1">'Module C Corrected'!EC16-'Module C Initial'!EC16</f>
        <v>-130.13000000000011</v>
      </c>
      <c r="AL16" s="31">
        <f ca="1">'Module C Corrected'!ED16-'Module C Initial'!ED16</f>
        <v>-169.05999999999949</v>
      </c>
      <c r="AM16" s="31">
        <f ca="1">'Module C Corrected'!EE16-'Module C Initial'!EE16</f>
        <v>-211.75</v>
      </c>
      <c r="AN16" s="31">
        <f ca="1">'Module C Corrected'!EF16-'Module C Initial'!EF16</f>
        <v>-182.14999999999964</v>
      </c>
      <c r="AO16" s="32">
        <f t="shared" ca="1" si="27"/>
        <v>-967.06000000000995</v>
      </c>
      <c r="AP16" s="32">
        <f t="shared" ca="1" si="4"/>
        <v>-787.07999999999788</v>
      </c>
      <c r="AQ16" s="32">
        <f t="shared" ca="1" si="4"/>
        <v>-1022.329999999999</v>
      </c>
      <c r="AR16" s="32">
        <f t="shared" ca="1" si="4"/>
        <v>-403.63999999999936</v>
      </c>
      <c r="AS16" s="32">
        <f t="shared" ca="1" si="4"/>
        <v>-433.28999999999826</v>
      </c>
      <c r="AT16" s="32">
        <f t="shared" ca="1" si="4"/>
        <v>-518.57999999999822</v>
      </c>
      <c r="AU16" s="32">
        <f t="shared" ca="1" si="4"/>
        <v>-342.56000000000051</v>
      </c>
      <c r="AV16" s="32">
        <f t="shared" ca="1" si="4"/>
        <v>-596.55000000000564</v>
      </c>
      <c r="AW16" s="32">
        <f t="shared" ca="1" si="4"/>
        <v>-733.47000000000071</v>
      </c>
      <c r="AX16" s="32">
        <f t="shared" ca="1" si="4"/>
        <v>-960.75999999999954</v>
      </c>
      <c r="AY16" s="32">
        <f t="shared" ca="1" si="4"/>
        <v>-1213.7600000000027</v>
      </c>
      <c r="AZ16" s="32">
        <f t="shared" ca="1" si="4"/>
        <v>-1052.9000000000005</v>
      </c>
      <c r="BA16" s="31">
        <f t="shared" ca="1" si="28"/>
        <v>-12.4</v>
      </c>
      <c r="BB16" s="31">
        <f t="shared" ca="1" si="5"/>
        <v>-10.11</v>
      </c>
      <c r="BC16" s="31">
        <f t="shared" ca="1" si="6"/>
        <v>-13.15</v>
      </c>
      <c r="BD16" s="31">
        <f t="shared" ca="1" si="7"/>
        <v>-5.2</v>
      </c>
      <c r="BE16" s="31">
        <f t="shared" ca="1" si="8"/>
        <v>-5.6</v>
      </c>
      <c r="BF16" s="31">
        <f t="shared" ca="1" si="9"/>
        <v>-6.71</v>
      </c>
      <c r="BG16" s="31">
        <f t="shared" ca="1" si="10"/>
        <v>-4.4400000000000004</v>
      </c>
      <c r="BH16" s="31">
        <f t="shared" ca="1" si="11"/>
        <v>-7.75</v>
      </c>
      <c r="BI16" s="31">
        <f t="shared" ca="1" si="12"/>
        <v>-9.5399999999999991</v>
      </c>
      <c r="BJ16" s="31">
        <f t="shared" ca="1" si="13"/>
        <v>-12.52</v>
      </c>
      <c r="BK16" s="31">
        <f t="shared" ca="1" si="14"/>
        <v>-15.84</v>
      </c>
      <c r="BL16" s="31">
        <f t="shared" ca="1" si="15"/>
        <v>-13.77</v>
      </c>
      <c r="BM16" s="32">
        <f t="shared" ca="1" si="29"/>
        <v>-979.46000000000993</v>
      </c>
      <c r="BN16" s="32">
        <f t="shared" ca="1" si="16"/>
        <v>-797.18999999999789</v>
      </c>
      <c r="BO16" s="32">
        <f t="shared" ca="1" si="17"/>
        <v>-1035.4799999999991</v>
      </c>
      <c r="BP16" s="32">
        <f t="shared" ca="1" si="18"/>
        <v>-408.83999999999935</v>
      </c>
      <c r="BQ16" s="32">
        <f t="shared" ca="1" si="19"/>
        <v>-438.88999999999828</v>
      </c>
      <c r="BR16" s="32">
        <f t="shared" ca="1" si="20"/>
        <v>-525.28999999999826</v>
      </c>
      <c r="BS16" s="32">
        <f t="shared" ca="1" si="21"/>
        <v>-347.00000000000051</v>
      </c>
      <c r="BT16" s="32">
        <f t="shared" ca="1" si="22"/>
        <v>-604.30000000000564</v>
      </c>
      <c r="BU16" s="32">
        <f t="shared" ca="1" si="23"/>
        <v>-743.01000000000067</v>
      </c>
      <c r="BV16" s="32">
        <f t="shared" ca="1" si="24"/>
        <v>-973.27999999999952</v>
      </c>
      <c r="BW16" s="32">
        <f t="shared" ca="1" si="25"/>
        <v>-1229.6000000000026</v>
      </c>
      <c r="BX16" s="32">
        <f t="shared" ca="1" si="26"/>
        <v>-1066.6700000000005</v>
      </c>
    </row>
    <row r="17" spans="1:76" x14ac:dyDescent="0.25">
      <c r="A17" t="s">
        <v>445</v>
      </c>
      <c r="B17" s="1" t="s">
        <v>122</v>
      </c>
      <c r="C17" t="str">
        <f t="shared" ca="1" si="2"/>
        <v>BAR</v>
      </c>
      <c r="D17" t="str">
        <f t="shared" ca="1" si="3"/>
        <v>Barrier Hydro Facility</v>
      </c>
      <c r="E17" s="31">
        <f ca="1">'Module C Corrected'!CW17-'Module C Initial'!CW17</f>
        <v>-341.99</v>
      </c>
      <c r="F17" s="31">
        <f ca="1">'Module C Corrected'!CX17-'Module C Initial'!CX17</f>
        <v>-121.43000000000006</v>
      </c>
      <c r="G17" s="31">
        <f ca="1">'Module C Corrected'!CY17-'Module C Initial'!CY17</f>
        <v>-198.7800000000002</v>
      </c>
      <c r="H17" s="31">
        <f ca="1">'Module C Corrected'!CZ17-'Module C Initial'!CZ17</f>
        <v>-191.53999999999996</v>
      </c>
      <c r="I17" s="31">
        <f ca="1">'Module C Corrected'!DA17-'Module C Initial'!DA17</f>
        <v>-119.58000000000015</v>
      </c>
      <c r="J17" s="31">
        <f ca="1">'Module C Corrected'!DB17-'Module C Initial'!DB17</f>
        <v>-262.37999999999965</v>
      </c>
      <c r="K17" s="31">
        <f ca="1">'Module C Corrected'!DC17-'Module C Initial'!DC17</f>
        <v>-426.67000000000007</v>
      </c>
      <c r="L17" s="31">
        <f ca="1">'Module C Corrected'!DD17-'Module C Initial'!DD17</f>
        <v>-267.93000000000029</v>
      </c>
      <c r="M17" s="31">
        <f ca="1">'Module C Corrected'!DE17-'Module C Initial'!DE17</f>
        <v>-397.52999999999884</v>
      </c>
      <c r="N17" s="31">
        <f ca="1">'Module C Corrected'!DF17-'Module C Initial'!DF17</f>
        <v>-246</v>
      </c>
      <c r="O17" s="31">
        <f ca="1">'Module C Corrected'!DG17-'Module C Initial'!DG17</f>
        <v>-315.25</v>
      </c>
      <c r="P17" s="31">
        <f ca="1">'Module C Corrected'!DH17-'Module C Initial'!DH17</f>
        <v>-177.43000000000029</v>
      </c>
      <c r="Q17" s="32">
        <f ca="1">'Module C Corrected'!DI17-'Module C Initial'!DI17</f>
        <v>-17.099999999999994</v>
      </c>
      <c r="R17" s="32">
        <f ca="1">'Module C Corrected'!DJ17-'Module C Initial'!DJ17</f>
        <v>-6.07</v>
      </c>
      <c r="S17" s="32">
        <f ca="1">'Module C Corrected'!DK17-'Module C Initial'!DK17</f>
        <v>-9.9399999999999977</v>
      </c>
      <c r="T17" s="32">
        <f ca="1">'Module C Corrected'!DL17-'Module C Initial'!DL17</f>
        <v>-9.5799999999999983</v>
      </c>
      <c r="U17" s="32">
        <f ca="1">'Module C Corrected'!DM17-'Module C Initial'!DM17</f>
        <v>-5.9699999999999989</v>
      </c>
      <c r="V17" s="32">
        <f ca="1">'Module C Corrected'!DN17-'Module C Initial'!DN17</f>
        <v>-13.120000000000005</v>
      </c>
      <c r="W17" s="32">
        <f ca="1">'Module C Corrected'!DO17-'Module C Initial'!DO17</f>
        <v>-21.329999999999984</v>
      </c>
      <c r="X17" s="32">
        <f ca="1">'Module C Corrected'!DP17-'Module C Initial'!DP17</f>
        <v>-13.389999999999986</v>
      </c>
      <c r="Y17" s="32">
        <f ca="1">'Module C Corrected'!DQ17-'Module C Initial'!DQ17</f>
        <v>-19.879999999999995</v>
      </c>
      <c r="Z17" s="32">
        <f ca="1">'Module C Corrected'!DR17-'Module C Initial'!DR17</f>
        <v>-12.300000000000011</v>
      </c>
      <c r="AA17" s="32">
        <f ca="1">'Module C Corrected'!DS17-'Module C Initial'!DS17</f>
        <v>-15.759999999999991</v>
      </c>
      <c r="AB17" s="32">
        <f ca="1">'Module C Corrected'!DT17-'Module C Initial'!DT17</f>
        <v>-8.8700000000000045</v>
      </c>
      <c r="AC17" s="31">
        <f ca="1">'Module C Corrected'!DU17-'Module C Initial'!DU17</f>
        <v>-83.71999999999997</v>
      </c>
      <c r="AD17" s="31">
        <f ca="1">'Module C Corrected'!DV17-'Module C Initial'!DV17</f>
        <v>-29.439999999999998</v>
      </c>
      <c r="AE17" s="31">
        <f ca="1">'Module C Corrected'!DW17-'Module C Initial'!DW17</f>
        <v>-47.759999999999991</v>
      </c>
      <c r="AF17" s="31">
        <f ca="1">'Module C Corrected'!DX17-'Module C Initial'!DX17</f>
        <v>-45.580000000000041</v>
      </c>
      <c r="AG17" s="31">
        <f ca="1">'Module C Corrected'!DY17-'Module C Initial'!DY17</f>
        <v>-28.180000000000007</v>
      </c>
      <c r="AH17" s="31">
        <f ca="1">'Module C Corrected'!DZ17-'Module C Initial'!DZ17</f>
        <v>-61.240000000000009</v>
      </c>
      <c r="AI17" s="31">
        <f ca="1">'Module C Corrected'!EA17-'Module C Initial'!EA17</f>
        <v>-98.62</v>
      </c>
      <c r="AJ17" s="31">
        <f ca="1">'Module C Corrected'!EB17-'Module C Initial'!EB17</f>
        <v>-61.299999999999955</v>
      </c>
      <c r="AK17" s="31">
        <f ca="1">'Module C Corrected'!EC17-'Module C Initial'!EC17</f>
        <v>-90.029999999999745</v>
      </c>
      <c r="AL17" s="31">
        <f ca="1">'Module C Corrected'!ED17-'Module C Initial'!ED17</f>
        <v>-55.150000000000091</v>
      </c>
      <c r="AM17" s="31">
        <f ca="1">'Module C Corrected'!EE17-'Module C Initial'!EE17</f>
        <v>-69.950000000000045</v>
      </c>
      <c r="AN17" s="31">
        <f ca="1">'Module C Corrected'!EF17-'Module C Initial'!EF17</f>
        <v>-38.969999999999914</v>
      </c>
      <c r="AO17" s="32">
        <f t="shared" ca="1" si="27"/>
        <v>-442.81</v>
      </c>
      <c r="AP17" s="32">
        <f t="shared" ca="1" si="4"/>
        <v>-156.94000000000005</v>
      </c>
      <c r="AQ17" s="32">
        <f t="shared" ca="1" si="4"/>
        <v>-256.48000000000019</v>
      </c>
      <c r="AR17" s="32">
        <f t="shared" ca="1" si="4"/>
        <v>-246.7</v>
      </c>
      <c r="AS17" s="32">
        <f t="shared" ca="1" si="4"/>
        <v>-153.73000000000016</v>
      </c>
      <c r="AT17" s="32">
        <f t="shared" ca="1" si="4"/>
        <v>-336.73999999999967</v>
      </c>
      <c r="AU17" s="32">
        <f t="shared" ca="1" si="4"/>
        <v>-546.62000000000012</v>
      </c>
      <c r="AV17" s="32">
        <f t="shared" ca="1" si="4"/>
        <v>-342.62000000000023</v>
      </c>
      <c r="AW17" s="32">
        <f t="shared" ca="1" si="4"/>
        <v>-507.43999999999858</v>
      </c>
      <c r="AX17" s="32">
        <f t="shared" ca="1" si="4"/>
        <v>-313.4500000000001</v>
      </c>
      <c r="AY17" s="32">
        <f t="shared" ca="1" si="4"/>
        <v>-400.96000000000004</v>
      </c>
      <c r="AZ17" s="32">
        <f t="shared" ca="1" si="4"/>
        <v>-225.27000000000021</v>
      </c>
      <c r="BA17" s="31">
        <f t="shared" ca="1" si="28"/>
        <v>-5.68</v>
      </c>
      <c r="BB17" s="31">
        <f t="shared" ca="1" si="5"/>
        <v>-2.02</v>
      </c>
      <c r="BC17" s="31">
        <f t="shared" ca="1" si="6"/>
        <v>-3.3</v>
      </c>
      <c r="BD17" s="31">
        <f t="shared" ca="1" si="7"/>
        <v>-3.18</v>
      </c>
      <c r="BE17" s="31">
        <f t="shared" ca="1" si="8"/>
        <v>-1.99</v>
      </c>
      <c r="BF17" s="31">
        <f t="shared" ca="1" si="9"/>
        <v>-4.3600000000000003</v>
      </c>
      <c r="BG17" s="31">
        <f t="shared" ca="1" si="10"/>
        <v>-7.08</v>
      </c>
      <c r="BH17" s="31">
        <f t="shared" ca="1" si="11"/>
        <v>-4.45</v>
      </c>
      <c r="BI17" s="31">
        <f t="shared" ca="1" si="12"/>
        <v>-6.6</v>
      </c>
      <c r="BJ17" s="31">
        <f t="shared" ca="1" si="13"/>
        <v>-4.08</v>
      </c>
      <c r="BK17" s="31">
        <f t="shared" ca="1" si="14"/>
        <v>-5.23</v>
      </c>
      <c r="BL17" s="31">
        <f t="shared" ca="1" si="15"/>
        <v>-2.95</v>
      </c>
      <c r="BM17" s="32">
        <f t="shared" ca="1" si="29"/>
        <v>-448.49</v>
      </c>
      <c r="BN17" s="32">
        <f t="shared" ca="1" si="16"/>
        <v>-158.96000000000006</v>
      </c>
      <c r="BO17" s="32">
        <f t="shared" ca="1" si="17"/>
        <v>-259.7800000000002</v>
      </c>
      <c r="BP17" s="32">
        <f t="shared" ca="1" si="18"/>
        <v>-249.88</v>
      </c>
      <c r="BQ17" s="32">
        <f t="shared" ca="1" si="19"/>
        <v>-155.72000000000017</v>
      </c>
      <c r="BR17" s="32">
        <f t="shared" ca="1" si="20"/>
        <v>-341.09999999999968</v>
      </c>
      <c r="BS17" s="32">
        <f t="shared" ca="1" si="21"/>
        <v>-553.70000000000016</v>
      </c>
      <c r="BT17" s="32">
        <f t="shared" ca="1" si="22"/>
        <v>-347.07000000000022</v>
      </c>
      <c r="BU17" s="32">
        <f t="shared" ca="1" si="23"/>
        <v>-514.0399999999986</v>
      </c>
      <c r="BV17" s="32">
        <f t="shared" ca="1" si="24"/>
        <v>-317.53000000000009</v>
      </c>
      <c r="BW17" s="32">
        <f t="shared" ca="1" si="25"/>
        <v>-406.19000000000005</v>
      </c>
      <c r="BX17" s="32">
        <f t="shared" ca="1" si="26"/>
        <v>-228.2200000000002</v>
      </c>
    </row>
    <row r="18" spans="1:76" x14ac:dyDescent="0.25">
      <c r="A18" t="s">
        <v>446</v>
      </c>
      <c r="B18" s="1" t="s">
        <v>138</v>
      </c>
      <c r="C18" t="str">
        <f t="shared" ca="1" si="2"/>
        <v>BCR2</v>
      </c>
      <c r="D18" t="str">
        <f t="shared" ca="1" si="3"/>
        <v>Bear Creek #2</v>
      </c>
      <c r="E18" s="31">
        <f ca="1">'Module C Corrected'!CW18-'Module C Initial'!CW18</f>
        <v>86.970000000001164</v>
      </c>
      <c r="F18" s="31">
        <f ca="1">'Module C Corrected'!CX18-'Module C Initial'!CX18</f>
        <v>47.489999999997963</v>
      </c>
      <c r="G18" s="31">
        <f ca="1">'Module C Corrected'!CY18-'Module C Initial'!CY18</f>
        <v>71.94999999999709</v>
      </c>
      <c r="H18" s="31">
        <f ca="1">'Module C Corrected'!CZ18-'Module C Initial'!CZ18</f>
        <v>31.410000000003492</v>
      </c>
      <c r="I18" s="31">
        <f ca="1">'Module C Corrected'!DA18-'Module C Initial'!DA18</f>
        <v>3.9700000000002547</v>
      </c>
      <c r="J18" s="31">
        <f ca="1">'Module C Corrected'!DB18-'Module C Initial'!DB18</f>
        <v>40.730000000003201</v>
      </c>
      <c r="K18" s="31">
        <f ca="1">'Module C Corrected'!DC18-'Module C Initial'!DC18</f>
        <v>119.86999999999534</v>
      </c>
      <c r="L18" s="31">
        <f ca="1">'Module C Corrected'!DD18-'Module C Initial'!DD18</f>
        <v>94.700000000011642</v>
      </c>
      <c r="M18" s="31">
        <f ca="1">'Module C Corrected'!DE18-'Module C Initial'!DE18</f>
        <v>221.63000000000466</v>
      </c>
      <c r="N18" s="31">
        <f ca="1">'Module C Corrected'!DF18-'Module C Initial'!DF18</f>
        <v>128.92000000001281</v>
      </c>
      <c r="O18" s="31">
        <f ca="1">'Module C Corrected'!DG18-'Module C Initial'!DG18</f>
        <v>98.910000000003492</v>
      </c>
      <c r="P18" s="31">
        <f ca="1">'Module C Corrected'!DH18-'Module C Initial'!DH18</f>
        <v>63.720000000001164</v>
      </c>
      <c r="Q18" s="32">
        <f ca="1">'Module C Corrected'!DI18-'Module C Initial'!DI18</f>
        <v>4.3499999999999091</v>
      </c>
      <c r="R18" s="32">
        <f ca="1">'Module C Corrected'!DJ18-'Module C Initial'!DJ18</f>
        <v>2.3699999999998909</v>
      </c>
      <c r="S18" s="32">
        <f ca="1">'Module C Corrected'!DK18-'Module C Initial'!DK18</f>
        <v>3.5999999999999091</v>
      </c>
      <c r="T18" s="32">
        <f ca="1">'Module C Corrected'!DL18-'Module C Initial'!DL18</f>
        <v>1.5699999999999363</v>
      </c>
      <c r="U18" s="32">
        <f ca="1">'Module C Corrected'!DM18-'Module C Initial'!DM18</f>
        <v>0.18999999999999773</v>
      </c>
      <c r="V18" s="32">
        <f ca="1">'Module C Corrected'!DN18-'Module C Initial'!DN18</f>
        <v>2.0399999999999636</v>
      </c>
      <c r="W18" s="32">
        <f ca="1">'Module C Corrected'!DO18-'Module C Initial'!DO18</f>
        <v>5.9899999999997817</v>
      </c>
      <c r="X18" s="32">
        <f ca="1">'Module C Corrected'!DP18-'Module C Initial'!DP18</f>
        <v>4.7300000000000182</v>
      </c>
      <c r="Y18" s="32">
        <f ca="1">'Module C Corrected'!DQ18-'Module C Initial'!DQ18</f>
        <v>11.079999999999927</v>
      </c>
      <c r="Z18" s="32">
        <f ca="1">'Module C Corrected'!DR18-'Module C Initial'!DR18</f>
        <v>6.4499999999998181</v>
      </c>
      <c r="AA18" s="32">
        <f ca="1">'Module C Corrected'!DS18-'Module C Initial'!DS18</f>
        <v>4.9400000000000546</v>
      </c>
      <c r="AB18" s="32">
        <f ca="1">'Module C Corrected'!DT18-'Module C Initial'!DT18</f>
        <v>3.180000000000291</v>
      </c>
      <c r="AC18" s="31">
        <f ca="1">'Module C Corrected'!DU18-'Module C Initial'!DU18</f>
        <v>21.290000000000873</v>
      </c>
      <c r="AD18" s="31">
        <f ca="1">'Module C Corrected'!DV18-'Module C Initial'!DV18</f>
        <v>11.509999999998399</v>
      </c>
      <c r="AE18" s="31">
        <f ca="1">'Module C Corrected'!DW18-'Module C Initial'!DW18</f>
        <v>17.290000000000873</v>
      </c>
      <c r="AF18" s="31">
        <f ca="1">'Module C Corrected'!DX18-'Module C Initial'!DX18</f>
        <v>7.4699999999993452</v>
      </c>
      <c r="AG18" s="31">
        <f ca="1">'Module C Corrected'!DY18-'Module C Initial'!DY18</f>
        <v>0.94000000000005457</v>
      </c>
      <c r="AH18" s="31">
        <f ca="1">'Module C Corrected'!DZ18-'Module C Initial'!DZ18</f>
        <v>9.5099999999993088</v>
      </c>
      <c r="AI18" s="31">
        <f ca="1">'Module C Corrected'!EA18-'Module C Initial'!EA18</f>
        <v>27.709999999999127</v>
      </c>
      <c r="AJ18" s="31">
        <f ca="1">'Module C Corrected'!EB18-'Module C Initial'!EB18</f>
        <v>21.670000000000073</v>
      </c>
      <c r="AK18" s="31">
        <f ca="1">'Module C Corrected'!EC18-'Module C Initial'!EC18</f>
        <v>50.19999999999709</v>
      </c>
      <c r="AL18" s="31">
        <f ca="1">'Module C Corrected'!ED18-'Module C Initial'!ED18</f>
        <v>28.909999999999854</v>
      </c>
      <c r="AM18" s="31">
        <f ca="1">'Module C Corrected'!EE18-'Module C Initial'!EE18</f>
        <v>21.94999999999709</v>
      </c>
      <c r="AN18" s="31">
        <f ca="1">'Module C Corrected'!EF18-'Module C Initial'!EF18</f>
        <v>13.989999999999782</v>
      </c>
      <c r="AO18" s="32">
        <f t="shared" ca="1" si="27"/>
        <v>112.61000000000195</v>
      </c>
      <c r="AP18" s="32">
        <f t="shared" ca="1" si="4"/>
        <v>61.369999999996253</v>
      </c>
      <c r="AQ18" s="32">
        <f t="shared" ca="1" si="4"/>
        <v>92.839999999997872</v>
      </c>
      <c r="AR18" s="32">
        <f t="shared" ca="1" si="4"/>
        <v>40.450000000002774</v>
      </c>
      <c r="AS18" s="32">
        <f t="shared" ca="1" si="4"/>
        <v>5.100000000000307</v>
      </c>
      <c r="AT18" s="32">
        <f t="shared" ca="1" si="4"/>
        <v>52.280000000002474</v>
      </c>
      <c r="AU18" s="32">
        <f t="shared" ca="1" si="4"/>
        <v>153.56999999999425</v>
      </c>
      <c r="AV18" s="32">
        <f t="shared" ca="1" si="4"/>
        <v>121.10000000001173</v>
      </c>
      <c r="AW18" s="32">
        <f t="shared" ca="1" si="4"/>
        <v>282.91000000000167</v>
      </c>
      <c r="AX18" s="32">
        <f t="shared" ca="1" si="4"/>
        <v>164.28000000001248</v>
      </c>
      <c r="AY18" s="32">
        <f t="shared" ca="1" si="4"/>
        <v>125.80000000000064</v>
      </c>
      <c r="AZ18" s="32">
        <f t="shared" ca="1" si="4"/>
        <v>80.890000000001237</v>
      </c>
      <c r="BA18" s="31">
        <f t="shared" ca="1" si="28"/>
        <v>1.44</v>
      </c>
      <c r="BB18" s="31">
        <f t="shared" ca="1" si="5"/>
        <v>0.79</v>
      </c>
      <c r="BC18" s="31">
        <f t="shared" ca="1" si="6"/>
        <v>1.19</v>
      </c>
      <c r="BD18" s="31">
        <f t="shared" ca="1" si="7"/>
        <v>0.52</v>
      </c>
      <c r="BE18" s="31">
        <f t="shared" ca="1" si="8"/>
        <v>7.0000000000000007E-2</v>
      </c>
      <c r="BF18" s="31">
        <f t="shared" ca="1" si="9"/>
        <v>0.68</v>
      </c>
      <c r="BG18" s="31">
        <f t="shared" ca="1" si="10"/>
        <v>1.99</v>
      </c>
      <c r="BH18" s="31">
        <f t="shared" ca="1" si="11"/>
        <v>1.57</v>
      </c>
      <c r="BI18" s="31">
        <f t="shared" ca="1" si="12"/>
        <v>3.68</v>
      </c>
      <c r="BJ18" s="31">
        <f t="shared" ca="1" si="13"/>
        <v>2.14</v>
      </c>
      <c r="BK18" s="31">
        <f t="shared" ca="1" si="14"/>
        <v>1.64</v>
      </c>
      <c r="BL18" s="31">
        <f t="shared" ca="1" si="15"/>
        <v>1.06</v>
      </c>
      <c r="BM18" s="32">
        <f t="shared" ca="1" si="29"/>
        <v>114.05000000000194</v>
      </c>
      <c r="BN18" s="32">
        <f t="shared" ca="1" si="16"/>
        <v>62.159999999996252</v>
      </c>
      <c r="BO18" s="32">
        <f t="shared" ca="1" si="17"/>
        <v>94.02999999999787</v>
      </c>
      <c r="BP18" s="32">
        <f t="shared" ca="1" si="18"/>
        <v>40.970000000002777</v>
      </c>
      <c r="BQ18" s="32">
        <f t="shared" ca="1" si="19"/>
        <v>5.1700000000003072</v>
      </c>
      <c r="BR18" s="32">
        <f t="shared" ca="1" si="20"/>
        <v>52.960000000002474</v>
      </c>
      <c r="BS18" s="32">
        <f t="shared" ca="1" si="21"/>
        <v>155.55999999999426</v>
      </c>
      <c r="BT18" s="32">
        <f t="shared" ca="1" si="22"/>
        <v>122.67000000001173</v>
      </c>
      <c r="BU18" s="32">
        <f t="shared" ca="1" si="23"/>
        <v>286.59000000000168</v>
      </c>
      <c r="BV18" s="32">
        <f t="shared" ca="1" si="24"/>
        <v>166.42000000001246</v>
      </c>
      <c r="BW18" s="32">
        <f t="shared" ca="1" si="25"/>
        <v>127.44000000000064</v>
      </c>
      <c r="BX18" s="32">
        <f t="shared" ca="1" si="26"/>
        <v>81.950000000001239</v>
      </c>
    </row>
    <row r="19" spans="1:76" x14ac:dyDescent="0.25">
      <c r="A19" t="s">
        <v>446</v>
      </c>
      <c r="B19" s="1" t="s">
        <v>139</v>
      </c>
      <c r="C19" t="str">
        <f t="shared" ca="1" si="2"/>
        <v>BCRK</v>
      </c>
      <c r="D19" t="str">
        <f t="shared" ca="1" si="3"/>
        <v>Bear Creek #1</v>
      </c>
      <c r="E19" s="31">
        <f ca="1">'Module C Corrected'!CW19-'Module C Initial'!CW19</f>
        <v>2659.9500000000116</v>
      </c>
      <c r="F19" s="31">
        <f ca="1">'Module C Corrected'!CX19-'Module C Initial'!CX19</f>
        <v>613.94999999999709</v>
      </c>
      <c r="G19" s="31">
        <f ca="1">'Module C Corrected'!CY19-'Module C Initial'!CY19</f>
        <v>943.54999999999563</v>
      </c>
      <c r="H19" s="31">
        <f ca="1">'Module C Corrected'!CZ19-'Module C Initial'!CZ19</f>
        <v>556.20000000000073</v>
      </c>
      <c r="I19" s="31">
        <f ca="1">'Module C Corrected'!DA19-'Module C Initial'!DA19</f>
        <v>2.3700000000000045</v>
      </c>
      <c r="J19" s="31">
        <f ca="1">'Module C Corrected'!DB19-'Module C Initial'!DB19</f>
        <v>813.43000000000029</v>
      </c>
      <c r="K19" s="31">
        <f ca="1">'Module C Corrected'!DC19-'Module C Initial'!DC19</f>
        <v>1152.1800000000003</v>
      </c>
      <c r="L19" s="31">
        <f ca="1">'Module C Corrected'!DD19-'Module C Initial'!DD19</f>
        <v>1222.6999999999971</v>
      </c>
      <c r="M19" s="31">
        <f ca="1">'Module C Corrected'!DE19-'Module C Initial'!DE19</f>
        <v>3773</v>
      </c>
      <c r="N19" s="31">
        <f ca="1">'Module C Corrected'!DF19-'Module C Initial'!DF19</f>
        <v>2007.0800000000054</v>
      </c>
      <c r="O19" s="31">
        <f ca="1">'Module C Corrected'!DG19-'Module C Initial'!DG19</f>
        <v>1947.3300000000017</v>
      </c>
      <c r="P19" s="31">
        <f ca="1">'Module C Corrected'!DH19-'Module C Initial'!DH19</f>
        <v>111.3100000000004</v>
      </c>
      <c r="Q19" s="32">
        <f ca="1">'Module C Corrected'!DI19-'Module C Initial'!DI19</f>
        <v>133</v>
      </c>
      <c r="R19" s="32">
        <f ca="1">'Module C Corrected'!DJ19-'Module C Initial'!DJ19</f>
        <v>30.690000000000055</v>
      </c>
      <c r="S19" s="32">
        <f ca="1">'Module C Corrected'!DK19-'Module C Initial'!DK19</f>
        <v>47.179999999999836</v>
      </c>
      <c r="T19" s="32">
        <f ca="1">'Module C Corrected'!DL19-'Module C Initial'!DL19</f>
        <v>27.810000000000059</v>
      </c>
      <c r="U19" s="32">
        <f ca="1">'Module C Corrected'!DM19-'Module C Initial'!DM19</f>
        <v>0.11999999999999966</v>
      </c>
      <c r="V19" s="32">
        <f ca="1">'Module C Corrected'!DN19-'Module C Initial'!DN19</f>
        <v>40.669999999999959</v>
      </c>
      <c r="W19" s="32">
        <f ca="1">'Module C Corrected'!DO19-'Module C Initial'!DO19</f>
        <v>57.6099999999999</v>
      </c>
      <c r="X19" s="32">
        <f ca="1">'Module C Corrected'!DP19-'Module C Initial'!DP19</f>
        <v>61.139999999999986</v>
      </c>
      <c r="Y19" s="32">
        <f ca="1">'Module C Corrected'!DQ19-'Module C Initial'!DQ19</f>
        <v>188.65000000000009</v>
      </c>
      <c r="Z19" s="32">
        <f ca="1">'Module C Corrected'!DR19-'Module C Initial'!DR19</f>
        <v>100.34999999999991</v>
      </c>
      <c r="AA19" s="32">
        <f ca="1">'Module C Corrected'!DS19-'Module C Initial'!DS19</f>
        <v>97.3599999999999</v>
      </c>
      <c r="AB19" s="32">
        <f ca="1">'Module C Corrected'!DT19-'Module C Initial'!DT19</f>
        <v>5.5600000000000023</v>
      </c>
      <c r="AC19" s="31">
        <f ca="1">'Module C Corrected'!DU19-'Module C Initial'!DU19</f>
        <v>651.16999999999825</v>
      </c>
      <c r="AD19" s="31">
        <f ca="1">'Module C Corrected'!DV19-'Module C Initial'!DV19</f>
        <v>148.86999999999989</v>
      </c>
      <c r="AE19" s="31">
        <f ca="1">'Module C Corrected'!DW19-'Module C Initial'!DW19</f>
        <v>226.74000000000069</v>
      </c>
      <c r="AF19" s="31">
        <f ca="1">'Module C Corrected'!DX19-'Module C Initial'!DX19</f>
        <v>132.36000000000013</v>
      </c>
      <c r="AG19" s="31">
        <f ca="1">'Module C Corrected'!DY19-'Module C Initial'!DY19</f>
        <v>0.5600000000000005</v>
      </c>
      <c r="AH19" s="31">
        <f ca="1">'Module C Corrected'!DZ19-'Module C Initial'!DZ19</f>
        <v>189.85000000000036</v>
      </c>
      <c r="AI19" s="31">
        <f ca="1">'Module C Corrected'!EA19-'Module C Initial'!EA19</f>
        <v>266.30000000000018</v>
      </c>
      <c r="AJ19" s="31">
        <f ca="1">'Module C Corrected'!EB19-'Module C Initial'!EB19</f>
        <v>279.76000000000022</v>
      </c>
      <c r="AK19" s="31">
        <f ca="1">'Module C Corrected'!EC19-'Module C Initial'!EC19</f>
        <v>854.48000000000138</v>
      </c>
      <c r="AL19" s="31">
        <f ca="1">'Module C Corrected'!ED19-'Module C Initial'!ED19</f>
        <v>450.02000000000044</v>
      </c>
      <c r="AM19" s="31">
        <f ca="1">'Module C Corrected'!EE19-'Module C Initial'!EE19</f>
        <v>432.10000000000036</v>
      </c>
      <c r="AN19" s="31">
        <f ca="1">'Module C Corrected'!EF19-'Module C Initial'!EF19</f>
        <v>24.449999999999989</v>
      </c>
      <c r="AO19" s="32">
        <f t="shared" ca="1" si="27"/>
        <v>3444.1200000000099</v>
      </c>
      <c r="AP19" s="32">
        <f t="shared" ca="1" si="4"/>
        <v>793.50999999999704</v>
      </c>
      <c r="AQ19" s="32">
        <f t="shared" ca="1" si="4"/>
        <v>1217.4699999999962</v>
      </c>
      <c r="AR19" s="32">
        <f t="shared" ca="1" si="4"/>
        <v>716.37000000000091</v>
      </c>
      <c r="AS19" s="32">
        <f t="shared" ca="1" si="4"/>
        <v>3.0500000000000047</v>
      </c>
      <c r="AT19" s="32">
        <f t="shared" ca="1" si="4"/>
        <v>1043.9500000000007</v>
      </c>
      <c r="AU19" s="32">
        <f t="shared" ca="1" si="4"/>
        <v>1476.0900000000004</v>
      </c>
      <c r="AV19" s="32">
        <f t="shared" ca="1" si="4"/>
        <v>1563.5999999999972</v>
      </c>
      <c r="AW19" s="32">
        <f t="shared" ca="1" si="4"/>
        <v>4816.130000000001</v>
      </c>
      <c r="AX19" s="32">
        <f t="shared" ca="1" si="4"/>
        <v>2557.4500000000057</v>
      </c>
      <c r="AY19" s="32">
        <f t="shared" ca="1" si="4"/>
        <v>2476.7900000000018</v>
      </c>
      <c r="AZ19" s="32">
        <f t="shared" ca="1" si="4"/>
        <v>141.32000000000039</v>
      </c>
      <c r="BA19" s="31">
        <f t="shared" ca="1" si="28"/>
        <v>44.16</v>
      </c>
      <c r="BB19" s="31">
        <f t="shared" ca="1" si="5"/>
        <v>10.19</v>
      </c>
      <c r="BC19" s="31">
        <f t="shared" ca="1" si="6"/>
        <v>15.67</v>
      </c>
      <c r="BD19" s="31">
        <f t="shared" ca="1" si="7"/>
        <v>9.23</v>
      </c>
      <c r="BE19" s="31">
        <f t="shared" ca="1" si="8"/>
        <v>0.04</v>
      </c>
      <c r="BF19" s="31">
        <f t="shared" ca="1" si="9"/>
        <v>13.51</v>
      </c>
      <c r="BG19" s="31">
        <f t="shared" ca="1" si="10"/>
        <v>19.13</v>
      </c>
      <c r="BH19" s="31">
        <f t="shared" ca="1" si="11"/>
        <v>20.3</v>
      </c>
      <c r="BI19" s="31">
        <f t="shared" ca="1" si="12"/>
        <v>62.64</v>
      </c>
      <c r="BJ19" s="31">
        <f t="shared" ca="1" si="13"/>
        <v>33.32</v>
      </c>
      <c r="BK19" s="31">
        <f t="shared" ca="1" si="14"/>
        <v>32.33</v>
      </c>
      <c r="BL19" s="31">
        <f t="shared" ca="1" si="15"/>
        <v>1.85</v>
      </c>
      <c r="BM19" s="32">
        <f t="shared" ca="1" si="29"/>
        <v>3488.2800000000097</v>
      </c>
      <c r="BN19" s="32">
        <f t="shared" ca="1" si="16"/>
        <v>803.69999999999709</v>
      </c>
      <c r="BO19" s="32">
        <f t="shared" ca="1" si="17"/>
        <v>1233.1399999999962</v>
      </c>
      <c r="BP19" s="32">
        <f t="shared" ca="1" si="18"/>
        <v>725.60000000000093</v>
      </c>
      <c r="BQ19" s="32">
        <f t="shared" ca="1" si="19"/>
        <v>3.0900000000000047</v>
      </c>
      <c r="BR19" s="32">
        <f t="shared" ca="1" si="20"/>
        <v>1057.4600000000007</v>
      </c>
      <c r="BS19" s="32">
        <f t="shared" ca="1" si="21"/>
        <v>1495.2200000000005</v>
      </c>
      <c r="BT19" s="32">
        <f t="shared" ca="1" si="22"/>
        <v>1583.8999999999971</v>
      </c>
      <c r="BU19" s="32">
        <f t="shared" ca="1" si="23"/>
        <v>4878.7700000000013</v>
      </c>
      <c r="BV19" s="32">
        <f t="shared" ca="1" si="24"/>
        <v>2590.7700000000059</v>
      </c>
      <c r="BW19" s="32">
        <f t="shared" ca="1" si="25"/>
        <v>2509.1200000000017</v>
      </c>
      <c r="BX19" s="32">
        <f t="shared" ca="1" si="26"/>
        <v>143.17000000000039</v>
      </c>
    </row>
    <row r="20" spans="1:76" x14ac:dyDescent="0.25">
      <c r="A20" t="s">
        <v>445</v>
      </c>
      <c r="B20" s="1" t="s">
        <v>123</v>
      </c>
      <c r="C20" t="str">
        <f t="shared" ca="1" si="2"/>
        <v>BIG</v>
      </c>
      <c r="D20" t="str">
        <f t="shared" ca="1" si="3"/>
        <v>Bighorn Hydro Facility</v>
      </c>
      <c r="E20" s="31">
        <f ca="1">'Module C Corrected'!CW20-'Module C Initial'!CW20</f>
        <v>0</v>
      </c>
      <c r="F20" s="31">
        <f ca="1">'Module C Corrected'!CX20-'Module C Initial'!CX20</f>
        <v>0</v>
      </c>
      <c r="G20" s="31">
        <f ca="1">'Module C Corrected'!CY20-'Module C Initial'!CY20</f>
        <v>0</v>
      </c>
      <c r="H20" s="31">
        <f ca="1">'Module C Corrected'!CZ20-'Module C Initial'!CZ20</f>
        <v>0</v>
      </c>
      <c r="I20" s="31">
        <f ca="1">'Module C Corrected'!DA20-'Module C Initial'!DA20</f>
        <v>0</v>
      </c>
      <c r="J20" s="31">
        <f ca="1">'Module C Corrected'!DB20-'Module C Initial'!DB20</f>
        <v>0</v>
      </c>
      <c r="K20" s="31">
        <f ca="1">'Module C Corrected'!DC20-'Module C Initial'!DC20</f>
        <v>0</v>
      </c>
      <c r="L20" s="31">
        <f ca="1">'Module C Corrected'!DD20-'Module C Initial'!DD20</f>
        <v>0</v>
      </c>
      <c r="M20" s="31">
        <f ca="1">'Module C Corrected'!DE20-'Module C Initial'!DE20</f>
        <v>0</v>
      </c>
      <c r="N20" s="31">
        <f ca="1">'Module C Corrected'!DF20-'Module C Initial'!DF20</f>
        <v>0</v>
      </c>
      <c r="O20" s="31">
        <f ca="1">'Module C Corrected'!DG20-'Module C Initial'!DG20</f>
        <v>0</v>
      </c>
      <c r="P20" s="31">
        <f ca="1">'Module C Corrected'!DH20-'Module C Initial'!DH20</f>
        <v>0</v>
      </c>
      <c r="Q20" s="32">
        <f ca="1">'Module C Corrected'!DI20-'Module C Initial'!DI20</f>
        <v>0</v>
      </c>
      <c r="R20" s="32">
        <f ca="1">'Module C Corrected'!DJ20-'Module C Initial'!DJ20</f>
        <v>0</v>
      </c>
      <c r="S20" s="32">
        <f ca="1">'Module C Corrected'!DK20-'Module C Initial'!DK20</f>
        <v>0</v>
      </c>
      <c r="T20" s="32">
        <f ca="1">'Module C Corrected'!DL20-'Module C Initial'!DL20</f>
        <v>0</v>
      </c>
      <c r="U20" s="32">
        <f ca="1">'Module C Corrected'!DM20-'Module C Initial'!DM20</f>
        <v>0</v>
      </c>
      <c r="V20" s="32">
        <f ca="1">'Module C Corrected'!DN20-'Module C Initial'!DN20</f>
        <v>0</v>
      </c>
      <c r="W20" s="32">
        <f ca="1">'Module C Corrected'!DO20-'Module C Initial'!DO20</f>
        <v>0</v>
      </c>
      <c r="X20" s="32">
        <f ca="1">'Module C Corrected'!DP20-'Module C Initial'!DP20</f>
        <v>0</v>
      </c>
      <c r="Y20" s="32">
        <f ca="1">'Module C Corrected'!DQ20-'Module C Initial'!DQ20</f>
        <v>0</v>
      </c>
      <c r="Z20" s="32">
        <f ca="1">'Module C Corrected'!DR20-'Module C Initial'!DR20</f>
        <v>0</v>
      </c>
      <c r="AA20" s="32">
        <f ca="1">'Module C Corrected'!DS20-'Module C Initial'!DS20</f>
        <v>0</v>
      </c>
      <c r="AB20" s="32">
        <f ca="1">'Module C Corrected'!DT20-'Module C Initial'!DT20</f>
        <v>0</v>
      </c>
      <c r="AC20" s="31">
        <f ca="1">'Module C Corrected'!DU20-'Module C Initial'!DU20</f>
        <v>0</v>
      </c>
      <c r="AD20" s="31">
        <f ca="1">'Module C Corrected'!DV20-'Module C Initial'!DV20</f>
        <v>0</v>
      </c>
      <c r="AE20" s="31">
        <f ca="1">'Module C Corrected'!DW20-'Module C Initial'!DW20</f>
        <v>0</v>
      </c>
      <c r="AF20" s="31">
        <f ca="1">'Module C Corrected'!DX20-'Module C Initial'!DX20</f>
        <v>0</v>
      </c>
      <c r="AG20" s="31">
        <f ca="1">'Module C Corrected'!DY20-'Module C Initial'!DY20</f>
        <v>0</v>
      </c>
      <c r="AH20" s="31">
        <f ca="1">'Module C Corrected'!DZ20-'Module C Initial'!DZ20</f>
        <v>0</v>
      </c>
      <c r="AI20" s="31">
        <f ca="1">'Module C Corrected'!EA20-'Module C Initial'!EA20</f>
        <v>0</v>
      </c>
      <c r="AJ20" s="31">
        <f ca="1">'Module C Corrected'!EB20-'Module C Initial'!EB20</f>
        <v>0</v>
      </c>
      <c r="AK20" s="31">
        <f ca="1">'Module C Corrected'!EC20-'Module C Initial'!EC20</f>
        <v>0</v>
      </c>
      <c r="AL20" s="31">
        <f ca="1">'Module C Corrected'!ED20-'Module C Initial'!ED20</f>
        <v>0</v>
      </c>
      <c r="AM20" s="31">
        <f ca="1">'Module C Corrected'!EE20-'Module C Initial'!EE20</f>
        <v>0</v>
      </c>
      <c r="AN20" s="31">
        <f ca="1">'Module C Corrected'!EF20-'Module C Initial'!EF20</f>
        <v>0</v>
      </c>
      <c r="AO20" s="32">
        <f t="shared" ca="1" si="27"/>
        <v>0</v>
      </c>
      <c r="AP20" s="32">
        <f t="shared" ca="1" si="4"/>
        <v>0</v>
      </c>
      <c r="AQ20" s="32">
        <f t="shared" ca="1" si="4"/>
        <v>0</v>
      </c>
      <c r="AR20" s="32">
        <f t="shared" ca="1" si="4"/>
        <v>0</v>
      </c>
      <c r="AS20" s="32">
        <f t="shared" ca="1" si="4"/>
        <v>0</v>
      </c>
      <c r="AT20" s="32">
        <f t="shared" ca="1" si="4"/>
        <v>0</v>
      </c>
      <c r="AU20" s="32">
        <f t="shared" ca="1" si="4"/>
        <v>0</v>
      </c>
      <c r="AV20" s="32">
        <f t="shared" ca="1" si="4"/>
        <v>0</v>
      </c>
      <c r="AW20" s="32">
        <f t="shared" ca="1" si="4"/>
        <v>0</v>
      </c>
      <c r="AX20" s="32">
        <f t="shared" ca="1" si="4"/>
        <v>0</v>
      </c>
      <c r="AY20" s="32">
        <f t="shared" ca="1" si="4"/>
        <v>0</v>
      </c>
      <c r="AZ20" s="32">
        <f t="shared" ca="1" si="4"/>
        <v>0</v>
      </c>
      <c r="BA20" s="31">
        <f t="shared" ca="1" si="28"/>
        <v>0</v>
      </c>
      <c r="BB20" s="31">
        <f t="shared" ca="1" si="5"/>
        <v>0</v>
      </c>
      <c r="BC20" s="31">
        <f t="shared" ca="1" si="6"/>
        <v>0</v>
      </c>
      <c r="BD20" s="31">
        <f t="shared" ca="1" si="7"/>
        <v>0</v>
      </c>
      <c r="BE20" s="31">
        <f t="shared" ca="1" si="8"/>
        <v>0</v>
      </c>
      <c r="BF20" s="31">
        <f t="shared" ca="1" si="9"/>
        <v>0</v>
      </c>
      <c r="BG20" s="31">
        <f t="shared" ca="1" si="10"/>
        <v>0</v>
      </c>
      <c r="BH20" s="31">
        <f t="shared" ca="1" si="11"/>
        <v>0</v>
      </c>
      <c r="BI20" s="31">
        <f t="shared" ca="1" si="12"/>
        <v>0</v>
      </c>
      <c r="BJ20" s="31">
        <f t="shared" ca="1" si="13"/>
        <v>0</v>
      </c>
      <c r="BK20" s="31">
        <f t="shared" ca="1" si="14"/>
        <v>0</v>
      </c>
      <c r="BL20" s="31">
        <f t="shared" ca="1" si="15"/>
        <v>0</v>
      </c>
      <c r="BM20" s="32">
        <f t="shared" ca="1" si="29"/>
        <v>0</v>
      </c>
      <c r="BN20" s="32">
        <f t="shared" ca="1" si="16"/>
        <v>0</v>
      </c>
      <c r="BO20" s="32">
        <f t="shared" ca="1" si="17"/>
        <v>0</v>
      </c>
      <c r="BP20" s="32">
        <f t="shared" ca="1" si="18"/>
        <v>0</v>
      </c>
      <c r="BQ20" s="32">
        <f t="shared" ca="1" si="19"/>
        <v>0</v>
      </c>
      <c r="BR20" s="32">
        <f t="shared" ca="1" si="20"/>
        <v>0</v>
      </c>
      <c r="BS20" s="32">
        <f t="shared" ca="1" si="21"/>
        <v>0</v>
      </c>
      <c r="BT20" s="32">
        <f t="shared" ca="1" si="22"/>
        <v>0</v>
      </c>
      <c r="BU20" s="32">
        <f t="shared" ca="1" si="23"/>
        <v>0</v>
      </c>
      <c r="BV20" s="32">
        <f t="shared" ca="1" si="24"/>
        <v>0</v>
      </c>
      <c r="BW20" s="32">
        <f t="shared" ca="1" si="25"/>
        <v>0</v>
      </c>
      <c r="BX20" s="32">
        <f t="shared" ca="1" si="26"/>
        <v>0</v>
      </c>
    </row>
    <row r="21" spans="1:76" x14ac:dyDescent="0.25">
      <c r="A21" t="s">
        <v>445</v>
      </c>
      <c r="B21" s="1" t="s">
        <v>124</v>
      </c>
      <c r="C21" t="str">
        <f t="shared" ca="1" si="2"/>
        <v>BPW</v>
      </c>
      <c r="D21" t="str">
        <f t="shared" ca="1" si="3"/>
        <v>Bearspaw Hydro Facility</v>
      </c>
      <c r="E21" s="31">
        <f ca="1">'Module C Corrected'!CW21-'Module C Initial'!CW21</f>
        <v>-259.31999999999971</v>
      </c>
      <c r="F21" s="31">
        <f ca="1">'Module C Corrected'!CX21-'Module C Initial'!CX21</f>
        <v>-142.19000000000005</v>
      </c>
      <c r="G21" s="31">
        <f ca="1">'Module C Corrected'!CY21-'Module C Initial'!CY21</f>
        <v>-188.60000000000036</v>
      </c>
      <c r="H21" s="31">
        <f ca="1">'Module C Corrected'!CZ21-'Module C Initial'!CZ21</f>
        <v>-174.69999999999982</v>
      </c>
      <c r="I21" s="31">
        <f ca="1">'Module C Corrected'!DA21-'Module C Initial'!DA21</f>
        <v>-201.42999999999984</v>
      </c>
      <c r="J21" s="31">
        <f ca="1">'Module C Corrected'!DB21-'Module C Initial'!DB21</f>
        <v>-386.53000000000065</v>
      </c>
      <c r="K21" s="31">
        <f ca="1">'Module C Corrected'!DC21-'Module C Initial'!DC21</f>
        <v>-571.73999999999978</v>
      </c>
      <c r="L21" s="31">
        <f ca="1">'Module C Corrected'!DD21-'Module C Initial'!DD21</f>
        <v>-417.45000000000073</v>
      </c>
      <c r="M21" s="31">
        <f ca="1">'Module C Corrected'!DE21-'Module C Initial'!DE21</f>
        <v>-496.54000000000087</v>
      </c>
      <c r="N21" s="31">
        <f ca="1">'Module C Corrected'!DF21-'Module C Initial'!DF21</f>
        <v>-107</v>
      </c>
      <c r="O21" s="31">
        <f ca="1">'Module C Corrected'!DG21-'Module C Initial'!DG21</f>
        <v>0</v>
      </c>
      <c r="P21" s="31">
        <f ca="1">'Module C Corrected'!DH21-'Module C Initial'!DH21</f>
        <v>0</v>
      </c>
      <c r="Q21" s="32">
        <f ca="1">'Module C Corrected'!DI21-'Module C Initial'!DI21</f>
        <v>-12.96999999999997</v>
      </c>
      <c r="R21" s="32">
        <f ca="1">'Module C Corrected'!DJ21-'Module C Initial'!DJ21</f>
        <v>-7.1099999999999852</v>
      </c>
      <c r="S21" s="32">
        <f ca="1">'Module C Corrected'!DK21-'Module C Initial'!DK21</f>
        <v>-9.4300000000000068</v>
      </c>
      <c r="T21" s="32">
        <f ca="1">'Module C Corrected'!DL21-'Module C Initial'!DL21</f>
        <v>-8.7299999999999898</v>
      </c>
      <c r="U21" s="32">
        <f ca="1">'Module C Corrected'!DM21-'Module C Initial'!DM21</f>
        <v>-10.069999999999993</v>
      </c>
      <c r="V21" s="32">
        <f ca="1">'Module C Corrected'!DN21-'Module C Initial'!DN21</f>
        <v>-19.32000000000005</v>
      </c>
      <c r="W21" s="32">
        <f ca="1">'Module C Corrected'!DO21-'Module C Initial'!DO21</f>
        <v>-28.589999999999975</v>
      </c>
      <c r="X21" s="32">
        <f ca="1">'Module C Corrected'!DP21-'Module C Initial'!DP21</f>
        <v>-20.87</v>
      </c>
      <c r="Y21" s="32">
        <f ca="1">'Module C Corrected'!DQ21-'Module C Initial'!DQ21</f>
        <v>-24.83</v>
      </c>
      <c r="Z21" s="32">
        <f ca="1">'Module C Corrected'!DR21-'Module C Initial'!DR21</f>
        <v>-5.3499999999999979</v>
      </c>
      <c r="AA21" s="32">
        <f ca="1">'Module C Corrected'!DS21-'Module C Initial'!DS21</f>
        <v>0</v>
      </c>
      <c r="AB21" s="32">
        <f ca="1">'Module C Corrected'!DT21-'Module C Initial'!DT21</f>
        <v>0</v>
      </c>
      <c r="AC21" s="31">
        <f ca="1">'Module C Corrected'!DU21-'Module C Initial'!DU21</f>
        <v>-63.480000000000018</v>
      </c>
      <c r="AD21" s="31">
        <f ca="1">'Module C Corrected'!DV21-'Module C Initial'!DV21</f>
        <v>-34.480000000000018</v>
      </c>
      <c r="AE21" s="31">
        <f ca="1">'Module C Corrected'!DW21-'Module C Initial'!DW21</f>
        <v>-45.32000000000005</v>
      </c>
      <c r="AF21" s="31">
        <f ca="1">'Module C Corrected'!DX21-'Module C Initial'!DX21</f>
        <v>-41.57000000000005</v>
      </c>
      <c r="AG21" s="31">
        <f ca="1">'Module C Corrected'!DY21-'Module C Initial'!DY21</f>
        <v>-47.480000000000018</v>
      </c>
      <c r="AH21" s="31">
        <f ca="1">'Module C Corrected'!DZ21-'Module C Initial'!DZ21</f>
        <v>-90.210000000000036</v>
      </c>
      <c r="AI21" s="31">
        <f ca="1">'Module C Corrected'!EA21-'Module C Initial'!EA21</f>
        <v>-132.13999999999987</v>
      </c>
      <c r="AJ21" s="31">
        <f ca="1">'Module C Corrected'!EB21-'Module C Initial'!EB21</f>
        <v>-95.509999999999991</v>
      </c>
      <c r="AK21" s="31">
        <f ca="1">'Module C Corrected'!EC21-'Module C Initial'!EC21</f>
        <v>-112.46000000000001</v>
      </c>
      <c r="AL21" s="31">
        <f ca="1">'Module C Corrected'!ED21-'Module C Initial'!ED21</f>
        <v>-23.990000000000009</v>
      </c>
      <c r="AM21" s="31">
        <f ca="1">'Module C Corrected'!EE21-'Module C Initial'!EE21</f>
        <v>0</v>
      </c>
      <c r="AN21" s="31">
        <f ca="1">'Module C Corrected'!EF21-'Module C Initial'!EF21</f>
        <v>0</v>
      </c>
      <c r="AO21" s="32">
        <f t="shared" ca="1" si="27"/>
        <v>-335.7699999999997</v>
      </c>
      <c r="AP21" s="32">
        <f t="shared" ca="1" si="27"/>
        <v>-183.78000000000006</v>
      </c>
      <c r="AQ21" s="32">
        <f t="shared" ca="1" si="27"/>
        <v>-243.35000000000042</v>
      </c>
      <c r="AR21" s="32">
        <f t="shared" ca="1" si="27"/>
        <v>-224.99999999999986</v>
      </c>
      <c r="AS21" s="32">
        <f t="shared" ca="1" si="27"/>
        <v>-258.97999999999985</v>
      </c>
      <c r="AT21" s="32">
        <f t="shared" ca="1" si="27"/>
        <v>-496.06000000000074</v>
      </c>
      <c r="AU21" s="32">
        <f t="shared" ca="1" si="27"/>
        <v>-732.46999999999957</v>
      </c>
      <c r="AV21" s="32">
        <f t="shared" ca="1" si="27"/>
        <v>-533.83000000000072</v>
      </c>
      <c r="AW21" s="32">
        <f t="shared" ca="1" si="27"/>
        <v>-633.83000000000095</v>
      </c>
      <c r="AX21" s="32">
        <f t="shared" ca="1" si="27"/>
        <v>-136.34</v>
      </c>
      <c r="AY21" s="32">
        <f t="shared" ca="1" si="27"/>
        <v>0</v>
      </c>
      <c r="AZ21" s="32">
        <f t="shared" ca="1" si="27"/>
        <v>0</v>
      </c>
      <c r="BA21" s="31">
        <f t="shared" ca="1" si="28"/>
        <v>-4.3099999999999996</v>
      </c>
      <c r="BB21" s="31">
        <f t="shared" ca="1" si="5"/>
        <v>-2.36</v>
      </c>
      <c r="BC21" s="31">
        <f t="shared" ca="1" si="6"/>
        <v>-3.13</v>
      </c>
      <c r="BD21" s="31">
        <f t="shared" ca="1" si="7"/>
        <v>-2.9</v>
      </c>
      <c r="BE21" s="31">
        <f t="shared" ca="1" si="8"/>
        <v>-3.34</v>
      </c>
      <c r="BF21" s="31">
        <f t="shared" ca="1" si="9"/>
        <v>-6.42</v>
      </c>
      <c r="BG21" s="31">
        <f t="shared" ca="1" si="10"/>
        <v>-9.49</v>
      </c>
      <c r="BH21" s="31">
        <f t="shared" ca="1" si="11"/>
        <v>-6.93</v>
      </c>
      <c r="BI21" s="31">
        <f t="shared" ca="1" si="12"/>
        <v>-8.24</v>
      </c>
      <c r="BJ21" s="31">
        <f t="shared" ca="1" si="13"/>
        <v>-1.78</v>
      </c>
      <c r="BK21" s="31">
        <f t="shared" ca="1" si="14"/>
        <v>0</v>
      </c>
      <c r="BL21" s="31">
        <f t="shared" ca="1" si="15"/>
        <v>0</v>
      </c>
      <c r="BM21" s="32">
        <f t="shared" ca="1" si="29"/>
        <v>-340.0799999999997</v>
      </c>
      <c r="BN21" s="32">
        <f t="shared" ca="1" si="16"/>
        <v>-186.14000000000007</v>
      </c>
      <c r="BO21" s="32">
        <f t="shared" ca="1" si="17"/>
        <v>-246.48000000000042</v>
      </c>
      <c r="BP21" s="32">
        <f t="shared" ca="1" si="18"/>
        <v>-227.89999999999986</v>
      </c>
      <c r="BQ21" s="32">
        <f t="shared" ca="1" si="19"/>
        <v>-262.31999999999982</v>
      </c>
      <c r="BR21" s="32">
        <f t="shared" ca="1" si="20"/>
        <v>-502.48000000000076</v>
      </c>
      <c r="BS21" s="32">
        <f t="shared" ca="1" si="21"/>
        <v>-741.95999999999958</v>
      </c>
      <c r="BT21" s="32">
        <f t="shared" ca="1" si="22"/>
        <v>-540.76000000000067</v>
      </c>
      <c r="BU21" s="32">
        <f t="shared" ca="1" si="23"/>
        <v>-642.07000000000096</v>
      </c>
      <c r="BV21" s="32">
        <f t="shared" ca="1" si="24"/>
        <v>-138.12</v>
      </c>
      <c r="BW21" s="32">
        <f t="shared" ca="1" si="25"/>
        <v>0</v>
      </c>
      <c r="BX21" s="32">
        <f t="shared" ca="1" si="26"/>
        <v>0</v>
      </c>
    </row>
    <row r="22" spans="1:76" x14ac:dyDescent="0.25">
      <c r="A22" t="s">
        <v>447</v>
      </c>
      <c r="B22" s="1" t="s">
        <v>12</v>
      </c>
      <c r="C22" t="str">
        <f t="shared" ca="1" si="2"/>
        <v>BR3</v>
      </c>
      <c r="D22" t="str">
        <f t="shared" ca="1" si="3"/>
        <v>Battle River #3</v>
      </c>
      <c r="E22" s="31">
        <f ca="1">'Module C Corrected'!CW22-'Module C Initial'!CW22</f>
        <v>-917.51000000000931</v>
      </c>
      <c r="F22" s="31">
        <f ca="1">'Module C Corrected'!CX22-'Module C Initial'!CX22</f>
        <v>-429.67999999999302</v>
      </c>
      <c r="G22" s="31">
        <f ca="1">'Module C Corrected'!CY22-'Module C Initial'!CY22</f>
        <v>-551.57000000000698</v>
      </c>
      <c r="H22" s="31">
        <f ca="1">'Module C Corrected'!CZ22-'Module C Initial'!CZ22</f>
        <v>-361.86000000001513</v>
      </c>
      <c r="I22" s="31">
        <f ca="1">'Module C Corrected'!DA22-'Module C Initial'!DA22</f>
        <v>-295.75</v>
      </c>
      <c r="J22" s="31">
        <f ca="1">'Module C Corrected'!DB22-'Module C Initial'!DB22</f>
        <v>-475.36999999999534</v>
      </c>
      <c r="K22" s="31">
        <f ca="1">'Module C Corrected'!DC22-'Module C Initial'!DC22</f>
        <v>-687.11999999999534</v>
      </c>
      <c r="L22" s="31">
        <f ca="1">'Module C Corrected'!DD22-'Module C Initial'!DD22</f>
        <v>-558.34999999997672</v>
      </c>
      <c r="M22" s="31">
        <f ca="1">'Module C Corrected'!DE22-'Module C Initial'!DE22</f>
        <v>-954.71000000007916</v>
      </c>
      <c r="N22" s="31">
        <f ca="1">'Module C Corrected'!DF22-'Module C Initial'!DF22</f>
        <v>-874.02000000001863</v>
      </c>
      <c r="O22" s="31">
        <f ca="1">'Module C Corrected'!DG22-'Module C Initial'!DG22</f>
        <v>-876.79000000003725</v>
      </c>
      <c r="P22" s="31">
        <f ca="1">'Module C Corrected'!DH22-'Module C Initial'!DH22</f>
        <v>-529.30999999993946</v>
      </c>
      <c r="Q22" s="32">
        <f ca="1">'Module C Corrected'!DI22-'Module C Initial'!DI22</f>
        <v>-45.880000000000109</v>
      </c>
      <c r="R22" s="32">
        <f ca="1">'Module C Corrected'!DJ22-'Module C Initial'!DJ22</f>
        <v>-21.490000000000009</v>
      </c>
      <c r="S22" s="32">
        <f ca="1">'Module C Corrected'!DK22-'Module C Initial'!DK22</f>
        <v>-27.579999999999927</v>
      </c>
      <c r="T22" s="32">
        <f ca="1">'Module C Corrected'!DL22-'Module C Initial'!DL22</f>
        <v>-18.089999999999918</v>
      </c>
      <c r="U22" s="32">
        <f ca="1">'Module C Corrected'!DM22-'Module C Initial'!DM22</f>
        <v>-14.789999999999964</v>
      </c>
      <c r="V22" s="32">
        <f ca="1">'Module C Corrected'!DN22-'Module C Initial'!DN22</f>
        <v>-23.769999999999982</v>
      </c>
      <c r="W22" s="32">
        <f ca="1">'Module C Corrected'!DO22-'Module C Initial'!DO22</f>
        <v>-34.359999999999673</v>
      </c>
      <c r="X22" s="32">
        <f ca="1">'Module C Corrected'!DP22-'Module C Initial'!DP22</f>
        <v>-27.920000000000073</v>
      </c>
      <c r="Y22" s="32">
        <f ca="1">'Module C Corrected'!DQ22-'Module C Initial'!DQ22</f>
        <v>-47.729999999999563</v>
      </c>
      <c r="Z22" s="32">
        <f ca="1">'Module C Corrected'!DR22-'Module C Initial'!DR22</f>
        <v>-43.700000000000728</v>
      </c>
      <c r="AA22" s="32">
        <f ca="1">'Module C Corrected'!DS22-'Module C Initial'!DS22</f>
        <v>-43.840000000000146</v>
      </c>
      <c r="AB22" s="32">
        <f ca="1">'Module C Corrected'!DT22-'Module C Initial'!DT22</f>
        <v>-26.469999999999345</v>
      </c>
      <c r="AC22" s="31">
        <f ca="1">'Module C Corrected'!DU22-'Module C Initial'!DU22</f>
        <v>-224.61000000000058</v>
      </c>
      <c r="AD22" s="31">
        <f ca="1">'Module C Corrected'!DV22-'Module C Initial'!DV22</f>
        <v>-104.19000000000051</v>
      </c>
      <c r="AE22" s="31">
        <f ca="1">'Module C Corrected'!DW22-'Module C Initial'!DW22</f>
        <v>-132.55000000000109</v>
      </c>
      <c r="AF22" s="31">
        <f ca="1">'Module C Corrected'!DX22-'Module C Initial'!DX22</f>
        <v>-86.110000000000582</v>
      </c>
      <c r="AG22" s="31">
        <f ca="1">'Module C Corrected'!DY22-'Module C Initial'!DY22</f>
        <v>-69.710000000000036</v>
      </c>
      <c r="AH22" s="31">
        <f ca="1">'Module C Corrected'!DZ22-'Module C Initial'!DZ22</f>
        <v>-110.95000000000073</v>
      </c>
      <c r="AI22" s="31">
        <f ca="1">'Module C Corrected'!EA22-'Module C Initial'!EA22</f>
        <v>-158.81000000000131</v>
      </c>
      <c r="AJ22" s="31">
        <f ca="1">'Module C Corrected'!EB22-'Module C Initial'!EB22</f>
        <v>-127.75</v>
      </c>
      <c r="AK22" s="31">
        <f ca="1">'Module C Corrected'!EC22-'Module C Initial'!EC22</f>
        <v>-216.21999999999389</v>
      </c>
      <c r="AL22" s="31">
        <f ca="1">'Module C Corrected'!ED22-'Module C Initial'!ED22</f>
        <v>-195.97999999999593</v>
      </c>
      <c r="AM22" s="31">
        <f ca="1">'Module C Corrected'!EE22-'Module C Initial'!EE22</f>
        <v>-194.55000000000291</v>
      </c>
      <c r="AN22" s="31">
        <f ca="1">'Module C Corrected'!EF22-'Module C Initial'!EF22</f>
        <v>-116.2599999999984</v>
      </c>
      <c r="AO22" s="32">
        <f t="shared" ca="1" si="27"/>
        <v>-1188.00000000001</v>
      </c>
      <c r="AP22" s="32">
        <f t="shared" ca="1" si="27"/>
        <v>-555.35999999999353</v>
      </c>
      <c r="AQ22" s="32">
        <f t="shared" ca="1" si="27"/>
        <v>-711.700000000008</v>
      </c>
      <c r="AR22" s="32">
        <f t="shared" ca="1" si="27"/>
        <v>-466.06000000001563</v>
      </c>
      <c r="AS22" s="32">
        <f t="shared" ca="1" si="27"/>
        <v>-380.25</v>
      </c>
      <c r="AT22" s="32">
        <f t="shared" ca="1" si="27"/>
        <v>-610.08999999999605</v>
      </c>
      <c r="AU22" s="32">
        <f t="shared" ca="1" si="27"/>
        <v>-880.28999999999633</v>
      </c>
      <c r="AV22" s="32">
        <f t="shared" ca="1" si="27"/>
        <v>-714.01999999997679</v>
      </c>
      <c r="AW22" s="32">
        <f t="shared" ca="1" si="27"/>
        <v>-1218.6600000000726</v>
      </c>
      <c r="AX22" s="32">
        <f t="shared" ca="1" si="27"/>
        <v>-1113.7000000000153</v>
      </c>
      <c r="AY22" s="32">
        <f t="shared" ca="1" si="27"/>
        <v>-1115.1800000000403</v>
      </c>
      <c r="AZ22" s="32">
        <f t="shared" ca="1" si="27"/>
        <v>-672.03999999993721</v>
      </c>
      <c r="BA22" s="31">
        <f t="shared" ca="1" si="28"/>
        <v>-15.23</v>
      </c>
      <c r="BB22" s="31">
        <f t="shared" ca="1" si="5"/>
        <v>-7.13</v>
      </c>
      <c r="BC22" s="31">
        <f t="shared" ca="1" si="6"/>
        <v>-9.16</v>
      </c>
      <c r="BD22" s="31">
        <f t="shared" ca="1" si="7"/>
        <v>-6.01</v>
      </c>
      <c r="BE22" s="31">
        <f t="shared" ca="1" si="8"/>
        <v>-4.91</v>
      </c>
      <c r="BF22" s="31">
        <f t="shared" ca="1" si="9"/>
        <v>-7.89</v>
      </c>
      <c r="BG22" s="31">
        <f t="shared" ca="1" si="10"/>
        <v>-11.41</v>
      </c>
      <c r="BH22" s="31">
        <f t="shared" ca="1" si="11"/>
        <v>-9.27</v>
      </c>
      <c r="BI22" s="31">
        <f t="shared" ca="1" si="12"/>
        <v>-15.85</v>
      </c>
      <c r="BJ22" s="31">
        <f t="shared" ca="1" si="13"/>
        <v>-14.51</v>
      </c>
      <c r="BK22" s="31">
        <f t="shared" ca="1" si="14"/>
        <v>-14.56</v>
      </c>
      <c r="BL22" s="31">
        <f t="shared" ca="1" si="15"/>
        <v>-8.7899999999999991</v>
      </c>
      <c r="BM22" s="32">
        <f t="shared" ca="1" si="29"/>
        <v>-1203.23000000001</v>
      </c>
      <c r="BN22" s="32">
        <f t="shared" ca="1" si="16"/>
        <v>-562.48999999999353</v>
      </c>
      <c r="BO22" s="32">
        <f t="shared" ca="1" si="17"/>
        <v>-720.86000000000797</v>
      </c>
      <c r="BP22" s="32">
        <f t="shared" ca="1" si="18"/>
        <v>-472.07000000001563</v>
      </c>
      <c r="BQ22" s="32">
        <f t="shared" ca="1" si="19"/>
        <v>-385.16</v>
      </c>
      <c r="BR22" s="32">
        <f t="shared" ca="1" si="20"/>
        <v>-617.97999999999604</v>
      </c>
      <c r="BS22" s="32">
        <f t="shared" ca="1" si="21"/>
        <v>-891.69999999999629</v>
      </c>
      <c r="BT22" s="32">
        <f t="shared" ca="1" si="22"/>
        <v>-723.28999999997677</v>
      </c>
      <c r="BU22" s="32">
        <f t="shared" ca="1" si="23"/>
        <v>-1234.5100000000725</v>
      </c>
      <c r="BV22" s="32">
        <f t="shared" ca="1" si="24"/>
        <v>-1128.2100000000153</v>
      </c>
      <c r="BW22" s="32">
        <f t="shared" ca="1" si="25"/>
        <v>-1129.7400000000403</v>
      </c>
      <c r="BX22" s="32">
        <f t="shared" ca="1" si="26"/>
        <v>-680.82999999993717</v>
      </c>
    </row>
    <row r="23" spans="1:76" x14ac:dyDescent="0.25">
      <c r="A23" t="s">
        <v>447</v>
      </c>
      <c r="B23" s="1" t="s">
        <v>13</v>
      </c>
      <c r="C23" t="str">
        <f t="shared" ca="1" si="2"/>
        <v>BR4</v>
      </c>
      <c r="D23" t="str">
        <f t="shared" ca="1" si="3"/>
        <v>Battle River #4</v>
      </c>
      <c r="E23" s="31">
        <f ca="1">'Module C Corrected'!CW23-'Module C Initial'!CW23</f>
        <v>-952.52000000001863</v>
      </c>
      <c r="F23" s="31">
        <f ca="1">'Module C Corrected'!CX23-'Module C Initial'!CX23</f>
        <v>-458.11999999999534</v>
      </c>
      <c r="G23" s="31">
        <f ca="1">'Module C Corrected'!CY23-'Module C Initial'!CY23</f>
        <v>-549.40000000002328</v>
      </c>
      <c r="H23" s="31">
        <f ca="1">'Module C Corrected'!CZ23-'Module C Initial'!CZ23</f>
        <v>-409.9100000000326</v>
      </c>
      <c r="I23" s="31">
        <f ca="1">'Module C Corrected'!DA23-'Module C Initial'!DA23</f>
        <v>-309.53999999997905</v>
      </c>
      <c r="J23" s="31">
        <f ca="1">'Module C Corrected'!DB23-'Module C Initial'!DB23</f>
        <v>-506.42999999999302</v>
      </c>
      <c r="K23" s="31">
        <f ca="1">'Module C Corrected'!DC23-'Module C Initial'!DC23</f>
        <v>-726.47999999998137</v>
      </c>
      <c r="L23" s="31">
        <f ca="1">'Module C Corrected'!DD23-'Module C Initial'!DD23</f>
        <v>-602.78000000002794</v>
      </c>
      <c r="M23" s="31">
        <f ca="1">'Module C Corrected'!DE23-'Module C Initial'!DE23</f>
        <v>-1028.7899999999208</v>
      </c>
      <c r="N23" s="31">
        <f ca="1">'Module C Corrected'!DF23-'Module C Initial'!DF23</f>
        <v>-975.42999999993481</v>
      </c>
      <c r="O23" s="31">
        <f ca="1">'Module C Corrected'!DG23-'Module C Initial'!DG23</f>
        <v>-919.60000000009313</v>
      </c>
      <c r="P23" s="31">
        <f ca="1">'Module C Corrected'!DH23-'Module C Initial'!DH23</f>
        <v>-618.23999999999069</v>
      </c>
      <c r="Q23" s="32">
        <f ca="1">'Module C Corrected'!DI23-'Module C Initial'!DI23</f>
        <v>-47.630000000000109</v>
      </c>
      <c r="R23" s="32">
        <f ca="1">'Module C Corrected'!DJ23-'Module C Initial'!DJ23</f>
        <v>-22.909999999999854</v>
      </c>
      <c r="S23" s="32">
        <f ca="1">'Module C Corrected'!DK23-'Module C Initial'!DK23</f>
        <v>-27.470000000000027</v>
      </c>
      <c r="T23" s="32">
        <f ca="1">'Module C Corrected'!DL23-'Module C Initial'!DL23</f>
        <v>-20.490000000000009</v>
      </c>
      <c r="U23" s="32">
        <f ca="1">'Module C Corrected'!DM23-'Module C Initial'!DM23</f>
        <v>-15.480000000000018</v>
      </c>
      <c r="V23" s="32">
        <f ca="1">'Module C Corrected'!DN23-'Module C Initial'!DN23</f>
        <v>-25.320000000000164</v>
      </c>
      <c r="W23" s="32">
        <f ca="1">'Module C Corrected'!DO23-'Module C Initial'!DO23</f>
        <v>-36.330000000000382</v>
      </c>
      <c r="X23" s="32">
        <f ca="1">'Module C Corrected'!DP23-'Module C Initial'!DP23</f>
        <v>-30.140000000000327</v>
      </c>
      <c r="Y23" s="32">
        <f ca="1">'Module C Corrected'!DQ23-'Module C Initial'!DQ23</f>
        <v>-51.430000000000291</v>
      </c>
      <c r="Z23" s="32">
        <f ca="1">'Module C Corrected'!DR23-'Module C Initial'!DR23</f>
        <v>-48.770000000000437</v>
      </c>
      <c r="AA23" s="32">
        <f ca="1">'Module C Corrected'!DS23-'Module C Initial'!DS23</f>
        <v>-45.979999999999563</v>
      </c>
      <c r="AB23" s="32">
        <f ca="1">'Module C Corrected'!DT23-'Module C Initial'!DT23</f>
        <v>-30.920000000000073</v>
      </c>
      <c r="AC23" s="31">
        <f ca="1">'Module C Corrected'!DU23-'Module C Initial'!DU23</f>
        <v>-233.18000000000029</v>
      </c>
      <c r="AD23" s="31">
        <f ca="1">'Module C Corrected'!DV23-'Module C Initial'!DV23</f>
        <v>-111.09000000000015</v>
      </c>
      <c r="AE23" s="31">
        <f ca="1">'Module C Corrected'!DW23-'Module C Initial'!DW23</f>
        <v>-132.02000000000044</v>
      </c>
      <c r="AF23" s="31">
        <f ca="1">'Module C Corrected'!DX23-'Module C Initial'!DX23</f>
        <v>-97.540000000000873</v>
      </c>
      <c r="AG23" s="31">
        <f ca="1">'Module C Corrected'!DY23-'Module C Initial'!DY23</f>
        <v>-72.960000000000036</v>
      </c>
      <c r="AH23" s="31">
        <f ca="1">'Module C Corrected'!DZ23-'Module C Initial'!DZ23</f>
        <v>-118.19999999999891</v>
      </c>
      <c r="AI23" s="31">
        <f ca="1">'Module C Corrected'!EA23-'Module C Initial'!EA23</f>
        <v>-167.90999999999985</v>
      </c>
      <c r="AJ23" s="31">
        <f ca="1">'Module C Corrected'!EB23-'Module C Initial'!EB23</f>
        <v>-137.92000000000189</v>
      </c>
      <c r="AK23" s="31">
        <f ca="1">'Module C Corrected'!EC23-'Module C Initial'!EC23</f>
        <v>-233</v>
      </c>
      <c r="AL23" s="31">
        <f ca="1">'Module C Corrected'!ED23-'Module C Initial'!ED23</f>
        <v>-218.70999999999913</v>
      </c>
      <c r="AM23" s="31">
        <f ca="1">'Module C Corrected'!EE23-'Module C Initial'!EE23</f>
        <v>-204.05000000000291</v>
      </c>
      <c r="AN23" s="31">
        <f ca="1">'Module C Corrected'!EF23-'Module C Initial'!EF23</f>
        <v>-135.78999999999724</v>
      </c>
      <c r="AO23" s="32">
        <f t="shared" ca="1" si="27"/>
        <v>-1233.330000000019</v>
      </c>
      <c r="AP23" s="32">
        <f t="shared" ca="1" si="27"/>
        <v>-592.11999999999534</v>
      </c>
      <c r="AQ23" s="32">
        <f t="shared" ca="1" si="27"/>
        <v>-708.89000000002375</v>
      </c>
      <c r="AR23" s="32">
        <f t="shared" ca="1" si="27"/>
        <v>-527.94000000003348</v>
      </c>
      <c r="AS23" s="32">
        <f t="shared" ca="1" si="27"/>
        <v>-397.9799999999791</v>
      </c>
      <c r="AT23" s="32">
        <f t="shared" ca="1" si="27"/>
        <v>-649.94999999999209</v>
      </c>
      <c r="AU23" s="32">
        <f t="shared" ca="1" si="27"/>
        <v>-930.71999999998161</v>
      </c>
      <c r="AV23" s="32">
        <f t="shared" ca="1" si="27"/>
        <v>-770.84000000003016</v>
      </c>
      <c r="AW23" s="32">
        <f t="shared" ca="1" si="27"/>
        <v>-1313.2199999999211</v>
      </c>
      <c r="AX23" s="32">
        <f t="shared" ca="1" si="27"/>
        <v>-1242.9099999999344</v>
      </c>
      <c r="AY23" s="32">
        <f t="shared" ca="1" si="27"/>
        <v>-1169.6300000000956</v>
      </c>
      <c r="AZ23" s="32">
        <f t="shared" ca="1" si="27"/>
        <v>-784.94999999998799</v>
      </c>
      <c r="BA23" s="31">
        <f t="shared" ca="1" si="28"/>
        <v>-15.81</v>
      </c>
      <c r="BB23" s="31">
        <f t="shared" ca="1" si="5"/>
        <v>-7.61</v>
      </c>
      <c r="BC23" s="31">
        <f t="shared" ca="1" si="6"/>
        <v>-9.1199999999999992</v>
      </c>
      <c r="BD23" s="31">
        <f t="shared" ca="1" si="7"/>
        <v>-6.81</v>
      </c>
      <c r="BE23" s="31">
        <f t="shared" ca="1" si="8"/>
        <v>-5.14</v>
      </c>
      <c r="BF23" s="31">
        <f t="shared" ca="1" si="9"/>
        <v>-8.41</v>
      </c>
      <c r="BG23" s="31">
        <f t="shared" ca="1" si="10"/>
        <v>-12.06</v>
      </c>
      <c r="BH23" s="31">
        <f t="shared" ca="1" si="11"/>
        <v>-10.01</v>
      </c>
      <c r="BI23" s="31">
        <f t="shared" ca="1" si="12"/>
        <v>-17.079999999999998</v>
      </c>
      <c r="BJ23" s="31">
        <f t="shared" ca="1" si="13"/>
        <v>-16.190000000000001</v>
      </c>
      <c r="BK23" s="31">
        <f t="shared" ca="1" si="14"/>
        <v>-15.27</v>
      </c>
      <c r="BL23" s="31">
        <f t="shared" ca="1" si="15"/>
        <v>-10.26</v>
      </c>
      <c r="BM23" s="32">
        <f t="shared" ca="1" si="29"/>
        <v>-1249.140000000019</v>
      </c>
      <c r="BN23" s="32">
        <f t="shared" ca="1" si="16"/>
        <v>-599.72999999999536</v>
      </c>
      <c r="BO23" s="32">
        <f t="shared" ca="1" si="17"/>
        <v>-718.01000000002375</v>
      </c>
      <c r="BP23" s="32">
        <f t="shared" ca="1" si="18"/>
        <v>-534.75000000003342</v>
      </c>
      <c r="BQ23" s="32">
        <f t="shared" ca="1" si="19"/>
        <v>-403.11999999997909</v>
      </c>
      <c r="BR23" s="32">
        <f t="shared" ca="1" si="20"/>
        <v>-658.35999999999206</v>
      </c>
      <c r="BS23" s="32">
        <f t="shared" ca="1" si="21"/>
        <v>-942.77999999998156</v>
      </c>
      <c r="BT23" s="32">
        <f t="shared" ca="1" si="22"/>
        <v>-780.85000000003015</v>
      </c>
      <c r="BU23" s="32">
        <f t="shared" ca="1" si="23"/>
        <v>-1330.2999999999211</v>
      </c>
      <c r="BV23" s="32">
        <f t="shared" ca="1" si="24"/>
        <v>-1259.0999999999344</v>
      </c>
      <c r="BW23" s="32">
        <f t="shared" ca="1" si="25"/>
        <v>-1184.9000000000956</v>
      </c>
      <c r="BX23" s="32">
        <f t="shared" ca="1" si="26"/>
        <v>-795.20999999998799</v>
      </c>
    </row>
    <row r="24" spans="1:76" x14ac:dyDescent="0.25">
      <c r="A24" t="s">
        <v>447</v>
      </c>
      <c r="B24" s="1" t="s">
        <v>25</v>
      </c>
      <c r="C24" t="str">
        <f t="shared" ca="1" si="2"/>
        <v>BR5</v>
      </c>
      <c r="D24" t="str">
        <f t="shared" ca="1" si="3"/>
        <v>Battle River #5</v>
      </c>
      <c r="E24" s="31">
        <f ca="1">'Module C Corrected'!CW24-'Module C Initial'!CW24</f>
        <v>-2333.7900000000373</v>
      </c>
      <c r="F24" s="31">
        <f ca="1">'Module C Corrected'!CX24-'Module C Initial'!CX24</f>
        <v>-1123.0999999999767</v>
      </c>
      <c r="G24" s="31">
        <f ca="1">'Module C Corrected'!CY24-'Module C Initial'!CY24</f>
        <v>-1256.6500000000233</v>
      </c>
      <c r="H24" s="31">
        <f ca="1">'Module C Corrected'!CZ24-'Module C Initial'!CZ24</f>
        <v>-51.319999999999936</v>
      </c>
      <c r="I24" s="31">
        <f ca="1">'Module C Corrected'!DA24-'Module C Initial'!DA24</f>
        <v>-90.400000000001455</v>
      </c>
      <c r="J24" s="31">
        <f ca="1">'Module C Corrected'!DB24-'Module C Initial'!DB24</f>
        <v>-935.90999999997439</v>
      </c>
      <c r="K24" s="31">
        <f ca="1">'Module C Corrected'!DC24-'Module C Initial'!DC24</f>
        <v>-438.4199999999837</v>
      </c>
      <c r="L24" s="31">
        <f ca="1">'Module C Corrected'!DD24-'Module C Initial'!DD24</f>
        <v>-1518.4899999999907</v>
      </c>
      <c r="M24" s="31">
        <f ca="1">'Module C Corrected'!DE24-'Module C Initial'!DE24</f>
        <v>-1987.1299999998882</v>
      </c>
      <c r="N24" s="31">
        <f ca="1">'Module C Corrected'!DF24-'Module C Initial'!DF24</f>
        <v>-2435.690000000177</v>
      </c>
      <c r="O24" s="31">
        <f ca="1">'Module C Corrected'!DG24-'Module C Initial'!DG24</f>
        <v>-2017.0700000000652</v>
      </c>
      <c r="P24" s="31">
        <f ca="1">'Module C Corrected'!DH24-'Module C Initial'!DH24</f>
        <v>-1446.3400000000838</v>
      </c>
      <c r="Q24" s="32">
        <f ca="1">'Module C Corrected'!DI24-'Module C Initial'!DI24</f>
        <v>-116.69</v>
      </c>
      <c r="R24" s="32">
        <f ca="1">'Module C Corrected'!DJ24-'Module C Initial'!DJ24</f>
        <v>-56.16</v>
      </c>
      <c r="S24" s="32">
        <f ca="1">'Module C Corrected'!DK24-'Module C Initial'!DK24</f>
        <v>-62.84</v>
      </c>
      <c r="T24" s="32">
        <f ca="1">'Module C Corrected'!DL24-'Module C Initial'!DL24</f>
        <v>-2.5700000000000074</v>
      </c>
      <c r="U24" s="32">
        <f ca="1">'Module C Corrected'!DM24-'Module C Initial'!DM24</f>
        <v>-4.5200000000000102</v>
      </c>
      <c r="V24" s="32">
        <f ca="1">'Module C Corrected'!DN24-'Module C Initial'!DN24</f>
        <v>-46.789999999999964</v>
      </c>
      <c r="W24" s="32">
        <f ca="1">'Module C Corrected'!DO24-'Module C Initial'!DO24</f>
        <v>-21.920000000000073</v>
      </c>
      <c r="X24" s="32">
        <f ca="1">'Module C Corrected'!DP24-'Module C Initial'!DP24</f>
        <v>-75.930000000000291</v>
      </c>
      <c r="Y24" s="32">
        <f ca="1">'Module C Corrected'!DQ24-'Module C Initial'!DQ24</f>
        <v>-99.360000000000582</v>
      </c>
      <c r="Z24" s="32">
        <f ca="1">'Module C Corrected'!DR24-'Module C Initial'!DR24</f>
        <v>-121.78999999999905</v>
      </c>
      <c r="AA24" s="32">
        <f ca="1">'Module C Corrected'!DS24-'Module C Initial'!DS24</f>
        <v>-100.84999999999854</v>
      </c>
      <c r="AB24" s="32">
        <f ca="1">'Module C Corrected'!DT24-'Module C Initial'!DT24</f>
        <v>-72.319999999999709</v>
      </c>
      <c r="AC24" s="31">
        <f ca="1">'Module C Corrected'!DU24-'Module C Initial'!DU24</f>
        <v>-571.32999999999993</v>
      </c>
      <c r="AD24" s="31">
        <f ca="1">'Module C Corrected'!DV24-'Module C Initial'!DV24</f>
        <v>-272.33000000000004</v>
      </c>
      <c r="AE24" s="31">
        <f ca="1">'Module C Corrected'!DW24-'Module C Initial'!DW24</f>
        <v>-301.96999999999991</v>
      </c>
      <c r="AF24" s="31">
        <f ca="1">'Module C Corrected'!DX24-'Module C Initial'!DX24</f>
        <v>-12.210000000000036</v>
      </c>
      <c r="AG24" s="31">
        <f ca="1">'Module C Corrected'!DY24-'Module C Initial'!DY24</f>
        <v>-21.309999999999945</v>
      </c>
      <c r="AH24" s="31">
        <f ca="1">'Module C Corrected'!DZ24-'Module C Initial'!DZ24</f>
        <v>-218.43000000000029</v>
      </c>
      <c r="AI24" s="31">
        <f ca="1">'Module C Corrected'!EA24-'Module C Initial'!EA24</f>
        <v>-101.34000000000015</v>
      </c>
      <c r="AJ24" s="31">
        <f ca="1">'Module C Corrected'!EB24-'Module C Initial'!EB24</f>
        <v>-347.44000000000233</v>
      </c>
      <c r="AK24" s="31">
        <f ca="1">'Module C Corrected'!EC24-'Module C Initial'!EC24</f>
        <v>-450.02999999999884</v>
      </c>
      <c r="AL24" s="31">
        <f ca="1">'Module C Corrected'!ED24-'Module C Initial'!ED24</f>
        <v>-546.13000000000466</v>
      </c>
      <c r="AM24" s="31">
        <f ca="1">'Module C Corrected'!EE24-'Module C Initial'!EE24</f>
        <v>-447.56999999999971</v>
      </c>
      <c r="AN24" s="31">
        <f ca="1">'Module C Corrected'!EF24-'Module C Initial'!EF24</f>
        <v>-317.66999999999825</v>
      </c>
      <c r="AO24" s="32">
        <f t="shared" ca="1" si="27"/>
        <v>-3021.8100000000372</v>
      </c>
      <c r="AP24" s="32">
        <f t="shared" ca="1" si="27"/>
        <v>-1451.589999999977</v>
      </c>
      <c r="AQ24" s="32">
        <f t="shared" ca="1" si="27"/>
        <v>-1621.4600000000232</v>
      </c>
      <c r="AR24" s="32">
        <f t="shared" ca="1" si="27"/>
        <v>-66.09999999999998</v>
      </c>
      <c r="AS24" s="32">
        <f t="shared" ca="1" si="27"/>
        <v>-116.23000000000141</v>
      </c>
      <c r="AT24" s="32">
        <f t="shared" ca="1" si="27"/>
        <v>-1201.1299999999746</v>
      </c>
      <c r="AU24" s="32">
        <f t="shared" ca="1" si="27"/>
        <v>-561.67999999998392</v>
      </c>
      <c r="AV24" s="32">
        <f t="shared" ca="1" si="27"/>
        <v>-1941.8599999999933</v>
      </c>
      <c r="AW24" s="32">
        <f t="shared" ca="1" si="27"/>
        <v>-2536.5199999998877</v>
      </c>
      <c r="AX24" s="32">
        <f t="shared" ca="1" si="27"/>
        <v>-3103.6100000001807</v>
      </c>
      <c r="AY24" s="32">
        <f t="shared" ca="1" si="27"/>
        <v>-2565.4900000000634</v>
      </c>
      <c r="AZ24" s="32">
        <f t="shared" ca="1" si="27"/>
        <v>-1836.3300000000818</v>
      </c>
      <c r="BA24" s="31">
        <f t="shared" ca="1" si="28"/>
        <v>-38.75</v>
      </c>
      <c r="BB24" s="31">
        <f t="shared" ca="1" si="5"/>
        <v>-18.649999999999999</v>
      </c>
      <c r="BC24" s="31">
        <f t="shared" ca="1" si="6"/>
        <v>-20.86</v>
      </c>
      <c r="BD24" s="31">
        <f t="shared" ca="1" si="7"/>
        <v>-0.85</v>
      </c>
      <c r="BE24" s="31">
        <f t="shared" ca="1" si="8"/>
        <v>-1.5</v>
      </c>
      <c r="BF24" s="31">
        <f t="shared" ca="1" si="9"/>
        <v>-15.54</v>
      </c>
      <c r="BG24" s="31">
        <f t="shared" ca="1" si="10"/>
        <v>-7.28</v>
      </c>
      <c r="BH24" s="31">
        <f t="shared" ca="1" si="11"/>
        <v>-25.21</v>
      </c>
      <c r="BI24" s="31">
        <f t="shared" ca="1" si="12"/>
        <v>-32.99</v>
      </c>
      <c r="BJ24" s="31">
        <f t="shared" ca="1" si="13"/>
        <v>-40.44</v>
      </c>
      <c r="BK24" s="31">
        <f t="shared" ca="1" si="14"/>
        <v>-33.49</v>
      </c>
      <c r="BL24" s="31">
        <f t="shared" ca="1" si="15"/>
        <v>-24.01</v>
      </c>
      <c r="BM24" s="32">
        <f t="shared" ca="1" si="29"/>
        <v>-3060.5600000000372</v>
      </c>
      <c r="BN24" s="32">
        <f t="shared" ca="1" si="16"/>
        <v>-1470.239999999977</v>
      </c>
      <c r="BO24" s="32">
        <f t="shared" ca="1" si="17"/>
        <v>-1642.3200000000231</v>
      </c>
      <c r="BP24" s="32">
        <f t="shared" ca="1" si="18"/>
        <v>-66.949999999999974</v>
      </c>
      <c r="BQ24" s="32">
        <f t="shared" ca="1" si="19"/>
        <v>-117.73000000000141</v>
      </c>
      <c r="BR24" s="32">
        <f t="shared" ca="1" si="20"/>
        <v>-1216.6699999999746</v>
      </c>
      <c r="BS24" s="32">
        <f t="shared" ca="1" si="21"/>
        <v>-568.95999999998389</v>
      </c>
      <c r="BT24" s="32">
        <f t="shared" ca="1" si="22"/>
        <v>-1967.0699999999933</v>
      </c>
      <c r="BU24" s="32">
        <f t="shared" ca="1" si="23"/>
        <v>-2569.5099999998874</v>
      </c>
      <c r="BV24" s="32">
        <f t="shared" ca="1" si="24"/>
        <v>-3144.0500000001807</v>
      </c>
      <c r="BW24" s="32">
        <f t="shared" ca="1" si="25"/>
        <v>-2598.9800000000632</v>
      </c>
      <c r="BX24" s="32">
        <f t="shared" ca="1" si="26"/>
        <v>-1860.3400000000818</v>
      </c>
    </row>
    <row r="25" spans="1:76" x14ac:dyDescent="0.25">
      <c r="A25" t="s">
        <v>445</v>
      </c>
      <c r="B25" s="1" t="s">
        <v>125</v>
      </c>
      <c r="C25" t="str">
        <f t="shared" ca="1" si="2"/>
        <v>BRA</v>
      </c>
      <c r="D25" t="str">
        <f t="shared" ca="1" si="3"/>
        <v>Brazeau Hydro Facility</v>
      </c>
      <c r="E25" s="31">
        <f ca="1">'Module C Corrected'!CW25-'Module C Initial'!CW25</f>
        <v>434.41000000000349</v>
      </c>
      <c r="F25" s="31">
        <f ca="1">'Module C Corrected'!CX25-'Module C Initial'!CX25</f>
        <v>139.54999999999563</v>
      </c>
      <c r="G25" s="31">
        <f ca="1">'Module C Corrected'!CY25-'Module C Initial'!CY25</f>
        <v>134.19999999999709</v>
      </c>
      <c r="H25" s="31">
        <f ca="1">'Module C Corrected'!CZ25-'Module C Initial'!CZ25</f>
        <v>168.93000000000029</v>
      </c>
      <c r="I25" s="31">
        <f ca="1">'Module C Corrected'!DA25-'Module C Initial'!DA25</f>
        <v>114.25999999999476</v>
      </c>
      <c r="J25" s="31">
        <f ca="1">'Module C Corrected'!DB25-'Module C Initial'!DB25</f>
        <v>576.92999999999302</v>
      </c>
      <c r="K25" s="31">
        <f ca="1">'Module C Corrected'!DC25-'Module C Initial'!DC25</f>
        <v>1013.9899999999907</v>
      </c>
      <c r="L25" s="31">
        <f ca="1">'Module C Corrected'!DD25-'Module C Initial'!DD25</f>
        <v>344.23999999999069</v>
      </c>
      <c r="M25" s="31">
        <f ca="1">'Module C Corrected'!DE25-'Module C Initial'!DE25</f>
        <v>286.88999999999942</v>
      </c>
      <c r="N25" s="31">
        <f ca="1">'Module C Corrected'!DF25-'Module C Initial'!DF25</f>
        <v>282.52999999999884</v>
      </c>
      <c r="O25" s="31">
        <f ca="1">'Module C Corrected'!DG25-'Module C Initial'!DG25</f>
        <v>272.12999999997555</v>
      </c>
      <c r="P25" s="31">
        <f ca="1">'Module C Corrected'!DH25-'Module C Initial'!DH25</f>
        <v>176.29999999999563</v>
      </c>
      <c r="Q25" s="32">
        <f ca="1">'Module C Corrected'!DI25-'Module C Initial'!DI25</f>
        <v>21.719999999999914</v>
      </c>
      <c r="R25" s="32">
        <f ca="1">'Module C Corrected'!DJ25-'Module C Initial'!DJ25</f>
        <v>6.9800000000000182</v>
      </c>
      <c r="S25" s="32">
        <f ca="1">'Module C Corrected'!DK25-'Module C Initial'!DK25</f>
        <v>6.710000000000008</v>
      </c>
      <c r="T25" s="32">
        <f ca="1">'Module C Corrected'!DL25-'Module C Initial'!DL25</f>
        <v>8.4399999999999409</v>
      </c>
      <c r="U25" s="32">
        <f ca="1">'Module C Corrected'!DM25-'Module C Initial'!DM25</f>
        <v>5.7099999999999795</v>
      </c>
      <c r="V25" s="32">
        <f ca="1">'Module C Corrected'!DN25-'Module C Initial'!DN25</f>
        <v>28.840000000000146</v>
      </c>
      <c r="W25" s="32">
        <f ca="1">'Module C Corrected'!DO25-'Module C Initial'!DO25</f>
        <v>50.700000000000273</v>
      </c>
      <c r="X25" s="32">
        <f ca="1">'Module C Corrected'!DP25-'Module C Initial'!DP25</f>
        <v>17.210000000000036</v>
      </c>
      <c r="Y25" s="32">
        <f ca="1">'Module C Corrected'!DQ25-'Module C Initial'!DQ25</f>
        <v>14.339999999999691</v>
      </c>
      <c r="Z25" s="32">
        <f ca="1">'Module C Corrected'!DR25-'Module C Initial'!DR25</f>
        <v>14.119999999999891</v>
      </c>
      <c r="AA25" s="32">
        <f ca="1">'Module C Corrected'!DS25-'Module C Initial'!DS25</f>
        <v>13.609999999999673</v>
      </c>
      <c r="AB25" s="32">
        <f ca="1">'Module C Corrected'!DT25-'Module C Initial'!DT25</f>
        <v>8.8200000000001637</v>
      </c>
      <c r="AC25" s="31">
        <f ca="1">'Module C Corrected'!DU25-'Module C Initial'!DU25</f>
        <v>106.34000000000015</v>
      </c>
      <c r="AD25" s="31">
        <f ca="1">'Module C Corrected'!DV25-'Module C Initial'!DV25</f>
        <v>33.839999999999918</v>
      </c>
      <c r="AE25" s="31">
        <f ca="1">'Module C Corrected'!DW25-'Module C Initial'!DW25</f>
        <v>32.25</v>
      </c>
      <c r="AF25" s="31">
        <f ca="1">'Module C Corrected'!DX25-'Module C Initial'!DX25</f>
        <v>40.199999999999818</v>
      </c>
      <c r="AG25" s="31">
        <f ca="1">'Module C Corrected'!DY25-'Module C Initial'!DY25</f>
        <v>26.930000000000064</v>
      </c>
      <c r="AH25" s="31">
        <f ca="1">'Module C Corrected'!DZ25-'Module C Initial'!DZ25</f>
        <v>134.65000000000146</v>
      </c>
      <c r="AI25" s="31">
        <f ca="1">'Module C Corrected'!EA25-'Module C Initial'!EA25</f>
        <v>234.36999999999898</v>
      </c>
      <c r="AJ25" s="31">
        <f ca="1">'Module C Corrected'!EB25-'Module C Initial'!EB25</f>
        <v>78.760000000000218</v>
      </c>
      <c r="AK25" s="31">
        <f ca="1">'Module C Corrected'!EC25-'Module C Initial'!EC25</f>
        <v>64.970000000001164</v>
      </c>
      <c r="AL25" s="31">
        <f ca="1">'Module C Corrected'!ED25-'Module C Initial'!ED25</f>
        <v>63.350000000000364</v>
      </c>
      <c r="AM25" s="31">
        <f ca="1">'Module C Corrected'!EE25-'Module C Initial'!EE25</f>
        <v>60.380000000001019</v>
      </c>
      <c r="AN25" s="31">
        <f ca="1">'Module C Corrected'!EF25-'Module C Initial'!EF25</f>
        <v>38.720000000000255</v>
      </c>
      <c r="AO25" s="32">
        <f t="shared" ca="1" si="27"/>
        <v>562.47000000000355</v>
      </c>
      <c r="AP25" s="32">
        <f t="shared" ca="1" si="27"/>
        <v>180.36999999999557</v>
      </c>
      <c r="AQ25" s="32">
        <f t="shared" ca="1" si="27"/>
        <v>173.1599999999971</v>
      </c>
      <c r="AR25" s="32">
        <f t="shared" ca="1" si="27"/>
        <v>217.57000000000005</v>
      </c>
      <c r="AS25" s="32">
        <f t="shared" ca="1" si="27"/>
        <v>146.8999999999948</v>
      </c>
      <c r="AT25" s="32">
        <f t="shared" ca="1" si="27"/>
        <v>740.41999999999462</v>
      </c>
      <c r="AU25" s="32">
        <f t="shared" ca="1" si="27"/>
        <v>1299.0599999999899</v>
      </c>
      <c r="AV25" s="32">
        <f t="shared" ca="1" si="27"/>
        <v>440.20999999999094</v>
      </c>
      <c r="AW25" s="32">
        <f t="shared" ca="1" si="27"/>
        <v>366.20000000000027</v>
      </c>
      <c r="AX25" s="32">
        <f t="shared" ca="1" si="27"/>
        <v>359.99999999999909</v>
      </c>
      <c r="AY25" s="32">
        <f t="shared" ca="1" si="27"/>
        <v>346.11999999997624</v>
      </c>
      <c r="AZ25" s="32">
        <f t="shared" ca="1" si="27"/>
        <v>223.83999999999605</v>
      </c>
      <c r="BA25" s="31">
        <f t="shared" ca="1" si="28"/>
        <v>7.21</v>
      </c>
      <c r="BB25" s="31">
        <f t="shared" ca="1" si="5"/>
        <v>2.3199999999999998</v>
      </c>
      <c r="BC25" s="31">
        <f t="shared" ca="1" si="6"/>
        <v>2.23</v>
      </c>
      <c r="BD25" s="31">
        <f t="shared" ca="1" si="7"/>
        <v>2.8</v>
      </c>
      <c r="BE25" s="31">
        <f t="shared" ca="1" si="8"/>
        <v>1.9</v>
      </c>
      <c r="BF25" s="31">
        <f t="shared" ca="1" si="9"/>
        <v>9.58</v>
      </c>
      <c r="BG25" s="31">
        <f t="shared" ca="1" si="10"/>
        <v>16.84</v>
      </c>
      <c r="BH25" s="31">
        <f t="shared" ca="1" si="11"/>
        <v>5.72</v>
      </c>
      <c r="BI25" s="31">
        <f t="shared" ca="1" si="12"/>
        <v>4.76</v>
      </c>
      <c r="BJ25" s="31">
        <f t="shared" ca="1" si="13"/>
        <v>4.6900000000000004</v>
      </c>
      <c r="BK25" s="31">
        <f t="shared" ca="1" si="14"/>
        <v>4.5199999999999996</v>
      </c>
      <c r="BL25" s="31">
        <f t="shared" ca="1" si="15"/>
        <v>2.93</v>
      </c>
      <c r="BM25" s="32">
        <f t="shared" ca="1" si="29"/>
        <v>569.68000000000359</v>
      </c>
      <c r="BN25" s="32">
        <f t="shared" ca="1" si="16"/>
        <v>182.68999999999556</v>
      </c>
      <c r="BO25" s="32">
        <f t="shared" ca="1" si="17"/>
        <v>175.38999999999709</v>
      </c>
      <c r="BP25" s="32">
        <f t="shared" ca="1" si="18"/>
        <v>220.37000000000006</v>
      </c>
      <c r="BQ25" s="32">
        <f t="shared" ca="1" si="19"/>
        <v>148.79999999999481</v>
      </c>
      <c r="BR25" s="32">
        <f t="shared" ca="1" si="20"/>
        <v>749.99999999999466</v>
      </c>
      <c r="BS25" s="32">
        <f t="shared" ca="1" si="21"/>
        <v>1315.8999999999899</v>
      </c>
      <c r="BT25" s="32">
        <f t="shared" ca="1" si="22"/>
        <v>445.92999999999097</v>
      </c>
      <c r="BU25" s="32">
        <f t="shared" ca="1" si="23"/>
        <v>370.96000000000026</v>
      </c>
      <c r="BV25" s="32">
        <f t="shared" ca="1" si="24"/>
        <v>364.68999999999909</v>
      </c>
      <c r="BW25" s="32">
        <f t="shared" ca="1" si="25"/>
        <v>350.63999999997623</v>
      </c>
      <c r="BX25" s="32">
        <f t="shared" ca="1" si="26"/>
        <v>226.76999999999606</v>
      </c>
    </row>
    <row r="26" spans="1:76" x14ac:dyDescent="0.25">
      <c r="A26" t="s">
        <v>444</v>
      </c>
      <c r="B26" s="1" t="s">
        <v>158</v>
      </c>
      <c r="C26" t="str">
        <f t="shared" ca="1" si="2"/>
        <v>BTR1</v>
      </c>
      <c r="D26" t="str">
        <f t="shared" ca="1" si="3"/>
        <v>Blue Trail Wind Facility</v>
      </c>
      <c r="E26" s="31">
        <f ca="1">'Module C Corrected'!CW26-'Module C Initial'!CW26</f>
        <v>-944.52999999999884</v>
      </c>
      <c r="F26" s="31">
        <f ca="1">'Module C Corrected'!CX26-'Module C Initial'!CX26</f>
        <v>-650.52999999999884</v>
      </c>
      <c r="G26" s="31">
        <f ca="1">'Module C Corrected'!CY26-'Module C Initial'!CY26</f>
        <v>-841.66999999999825</v>
      </c>
      <c r="H26" s="31">
        <f ca="1">'Module C Corrected'!CZ26-'Module C Initial'!CZ26</f>
        <v>-342</v>
      </c>
      <c r="I26" s="31">
        <f ca="1">'Module C Corrected'!DA26-'Module C Initial'!DA26</f>
        <v>-451.95000000000073</v>
      </c>
      <c r="J26" s="31">
        <f ca="1">'Module C Corrected'!DB26-'Module C Initial'!DB26</f>
        <v>-518.79999999999927</v>
      </c>
      <c r="K26" s="31">
        <f ca="1">'Module C Corrected'!DC26-'Module C Initial'!DC26</f>
        <v>-243.29000000000087</v>
      </c>
      <c r="L26" s="31">
        <f ca="1">'Module C Corrected'!DD26-'Module C Initial'!DD26</f>
        <v>-505.07999999999811</v>
      </c>
      <c r="M26" s="31">
        <f ca="1">'Module C Corrected'!DE26-'Module C Initial'!DE26</f>
        <v>-607.2400000000016</v>
      </c>
      <c r="N26" s="31">
        <f ca="1">'Module C Corrected'!DF26-'Module C Initial'!DF26</f>
        <v>-850.77999999999884</v>
      </c>
      <c r="O26" s="31">
        <f ca="1">'Module C Corrected'!DG26-'Module C Initial'!DG26</f>
        <v>-976.14999999999418</v>
      </c>
      <c r="P26" s="31">
        <f ca="1">'Module C Corrected'!DH26-'Module C Initial'!DH26</f>
        <v>-1084.4499999999971</v>
      </c>
      <c r="Q26" s="32">
        <f ca="1">'Module C Corrected'!DI26-'Module C Initial'!DI26</f>
        <v>-47.230000000000018</v>
      </c>
      <c r="R26" s="32">
        <f ca="1">'Module C Corrected'!DJ26-'Module C Initial'!DJ26</f>
        <v>-32.529999999999973</v>
      </c>
      <c r="S26" s="32">
        <f ca="1">'Module C Corrected'!DK26-'Module C Initial'!DK26</f>
        <v>-42.080000000000041</v>
      </c>
      <c r="T26" s="32">
        <f ca="1">'Module C Corrected'!DL26-'Module C Initial'!DL26</f>
        <v>-17.100000000000023</v>
      </c>
      <c r="U26" s="32">
        <f ca="1">'Module C Corrected'!DM26-'Module C Initial'!DM26</f>
        <v>-22.599999999999909</v>
      </c>
      <c r="V26" s="32">
        <f ca="1">'Module C Corrected'!DN26-'Module C Initial'!DN26</f>
        <v>-25.940000000000055</v>
      </c>
      <c r="W26" s="32">
        <f ca="1">'Module C Corrected'!DO26-'Module C Initial'!DO26</f>
        <v>-12.170000000000016</v>
      </c>
      <c r="X26" s="32">
        <f ca="1">'Module C Corrected'!DP26-'Module C Initial'!DP26</f>
        <v>-25.259999999999991</v>
      </c>
      <c r="Y26" s="32">
        <f ca="1">'Module C Corrected'!DQ26-'Module C Initial'!DQ26</f>
        <v>-30.360000000000014</v>
      </c>
      <c r="Z26" s="32">
        <f ca="1">'Module C Corrected'!DR26-'Module C Initial'!DR26</f>
        <v>-42.529999999999973</v>
      </c>
      <c r="AA26" s="32">
        <f ca="1">'Module C Corrected'!DS26-'Module C Initial'!DS26</f>
        <v>-48.809999999999945</v>
      </c>
      <c r="AB26" s="32">
        <f ca="1">'Module C Corrected'!DT26-'Module C Initial'!DT26</f>
        <v>-54.220000000000027</v>
      </c>
      <c r="AC26" s="31">
        <f ca="1">'Module C Corrected'!DU26-'Module C Initial'!DU26</f>
        <v>-231.22999999999956</v>
      </c>
      <c r="AD26" s="31">
        <f ca="1">'Module C Corrected'!DV26-'Module C Initial'!DV26</f>
        <v>-157.73999999999978</v>
      </c>
      <c r="AE26" s="31">
        <f ca="1">'Module C Corrected'!DW26-'Module C Initial'!DW26</f>
        <v>-202.25</v>
      </c>
      <c r="AF26" s="31">
        <f ca="1">'Module C Corrected'!DX26-'Module C Initial'!DX26</f>
        <v>-81.3900000000001</v>
      </c>
      <c r="AG26" s="31">
        <f ca="1">'Module C Corrected'!DY26-'Module C Initial'!DY26</f>
        <v>-106.52999999999975</v>
      </c>
      <c r="AH26" s="31">
        <f ca="1">'Module C Corrected'!DZ26-'Module C Initial'!DZ26</f>
        <v>-121.07999999999993</v>
      </c>
      <c r="AI26" s="31">
        <f ca="1">'Module C Corrected'!EA26-'Module C Initial'!EA26</f>
        <v>-56.230000000000018</v>
      </c>
      <c r="AJ26" s="31">
        <f ca="1">'Module C Corrected'!EB26-'Module C Initial'!EB26</f>
        <v>-115.57000000000016</v>
      </c>
      <c r="AK26" s="31">
        <f ca="1">'Module C Corrected'!EC26-'Module C Initial'!EC26</f>
        <v>-137.52999999999975</v>
      </c>
      <c r="AL26" s="31">
        <f ca="1">'Module C Corrected'!ED26-'Module C Initial'!ED26</f>
        <v>-190.77000000000044</v>
      </c>
      <c r="AM26" s="31">
        <f ca="1">'Module C Corrected'!EE26-'Module C Initial'!EE26</f>
        <v>-216.59999999999945</v>
      </c>
      <c r="AN26" s="31">
        <f ca="1">'Module C Corrected'!EF26-'Module C Initial'!EF26</f>
        <v>-238.18000000000029</v>
      </c>
      <c r="AO26" s="32">
        <f t="shared" ca="1" si="27"/>
        <v>-1222.9899999999984</v>
      </c>
      <c r="AP26" s="32">
        <f t="shared" ca="1" si="27"/>
        <v>-840.79999999999859</v>
      </c>
      <c r="AQ26" s="32">
        <f t="shared" ca="1" si="27"/>
        <v>-1085.9999999999982</v>
      </c>
      <c r="AR26" s="32">
        <f t="shared" ca="1" si="27"/>
        <v>-440.49000000000012</v>
      </c>
      <c r="AS26" s="32">
        <f t="shared" ca="1" si="27"/>
        <v>-581.08000000000038</v>
      </c>
      <c r="AT26" s="32">
        <f t="shared" ca="1" si="27"/>
        <v>-665.81999999999925</v>
      </c>
      <c r="AU26" s="32">
        <f t="shared" ca="1" si="27"/>
        <v>-311.69000000000091</v>
      </c>
      <c r="AV26" s="32">
        <f t="shared" ca="1" si="27"/>
        <v>-645.90999999999826</v>
      </c>
      <c r="AW26" s="32">
        <f t="shared" ca="1" si="27"/>
        <v>-775.13000000000136</v>
      </c>
      <c r="AX26" s="32">
        <f t="shared" ca="1" si="27"/>
        <v>-1084.0799999999992</v>
      </c>
      <c r="AY26" s="32">
        <f t="shared" ca="1" si="27"/>
        <v>-1241.5599999999936</v>
      </c>
      <c r="AZ26" s="32">
        <f t="shared" ca="1" si="27"/>
        <v>-1376.8499999999974</v>
      </c>
      <c r="BA26" s="31">
        <f t="shared" ca="1" si="28"/>
        <v>-15.68</v>
      </c>
      <c r="BB26" s="31">
        <f t="shared" ca="1" si="5"/>
        <v>-10.8</v>
      </c>
      <c r="BC26" s="31">
        <f t="shared" ca="1" si="6"/>
        <v>-13.97</v>
      </c>
      <c r="BD26" s="31">
        <f t="shared" ca="1" si="7"/>
        <v>-5.68</v>
      </c>
      <c r="BE26" s="31">
        <f t="shared" ca="1" si="8"/>
        <v>-7.5</v>
      </c>
      <c r="BF26" s="31">
        <f t="shared" ca="1" si="9"/>
        <v>-8.61</v>
      </c>
      <c r="BG26" s="31">
        <f t="shared" ca="1" si="10"/>
        <v>-4.04</v>
      </c>
      <c r="BH26" s="31">
        <f t="shared" ca="1" si="11"/>
        <v>-8.39</v>
      </c>
      <c r="BI26" s="31">
        <f t="shared" ca="1" si="12"/>
        <v>-10.08</v>
      </c>
      <c r="BJ26" s="31">
        <f t="shared" ca="1" si="13"/>
        <v>-14.13</v>
      </c>
      <c r="BK26" s="31">
        <f t="shared" ca="1" si="14"/>
        <v>-16.21</v>
      </c>
      <c r="BL26" s="31">
        <f t="shared" ca="1" si="15"/>
        <v>-18</v>
      </c>
      <c r="BM26" s="32">
        <f t="shared" ca="1" si="29"/>
        <v>-1238.6699999999985</v>
      </c>
      <c r="BN26" s="32">
        <f t="shared" ca="1" si="16"/>
        <v>-851.59999999999854</v>
      </c>
      <c r="BO26" s="32">
        <f t="shared" ca="1" si="17"/>
        <v>-1099.9699999999982</v>
      </c>
      <c r="BP26" s="32">
        <f t="shared" ca="1" si="18"/>
        <v>-446.17000000000013</v>
      </c>
      <c r="BQ26" s="32">
        <f t="shared" ca="1" si="19"/>
        <v>-588.58000000000038</v>
      </c>
      <c r="BR26" s="32">
        <f t="shared" ca="1" si="20"/>
        <v>-674.42999999999927</v>
      </c>
      <c r="BS26" s="32">
        <f t="shared" ca="1" si="21"/>
        <v>-315.73000000000093</v>
      </c>
      <c r="BT26" s="32">
        <f t="shared" ca="1" si="22"/>
        <v>-654.29999999999825</v>
      </c>
      <c r="BU26" s="32">
        <f t="shared" ca="1" si="23"/>
        <v>-785.2100000000014</v>
      </c>
      <c r="BV26" s="32">
        <f t="shared" ca="1" si="24"/>
        <v>-1098.2099999999994</v>
      </c>
      <c r="BW26" s="32">
        <f t="shared" ca="1" si="25"/>
        <v>-1257.7699999999936</v>
      </c>
      <c r="BX26" s="32">
        <f t="shared" ca="1" si="26"/>
        <v>-1394.8499999999974</v>
      </c>
    </row>
    <row r="27" spans="1:76" x14ac:dyDescent="0.25">
      <c r="A27" t="s">
        <v>546</v>
      </c>
      <c r="B27" s="1" t="s">
        <v>369</v>
      </c>
      <c r="C27" t="str">
        <f t="shared" ca="1" si="2"/>
        <v>BCHIMP</v>
      </c>
      <c r="D27" t="str">
        <f t="shared" ca="1" si="3"/>
        <v>Alberta-BC Intertie - Import</v>
      </c>
      <c r="E27" s="31">
        <f ca="1">'Module C Corrected'!CW27-'Module C Initial'!CW27</f>
        <v>0</v>
      </c>
      <c r="F27" s="31">
        <f ca="1">'Module C Corrected'!CX27-'Module C Initial'!CX27</f>
        <v>0</v>
      </c>
      <c r="G27" s="31">
        <f ca="1">'Module C Corrected'!CY27-'Module C Initial'!CY27</f>
        <v>3.2599999999999909</v>
      </c>
      <c r="H27" s="31">
        <f ca="1">'Module C Corrected'!CZ27-'Module C Initial'!CZ27</f>
        <v>0</v>
      </c>
      <c r="I27" s="31">
        <f ca="1">'Module C Corrected'!DA27-'Module C Initial'!DA27</f>
        <v>0</v>
      </c>
      <c r="J27" s="31">
        <f ca="1">'Module C Corrected'!DB27-'Module C Initial'!DB27</f>
        <v>0</v>
      </c>
      <c r="K27" s="31">
        <f ca="1">'Module C Corrected'!DC27-'Module C Initial'!DC27</f>
        <v>0</v>
      </c>
      <c r="L27" s="31">
        <f ca="1">'Module C Corrected'!DD27-'Module C Initial'!DD27</f>
        <v>0</v>
      </c>
      <c r="M27" s="31">
        <f ca="1">'Module C Corrected'!DE27-'Module C Initial'!DE27</f>
        <v>0</v>
      </c>
      <c r="N27" s="31">
        <f ca="1">'Module C Corrected'!DF27-'Module C Initial'!DF27</f>
        <v>0</v>
      </c>
      <c r="O27" s="31">
        <f ca="1">'Module C Corrected'!DG27-'Module C Initial'!DG27</f>
        <v>0</v>
      </c>
      <c r="P27" s="31">
        <f ca="1">'Module C Corrected'!DH27-'Module C Initial'!DH27</f>
        <v>0</v>
      </c>
      <c r="Q27" s="32">
        <f ca="1">'Module C Corrected'!DI27-'Module C Initial'!DI27</f>
        <v>0</v>
      </c>
      <c r="R27" s="32">
        <f ca="1">'Module C Corrected'!DJ27-'Module C Initial'!DJ27</f>
        <v>0</v>
      </c>
      <c r="S27" s="32">
        <f ca="1">'Module C Corrected'!DK27-'Module C Initial'!DK27</f>
        <v>0.16000000000000014</v>
      </c>
      <c r="T27" s="32">
        <f ca="1">'Module C Corrected'!DL27-'Module C Initial'!DL27</f>
        <v>0</v>
      </c>
      <c r="U27" s="32">
        <f ca="1">'Module C Corrected'!DM27-'Module C Initial'!DM27</f>
        <v>0</v>
      </c>
      <c r="V27" s="32">
        <f ca="1">'Module C Corrected'!DN27-'Module C Initial'!DN27</f>
        <v>0</v>
      </c>
      <c r="W27" s="32">
        <f ca="1">'Module C Corrected'!DO27-'Module C Initial'!DO27</f>
        <v>0</v>
      </c>
      <c r="X27" s="32">
        <f ca="1">'Module C Corrected'!DP27-'Module C Initial'!DP27</f>
        <v>0</v>
      </c>
      <c r="Y27" s="32">
        <f ca="1">'Module C Corrected'!DQ27-'Module C Initial'!DQ27</f>
        <v>0</v>
      </c>
      <c r="Z27" s="32">
        <f ca="1">'Module C Corrected'!DR27-'Module C Initial'!DR27</f>
        <v>0</v>
      </c>
      <c r="AA27" s="32">
        <f ca="1">'Module C Corrected'!DS27-'Module C Initial'!DS27</f>
        <v>0</v>
      </c>
      <c r="AB27" s="32">
        <f ca="1">'Module C Corrected'!DT27-'Module C Initial'!DT27</f>
        <v>0</v>
      </c>
      <c r="AC27" s="31">
        <f ca="1">'Module C Corrected'!DU27-'Module C Initial'!DU27</f>
        <v>0</v>
      </c>
      <c r="AD27" s="31">
        <f ca="1">'Module C Corrected'!DV27-'Module C Initial'!DV27</f>
        <v>0</v>
      </c>
      <c r="AE27" s="31">
        <f ca="1">'Module C Corrected'!DW27-'Module C Initial'!DW27</f>
        <v>0.78000000000000114</v>
      </c>
      <c r="AF27" s="31">
        <f ca="1">'Module C Corrected'!DX27-'Module C Initial'!DX27</f>
        <v>0</v>
      </c>
      <c r="AG27" s="31">
        <f ca="1">'Module C Corrected'!DY27-'Module C Initial'!DY27</f>
        <v>0</v>
      </c>
      <c r="AH27" s="31">
        <f ca="1">'Module C Corrected'!DZ27-'Module C Initial'!DZ27</f>
        <v>0</v>
      </c>
      <c r="AI27" s="31">
        <f ca="1">'Module C Corrected'!EA27-'Module C Initial'!EA27</f>
        <v>0</v>
      </c>
      <c r="AJ27" s="31">
        <f ca="1">'Module C Corrected'!EB27-'Module C Initial'!EB27</f>
        <v>0</v>
      </c>
      <c r="AK27" s="31">
        <f ca="1">'Module C Corrected'!EC27-'Module C Initial'!EC27</f>
        <v>0</v>
      </c>
      <c r="AL27" s="31">
        <f ca="1">'Module C Corrected'!ED27-'Module C Initial'!ED27</f>
        <v>0</v>
      </c>
      <c r="AM27" s="31">
        <f ca="1">'Module C Corrected'!EE27-'Module C Initial'!EE27</f>
        <v>0</v>
      </c>
      <c r="AN27" s="31">
        <f ca="1">'Module C Corrected'!EF27-'Module C Initial'!EF27</f>
        <v>0</v>
      </c>
      <c r="AO27" s="32">
        <f t="shared" ca="1" si="27"/>
        <v>0</v>
      </c>
      <c r="AP27" s="32">
        <f t="shared" ca="1" si="27"/>
        <v>0</v>
      </c>
      <c r="AQ27" s="32">
        <f t="shared" ca="1" si="27"/>
        <v>4.1999999999999922</v>
      </c>
      <c r="AR27" s="32">
        <f t="shared" ca="1" si="27"/>
        <v>0</v>
      </c>
      <c r="AS27" s="32">
        <f t="shared" ca="1" si="27"/>
        <v>0</v>
      </c>
      <c r="AT27" s="32">
        <f t="shared" ca="1" si="27"/>
        <v>0</v>
      </c>
      <c r="AU27" s="32">
        <f t="shared" ca="1" si="27"/>
        <v>0</v>
      </c>
      <c r="AV27" s="32">
        <f t="shared" ca="1" si="27"/>
        <v>0</v>
      </c>
      <c r="AW27" s="32">
        <f t="shared" ca="1" si="27"/>
        <v>0</v>
      </c>
      <c r="AX27" s="32">
        <f t="shared" ca="1" si="27"/>
        <v>0</v>
      </c>
      <c r="AY27" s="32">
        <f t="shared" ca="1" si="27"/>
        <v>0</v>
      </c>
      <c r="AZ27" s="32">
        <f t="shared" ca="1" si="27"/>
        <v>0</v>
      </c>
      <c r="BA27" s="31">
        <f t="shared" ca="1" si="28"/>
        <v>0</v>
      </c>
      <c r="BB27" s="31">
        <f t="shared" ca="1" si="5"/>
        <v>0</v>
      </c>
      <c r="BC27" s="31">
        <f t="shared" ca="1" si="6"/>
        <v>0.05</v>
      </c>
      <c r="BD27" s="31">
        <f t="shared" ca="1" si="7"/>
        <v>0</v>
      </c>
      <c r="BE27" s="31">
        <f t="shared" ca="1" si="8"/>
        <v>0</v>
      </c>
      <c r="BF27" s="31">
        <f t="shared" ca="1" si="9"/>
        <v>0</v>
      </c>
      <c r="BG27" s="31">
        <f t="shared" ca="1" si="10"/>
        <v>0</v>
      </c>
      <c r="BH27" s="31">
        <f t="shared" ca="1" si="11"/>
        <v>0</v>
      </c>
      <c r="BI27" s="31">
        <f t="shared" ca="1" si="12"/>
        <v>0</v>
      </c>
      <c r="BJ27" s="31">
        <f t="shared" ca="1" si="13"/>
        <v>0</v>
      </c>
      <c r="BK27" s="31">
        <f t="shared" ca="1" si="14"/>
        <v>0</v>
      </c>
      <c r="BL27" s="31">
        <f t="shared" ca="1" si="15"/>
        <v>0</v>
      </c>
      <c r="BM27" s="32">
        <f t="shared" ca="1" si="29"/>
        <v>0</v>
      </c>
      <c r="BN27" s="32">
        <f t="shared" ca="1" si="16"/>
        <v>0</v>
      </c>
      <c r="BO27" s="32">
        <f t="shared" ca="1" si="17"/>
        <v>4.249999999999992</v>
      </c>
      <c r="BP27" s="32">
        <f t="shared" ca="1" si="18"/>
        <v>0</v>
      </c>
      <c r="BQ27" s="32">
        <f t="shared" ca="1" si="19"/>
        <v>0</v>
      </c>
      <c r="BR27" s="32">
        <f t="shared" ca="1" si="20"/>
        <v>0</v>
      </c>
      <c r="BS27" s="32">
        <f t="shared" ca="1" si="21"/>
        <v>0</v>
      </c>
      <c r="BT27" s="32">
        <f t="shared" ca="1" si="22"/>
        <v>0</v>
      </c>
      <c r="BU27" s="32">
        <f t="shared" ca="1" si="23"/>
        <v>0</v>
      </c>
      <c r="BV27" s="32">
        <f t="shared" ca="1" si="24"/>
        <v>0</v>
      </c>
      <c r="BW27" s="32">
        <f t="shared" ca="1" si="25"/>
        <v>0</v>
      </c>
      <c r="BX27" s="32">
        <f t="shared" ca="1" si="26"/>
        <v>0</v>
      </c>
    </row>
    <row r="28" spans="1:76" x14ac:dyDescent="0.25">
      <c r="A28" t="s">
        <v>445</v>
      </c>
      <c r="B28" s="1" t="s">
        <v>126</v>
      </c>
      <c r="C28" t="str">
        <f t="shared" ca="1" si="2"/>
        <v>CAS</v>
      </c>
      <c r="D28" t="str">
        <f t="shared" ca="1" si="3"/>
        <v>Cascade Hydro Facility</v>
      </c>
      <c r="E28" s="31">
        <f ca="1">'Module C Corrected'!CW28-'Module C Initial'!CW28</f>
        <v>-296.19999999999982</v>
      </c>
      <c r="F28" s="31">
        <f ca="1">'Module C Corrected'!CX28-'Module C Initial'!CX28</f>
        <v>-143.01000000000022</v>
      </c>
      <c r="G28" s="31">
        <f ca="1">'Module C Corrected'!CY28-'Module C Initial'!CY28</f>
        <v>-226.10000000000036</v>
      </c>
      <c r="H28" s="31">
        <f ca="1">'Module C Corrected'!CZ28-'Module C Initial'!CZ28</f>
        <v>-180.86000000000058</v>
      </c>
      <c r="I28" s="31">
        <f ca="1">'Module C Corrected'!DA28-'Module C Initial'!DA28</f>
        <v>-120.92999999999984</v>
      </c>
      <c r="J28" s="31">
        <f ca="1">'Module C Corrected'!DB28-'Module C Initial'!DB28</f>
        <v>-140.84000000000015</v>
      </c>
      <c r="K28" s="31">
        <f ca="1">'Module C Corrected'!DC28-'Module C Initial'!DC28</f>
        <v>-503.13999999999942</v>
      </c>
      <c r="L28" s="31">
        <f ca="1">'Module C Corrected'!DD28-'Module C Initial'!DD28</f>
        <v>-126.61999999999989</v>
      </c>
      <c r="M28" s="31">
        <f ca="1">'Module C Corrected'!DE28-'Module C Initial'!DE28</f>
        <v>-198.28999999999996</v>
      </c>
      <c r="N28" s="31">
        <f ca="1">'Module C Corrected'!DF28-'Module C Initial'!DF28</f>
        <v>-155.5</v>
      </c>
      <c r="O28" s="31">
        <f ca="1">'Module C Corrected'!DG28-'Module C Initial'!DG28</f>
        <v>-333.04999999999927</v>
      </c>
      <c r="P28" s="31">
        <f ca="1">'Module C Corrected'!DH28-'Module C Initial'!DH28</f>
        <v>-271.05999999999949</v>
      </c>
      <c r="Q28" s="32">
        <f ca="1">'Module C Corrected'!DI28-'Module C Initial'!DI28</f>
        <v>-14.809999999999999</v>
      </c>
      <c r="R28" s="32">
        <f ca="1">'Module C Corrected'!DJ28-'Module C Initial'!DJ28</f>
        <v>-7.1499999999999995</v>
      </c>
      <c r="S28" s="32">
        <f ca="1">'Module C Corrected'!DK28-'Module C Initial'!DK28</f>
        <v>-11.299999999999999</v>
      </c>
      <c r="T28" s="32">
        <f ca="1">'Module C Corrected'!DL28-'Module C Initial'!DL28</f>
        <v>-9.0500000000000043</v>
      </c>
      <c r="U28" s="32">
        <f ca="1">'Module C Corrected'!DM28-'Module C Initial'!DM28</f>
        <v>-6.0500000000000043</v>
      </c>
      <c r="V28" s="32">
        <f ca="1">'Module C Corrected'!DN28-'Module C Initial'!DN28</f>
        <v>-7.0400000000000063</v>
      </c>
      <c r="W28" s="32">
        <f ca="1">'Module C Corrected'!DO28-'Module C Initial'!DO28</f>
        <v>-25.150000000000006</v>
      </c>
      <c r="X28" s="32">
        <f ca="1">'Module C Corrected'!DP28-'Module C Initial'!DP28</f>
        <v>-6.3299999999999841</v>
      </c>
      <c r="Y28" s="32">
        <f ca="1">'Module C Corrected'!DQ28-'Module C Initial'!DQ28</f>
        <v>-9.9200000000000159</v>
      </c>
      <c r="Z28" s="32">
        <f ca="1">'Module C Corrected'!DR28-'Module C Initial'!DR28</f>
        <v>-7.7800000000000011</v>
      </c>
      <c r="AA28" s="32">
        <f ca="1">'Module C Corrected'!DS28-'Module C Initial'!DS28</f>
        <v>-16.659999999999968</v>
      </c>
      <c r="AB28" s="32">
        <f ca="1">'Module C Corrected'!DT28-'Module C Initial'!DT28</f>
        <v>-13.560000000000002</v>
      </c>
      <c r="AC28" s="31">
        <f ca="1">'Module C Corrected'!DU28-'Module C Initial'!DU28</f>
        <v>-72.509999999999991</v>
      </c>
      <c r="AD28" s="31">
        <f ca="1">'Module C Corrected'!DV28-'Module C Initial'!DV28</f>
        <v>-34.68</v>
      </c>
      <c r="AE28" s="31">
        <f ca="1">'Module C Corrected'!DW28-'Module C Initial'!DW28</f>
        <v>-54.33</v>
      </c>
      <c r="AF28" s="31">
        <f ca="1">'Module C Corrected'!DX28-'Module C Initial'!DX28</f>
        <v>-43.039999999999964</v>
      </c>
      <c r="AG28" s="31">
        <f ca="1">'Module C Corrected'!DY28-'Module C Initial'!DY28</f>
        <v>-28.509999999999991</v>
      </c>
      <c r="AH28" s="31">
        <f ca="1">'Module C Corrected'!DZ28-'Module C Initial'!DZ28</f>
        <v>-32.879999999999995</v>
      </c>
      <c r="AI28" s="31">
        <f ca="1">'Module C Corrected'!EA28-'Module C Initial'!EA28</f>
        <v>-116.30000000000007</v>
      </c>
      <c r="AJ28" s="31">
        <f ca="1">'Module C Corrected'!EB28-'Module C Initial'!EB28</f>
        <v>-28.969999999999914</v>
      </c>
      <c r="AK28" s="31">
        <f ca="1">'Module C Corrected'!EC28-'Module C Initial'!EC28</f>
        <v>-44.900000000000091</v>
      </c>
      <c r="AL28" s="31">
        <f ca="1">'Module C Corrected'!ED28-'Module C Initial'!ED28</f>
        <v>-34.870000000000005</v>
      </c>
      <c r="AM28" s="31">
        <f ca="1">'Module C Corrected'!EE28-'Module C Initial'!EE28</f>
        <v>-73.900000000000091</v>
      </c>
      <c r="AN28" s="31">
        <f ca="1">'Module C Corrected'!EF28-'Module C Initial'!EF28</f>
        <v>-59.529999999999973</v>
      </c>
      <c r="AO28" s="32">
        <f t="shared" ca="1" si="27"/>
        <v>-383.51999999999981</v>
      </c>
      <c r="AP28" s="32">
        <f t="shared" ca="1" si="27"/>
        <v>-184.84000000000023</v>
      </c>
      <c r="AQ28" s="32">
        <f t="shared" ca="1" si="27"/>
        <v>-291.73000000000036</v>
      </c>
      <c r="AR28" s="32">
        <f t="shared" ca="1" si="27"/>
        <v>-232.95000000000056</v>
      </c>
      <c r="AS28" s="32">
        <f t="shared" ca="1" si="27"/>
        <v>-155.48999999999984</v>
      </c>
      <c r="AT28" s="32">
        <f t="shared" ca="1" si="27"/>
        <v>-180.76000000000016</v>
      </c>
      <c r="AU28" s="32">
        <f t="shared" ca="1" si="27"/>
        <v>-644.58999999999946</v>
      </c>
      <c r="AV28" s="32">
        <f t="shared" ca="1" si="27"/>
        <v>-161.91999999999979</v>
      </c>
      <c r="AW28" s="32">
        <f t="shared" ca="1" si="27"/>
        <v>-253.11000000000007</v>
      </c>
      <c r="AX28" s="32">
        <f t="shared" ca="1" si="27"/>
        <v>-198.15</v>
      </c>
      <c r="AY28" s="32">
        <f t="shared" ca="1" si="27"/>
        <v>-423.60999999999933</v>
      </c>
      <c r="AZ28" s="32">
        <f t="shared" ca="1" si="27"/>
        <v>-344.14999999999947</v>
      </c>
      <c r="BA28" s="31">
        <f t="shared" ca="1" si="28"/>
        <v>-4.92</v>
      </c>
      <c r="BB28" s="31">
        <f t="shared" ca="1" si="5"/>
        <v>-2.37</v>
      </c>
      <c r="BC28" s="31">
        <f t="shared" ca="1" si="6"/>
        <v>-3.75</v>
      </c>
      <c r="BD28" s="31">
        <f t="shared" ca="1" si="7"/>
        <v>-3</v>
      </c>
      <c r="BE28" s="31">
        <f t="shared" ca="1" si="8"/>
        <v>-2.0099999999999998</v>
      </c>
      <c r="BF28" s="31">
        <f t="shared" ca="1" si="9"/>
        <v>-2.34</v>
      </c>
      <c r="BG28" s="31">
        <f t="shared" ca="1" si="10"/>
        <v>-8.35</v>
      </c>
      <c r="BH28" s="31">
        <f t="shared" ca="1" si="11"/>
        <v>-2.1</v>
      </c>
      <c r="BI28" s="31">
        <f t="shared" ca="1" si="12"/>
        <v>-3.29</v>
      </c>
      <c r="BJ28" s="31">
        <f t="shared" ca="1" si="13"/>
        <v>-2.58</v>
      </c>
      <c r="BK28" s="31">
        <f t="shared" ca="1" si="14"/>
        <v>-5.53</v>
      </c>
      <c r="BL28" s="31">
        <f t="shared" ca="1" si="15"/>
        <v>-4.5</v>
      </c>
      <c r="BM28" s="32">
        <f t="shared" ca="1" si="29"/>
        <v>-388.43999999999983</v>
      </c>
      <c r="BN28" s="32">
        <f t="shared" ca="1" si="16"/>
        <v>-187.21000000000024</v>
      </c>
      <c r="BO28" s="32">
        <f t="shared" ca="1" si="17"/>
        <v>-295.48000000000036</v>
      </c>
      <c r="BP28" s="32">
        <f t="shared" ca="1" si="18"/>
        <v>-235.95000000000056</v>
      </c>
      <c r="BQ28" s="32">
        <f t="shared" ca="1" si="19"/>
        <v>-157.49999999999983</v>
      </c>
      <c r="BR28" s="32">
        <f t="shared" ca="1" si="20"/>
        <v>-183.10000000000016</v>
      </c>
      <c r="BS28" s="32">
        <f t="shared" ca="1" si="21"/>
        <v>-652.93999999999949</v>
      </c>
      <c r="BT28" s="32">
        <f t="shared" ca="1" si="22"/>
        <v>-164.01999999999978</v>
      </c>
      <c r="BU28" s="32">
        <f t="shared" ca="1" si="23"/>
        <v>-256.40000000000009</v>
      </c>
      <c r="BV28" s="32">
        <f t="shared" ca="1" si="24"/>
        <v>-200.73000000000002</v>
      </c>
      <c r="BW28" s="32">
        <f t="shared" ca="1" si="25"/>
        <v>-429.1399999999993</v>
      </c>
      <c r="BX28" s="32">
        <f t="shared" ca="1" si="26"/>
        <v>-348.64999999999947</v>
      </c>
    </row>
    <row r="29" spans="1:76" x14ac:dyDescent="0.25">
      <c r="A29" t="s">
        <v>546</v>
      </c>
      <c r="B29" s="1" t="s">
        <v>370</v>
      </c>
      <c r="C29" t="str">
        <f t="shared" ca="1" si="2"/>
        <v>SPCIMP</v>
      </c>
      <c r="D29" t="str">
        <f t="shared" ca="1" si="3"/>
        <v>Alberta-Saskatchewan Intertie - Import</v>
      </c>
      <c r="E29" s="31">
        <f ca="1">'Module C Corrected'!CW29-'Module C Initial'!CW29</f>
        <v>0</v>
      </c>
      <c r="F29" s="31">
        <f ca="1">'Module C Corrected'!CX29-'Module C Initial'!CX29</f>
        <v>0</v>
      </c>
      <c r="G29" s="31">
        <f ca="1">'Module C Corrected'!CY29-'Module C Initial'!CY29</f>
        <v>0</v>
      </c>
      <c r="H29" s="31">
        <f ca="1">'Module C Corrected'!CZ29-'Module C Initial'!CZ29</f>
        <v>0</v>
      </c>
      <c r="I29" s="31">
        <f ca="1">'Module C Corrected'!DA29-'Module C Initial'!DA29</f>
        <v>0</v>
      </c>
      <c r="J29" s="31">
        <f ca="1">'Module C Corrected'!DB29-'Module C Initial'!DB29</f>
        <v>0</v>
      </c>
      <c r="K29" s="31">
        <f ca="1">'Module C Corrected'!DC29-'Module C Initial'!DC29</f>
        <v>0</v>
      </c>
      <c r="L29" s="31">
        <f ca="1">'Module C Corrected'!DD29-'Module C Initial'!DD29</f>
        <v>0</v>
      </c>
      <c r="M29" s="31">
        <f ca="1">'Module C Corrected'!DE29-'Module C Initial'!DE29</f>
        <v>0</v>
      </c>
      <c r="N29" s="31">
        <f ca="1">'Module C Corrected'!DF29-'Module C Initial'!DF29</f>
        <v>0</v>
      </c>
      <c r="O29" s="31">
        <f ca="1">'Module C Corrected'!DG29-'Module C Initial'!DG29</f>
        <v>0</v>
      </c>
      <c r="P29" s="31">
        <f ca="1">'Module C Corrected'!DH29-'Module C Initial'!DH29</f>
        <v>0</v>
      </c>
      <c r="Q29" s="32">
        <f ca="1">'Module C Corrected'!DI29-'Module C Initial'!DI29</f>
        <v>0</v>
      </c>
      <c r="R29" s="32">
        <f ca="1">'Module C Corrected'!DJ29-'Module C Initial'!DJ29</f>
        <v>0</v>
      </c>
      <c r="S29" s="32">
        <f ca="1">'Module C Corrected'!DK29-'Module C Initial'!DK29</f>
        <v>0</v>
      </c>
      <c r="T29" s="32">
        <f ca="1">'Module C Corrected'!DL29-'Module C Initial'!DL29</f>
        <v>0</v>
      </c>
      <c r="U29" s="32">
        <f ca="1">'Module C Corrected'!DM29-'Module C Initial'!DM29</f>
        <v>0</v>
      </c>
      <c r="V29" s="32">
        <f ca="1">'Module C Corrected'!DN29-'Module C Initial'!DN29</f>
        <v>0</v>
      </c>
      <c r="W29" s="32">
        <f ca="1">'Module C Corrected'!DO29-'Module C Initial'!DO29</f>
        <v>0</v>
      </c>
      <c r="X29" s="32">
        <f ca="1">'Module C Corrected'!DP29-'Module C Initial'!DP29</f>
        <v>0</v>
      </c>
      <c r="Y29" s="32">
        <f ca="1">'Module C Corrected'!DQ29-'Module C Initial'!DQ29</f>
        <v>0</v>
      </c>
      <c r="Z29" s="32">
        <f ca="1">'Module C Corrected'!DR29-'Module C Initial'!DR29</f>
        <v>0</v>
      </c>
      <c r="AA29" s="32">
        <f ca="1">'Module C Corrected'!DS29-'Module C Initial'!DS29</f>
        <v>0</v>
      </c>
      <c r="AB29" s="32">
        <f ca="1">'Module C Corrected'!DT29-'Module C Initial'!DT29</f>
        <v>0</v>
      </c>
      <c r="AC29" s="31">
        <f ca="1">'Module C Corrected'!DU29-'Module C Initial'!DU29</f>
        <v>0</v>
      </c>
      <c r="AD29" s="31">
        <f ca="1">'Module C Corrected'!DV29-'Module C Initial'!DV29</f>
        <v>0</v>
      </c>
      <c r="AE29" s="31">
        <f ca="1">'Module C Corrected'!DW29-'Module C Initial'!DW29</f>
        <v>0</v>
      </c>
      <c r="AF29" s="31">
        <f ca="1">'Module C Corrected'!DX29-'Module C Initial'!DX29</f>
        <v>0</v>
      </c>
      <c r="AG29" s="31">
        <f ca="1">'Module C Corrected'!DY29-'Module C Initial'!DY29</f>
        <v>0</v>
      </c>
      <c r="AH29" s="31">
        <f ca="1">'Module C Corrected'!DZ29-'Module C Initial'!DZ29</f>
        <v>0</v>
      </c>
      <c r="AI29" s="31">
        <f ca="1">'Module C Corrected'!EA29-'Module C Initial'!EA29</f>
        <v>0</v>
      </c>
      <c r="AJ29" s="31">
        <f ca="1">'Module C Corrected'!EB29-'Module C Initial'!EB29</f>
        <v>0</v>
      </c>
      <c r="AK29" s="31">
        <f ca="1">'Module C Corrected'!EC29-'Module C Initial'!EC29</f>
        <v>0</v>
      </c>
      <c r="AL29" s="31">
        <f ca="1">'Module C Corrected'!ED29-'Module C Initial'!ED29</f>
        <v>0</v>
      </c>
      <c r="AM29" s="31">
        <f ca="1">'Module C Corrected'!EE29-'Module C Initial'!EE29</f>
        <v>0</v>
      </c>
      <c r="AN29" s="31">
        <f ca="1">'Module C Corrected'!EF29-'Module C Initial'!EF29</f>
        <v>0</v>
      </c>
      <c r="AO29" s="32">
        <f t="shared" ca="1" si="27"/>
        <v>0</v>
      </c>
      <c r="AP29" s="32">
        <f t="shared" ca="1" si="27"/>
        <v>0</v>
      </c>
      <c r="AQ29" s="32">
        <f t="shared" ca="1" si="27"/>
        <v>0</v>
      </c>
      <c r="AR29" s="32">
        <f t="shared" ca="1" si="27"/>
        <v>0</v>
      </c>
      <c r="AS29" s="32">
        <f t="shared" ca="1" si="27"/>
        <v>0</v>
      </c>
      <c r="AT29" s="32">
        <f t="shared" ca="1" si="27"/>
        <v>0</v>
      </c>
      <c r="AU29" s="32">
        <f t="shared" ca="1" si="27"/>
        <v>0</v>
      </c>
      <c r="AV29" s="32">
        <f t="shared" ca="1" si="27"/>
        <v>0</v>
      </c>
      <c r="AW29" s="32">
        <f t="shared" ca="1" si="27"/>
        <v>0</v>
      </c>
      <c r="AX29" s="32">
        <f t="shared" ca="1" si="27"/>
        <v>0</v>
      </c>
      <c r="AY29" s="32">
        <f t="shared" ca="1" si="27"/>
        <v>0</v>
      </c>
      <c r="AZ29" s="32">
        <f t="shared" ca="1" si="27"/>
        <v>0</v>
      </c>
      <c r="BA29" s="31">
        <f t="shared" ca="1" si="28"/>
        <v>0</v>
      </c>
      <c r="BB29" s="31">
        <f t="shared" ca="1" si="5"/>
        <v>0</v>
      </c>
      <c r="BC29" s="31">
        <f t="shared" ca="1" si="6"/>
        <v>0</v>
      </c>
      <c r="BD29" s="31">
        <f t="shared" ca="1" si="7"/>
        <v>0</v>
      </c>
      <c r="BE29" s="31">
        <f t="shared" ca="1" si="8"/>
        <v>0</v>
      </c>
      <c r="BF29" s="31">
        <f t="shared" ca="1" si="9"/>
        <v>0</v>
      </c>
      <c r="BG29" s="31">
        <f t="shared" ca="1" si="10"/>
        <v>0</v>
      </c>
      <c r="BH29" s="31">
        <f t="shared" ca="1" si="11"/>
        <v>0</v>
      </c>
      <c r="BI29" s="31">
        <f t="shared" ca="1" si="12"/>
        <v>0</v>
      </c>
      <c r="BJ29" s="31">
        <f t="shared" ca="1" si="13"/>
        <v>0</v>
      </c>
      <c r="BK29" s="31">
        <f t="shared" ca="1" si="14"/>
        <v>0</v>
      </c>
      <c r="BL29" s="31">
        <f t="shared" ca="1" si="15"/>
        <v>0</v>
      </c>
      <c r="BM29" s="32">
        <f t="shared" ca="1" si="29"/>
        <v>0</v>
      </c>
      <c r="BN29" s="32">
        <f t="shared" ca="1" si="16"/>
        <v>0</v>
      </c>
      <c r="BO29" s="32">
        <f t="shared" ca="1" si="17"/>
        <v>0</v>
      </c>
      <c r="BP29" s="32">
        <f t="shared" ca="1" si="18"/>
        <v>0</v>
      </c>
      <c r="BQ29" s="32">
        <f t="shared" ca="1" si="19"/>
        <v>0</v>
      </c>
      <c r="BR29" s="32">
        <f t="shared" ca="1" si="20"/>
        <v>0</v>
      </c>
      <c r="BS29" s="32">
        <f t="shared" ca="1" si="21"/>
        <v>0</v>
      </c>
      <c r="BT29" s="32">
        <f t="shared" ca="1" si="22"/>
        <v>0</v>
      </c>
      <c r="BU29" s="32">
        <f t="shared" ca="1" si="23"/>
        <v>0</v>
      </c>
      <c r="BV29" s="32">
        <f t="shared" ca="1" si="24"/>
        <v>0</v>
      </c>
      <c r="BW29" s="32">
        <f t="shared" ca="1" si="25"/>
        <v>0</v>
      </c>
      <c r="BX29" s="32">
        <f t="shared" ca="1" si="26"/>
        <v>0</v>
      </c>
    </row>
    <row r="30" spans="1:76" x14ac:dyDescent="0.25">
      <c r="A30" t="s">
        <v>448</v>
      </c>
      <c r="B30" s="1" t="s">
        <v>34</v>
      </c>
      <c r="C30" t="str">
        <f t="shared" ca="1" si="2"/>
        <v>CES1/CES2</v>
      </c>
      <c r="D30" t="str">
        <f t="shared" ca="1" si="3"/>
        <v>Calgary Energy Centre</v>
      </c>
      <c r="E30" s="31">
        <f ca="1">'Module C Corrected'!CW30-'Module C Initial'!CW30</f>
        <v>1317.640000000014</v>
      </c>
      <c r="F30" s="31">
        <f ca="1">'Module C Corrected'!CX30-'Module C Initial'!CX30</f>
        <v>625.34000000000378</v>
      </c>
      <c r="G30" s="31">
        <f ca="1">'Module C Corrected'!CY30-'Module C Initial'!CY30</f>
        <v>812.92999999999302</v>
      </c>
      <c r="H30" s="31">
        <f ca="1">'Module C Corrected'!CZ30-'Module C Initial'!CZ30</f>
        <v>798.51000000000931</v>
      </c>
      <c r="I30" s="31">
        <f ca="1">'Module C Corrected'!DA30-'Module C Initial'!DA30</f>
        <v>801.30000000000291</v>
      </c>
      <c r="J30" s="31">
        <f ca="1">'Module C Corrected'!DB30-'Module C Initial'!DB30</f>
        <v>1115.4599999999919</v>
      </c>
      <c r="K30" s="31">
        <f ca="1">'Module C Corrected'!DC30-'Module C Initial'!DC30</f>
        <v>2045.7600000000093</v>
      </c>
      <c r="L30" s="31">
        <f ca="1">'Module C Corrected'!DD30-'Module C Initial'!DD30</f>
        <v>1519.4199999999983</v>
      </c>
      <c r="M30" s="31">
        <f ca="1">'Module C Corrected'!DE30-'Module C Initial'!DE30</f>
        <v>2309.0499999999884</v>
      </c>
      <c r="N30" s="31">
        <f ca="1">'Module C Corrected'!DF30-'Module C Initial'!DF30</f>
        <v>2493.0600000000268</v>
      </c>
      <c r="O30" s="31">
        <f ca="1">'Module C Corrected'!DG30-'Module C Initial'!DG30</f>
        <v>2410.2799999999988</v>
      </c>
      <c r="P30" s="31">
        <f ca="1">'Module C Corrected'!DH30-'Module C Initial'!DH30</f>
        <v>1815.5500000000175</v>
      </c>
      <c r="Q30" s="32">
        <f ca="1">'Module C Corrected'!DI30-'Module C Initial'!DI30</f>
        <v>65.880000000000109</v>
      </c>
      <c r="R30" s="32">
        <f ca="1">'Module C Corrected'!DJ30-'Module C Initial'!DJ30</f>
        <v>31.259999999999764</v>
      </c>
      <c r="S30" s="32">
        <f ca="1">'Module C Corrected'!DK30-'Module C Initial'!DK30</f>
        <v>40.649999999999636</v>
      </c>
      <c r="T30" s="32">
        <f ca="1">'Module C Corrected'!DL30-'Module C Initial'!DL30</f>
        <v>39.929999999999836</v>
      </c>
      <c r="U30" s="32">
        <f ca="1">'Module C Corrected'!DM30-'Module C Initial'!DM30</f>
        <v>40.059999999999945</v>
      </c>
      <c r="V30" s="32">
        <f ca="1">'Module C Corrected'!DN30-'Module C Initial'!DN30</f>
        <v>55.769999999999982</v>
      </c>
      <c r="W30" s="32">
        <f ca="1">'Module C Corrected'!DO30-'Module C Initial'!DO30</f>
        <v>102.28999999999996</v>
      </c>
      <c r="X30" s="32">
        <f ca="1">'Module C Corrected'!DP30-'Module C Initial'!DP30</f>
        <v>75.980000000000018</v>
      </c>
      <c r="Y30" s="32">
        <f ca="1">'Module C Corrected'!DQ30-'Module C Initial'!DQ30</f>
        <v>115.44999999999982</v>
      </c>
      <c r="Z30" s="32">
        <f ca="1">'Module C Corrected'!DR30-'Module C Initial'!DR30</f>
        <v>124.65999999999985</v>
      </c>
      <c r="AA30" s="32">
        <f ca="1">'Module C Corrected'!DS30-'Module C Initial'!DS30</f>
        <v>120.52000000000044</v>
      </c>
      <c r="AB30" s="32">
        <f ca="1">'Module C Corrected'!DT30-'Module C Initial'!DT30</f>
        <v>90.7800000000002</v>
      </c>
      <c r="AC30" s="31">
        <f ca="1">'Module C Corrected'!DU30-'Module C Initial'!DU30</f>
        <v>322.57000000000335</v>
      </c>
      <c r="AD30" s="31">
        <f ca="1">'Module C Corrected'!DV30-'Module C Initial'!DV30</f>
        <v>151.63999999999942</v>
      </c>
      <c r="AE30" s="31">
        <f ca="1">'Module C Corrected'!DW30-'Module C Initial'!DW30</f>
        <v>195.35000000000036</v>
      </c>
      <c r="AF30" s="31">
        <f ca="1">'Module C Corrected'!DX30-'Module C Initial'!DX30</f>
        <v>190.02000000000044</v>
      </c>
      <c r="AG30" s="31">
        <f ca="1">'Module C Corrected'!DY30-'Module C Initial'!DY30</f>
        <v>188.8799999999992</v>
      </c>
      <c r="AH30" s="31">
        <f ca="1">'Module C Corrected'!DZ30-'Module C Initial'!DZ30</f>
        <v>260.34000000000015</v>
      </c>
      <c r="AI30" s="31">
        <f ca="1">'Module C Corrected'!EA30-'Module C Initial'!EA30</f>
        <v>472.83999999999651</v>
      </c>
      <c r="AJ30" s="31">
        <f ca="1">'Module C Corrected'!EB30-'Module C Initial'!EB30</f>
        <v>347.64999999999964</v>
      </c>
      <c r="AK30" s="31">
        <f ca="1">'Module C Corrected'!EC30-'Module C Initial'!EC30</f>
        <v>522.94000000000051</v>
      </c>
      <c r="AL30" s="31">
        <f ca="1">'Module C Corrected'!ED30-'Module C Initial'!ED30</f>
        <v>558.98999999999796</v>
      </c>
      <c r="AM30" s="31">
        <f ca="1">'Module C Corrected'!EE30-'Module C Initial'!EE30</f>
        <v>534.81999999999971</v>
      </c>
      <c r="AN30" s="31">
        <f ca="1">'Module C Corrected'!EF30-'Module C Initial'!EF30</f>
        <v>398.7599999999984</v>
      </c>
      <c r="AO30" s="32">
        <f t="shared" ca="1" si="27"/>
        <v>1706.0900000000174</v>
      </c>
      <c r="AP30" s="32">
        <f t="shared" ca="1" si="27"/>
        <v>808.24000000000296</v>
      </c>
      <c r="AQ30" s="32">
        <f t="shared" ca="1" si="27"/>
        <v>1048.929999999993</v>
      </c>
      <c r="AR30" s="32">
        <f t="shared" ca="1" si="27"/>
        <v>1028.4600000000096</v>
      </c>
      <c r="AS30" s="32">
        <f t="shared" ca="1" si="27"/>
        <v>1030.2400000000021</v>
      </c>
      <c r="AT30" s="32">
        <f t="shared" ca="1" si="27"/>
        <v>1431.569999999992</v>
      </c>
      <c r="AU30" s="32">
        <f t="shared" ca="1" si="27"/>
        <v>2620.8900000000058</v>
      </c>
      <c r="AV30" s="32">
        <f t="shared" ca="1" si="27"/>
        <v>1943.0499999999979</v>
      </c>
      <c r="AW30" s="32">
        <f t="shared" ca="1" si="27"/>
        <v>2947.4399999999887</v>
      </c>
      <c r="AX30" s="32">
        <f t="shared" ca="1" si="27"/>
        <v>3176.7100000000246</v>
      </c>
      <c r="AY30" s="32">
        <f t="shared" ca="1" si="27"/>
        <v>3065.619999999999</v>
      </c>
      <c r="AZ30" s="32">
        <f t="shared" ca="1" si="27"/>
        <v>2305.0900000000161</v>
      </c>
      <c r="BA30" s="31">
        <f t="shared" ca="1" si="28"/>
        <v>21.88</v>
      </c>
      <c r="BB30" s="31">
        <f t="shared" ca="1" si="5"/>
        <v>10.38</v>
      </c>
      <c r="BC30" s="31">
        <f t="shared" ca="1" si="6"/>
        <v>13.5</v>
      </c>
      <c r="BD30" s="31">
        <f t="shared" ca="1" si="7"/>
        <v>13.26</v>
      </c>
      <c r="BE30" s="31">
        <f t="shared" ca="1" si="8"/>
        <v>13.3</v>
      </c>
      <c r="BF30" s="31">
        <f t="shared" ca="1" si="9"/>
        <v>18.52</v>
      </c>
      <c r="BG30" s="31">
        <f t="shared" ca="1" si="10"/>
        <v>33.97</v>
      </c>
      <c r="BH30" s="31">
        <f t="shared" ca="1" si="11"/>
        <v>25.23</v>
      </c>
      <c r="BI30" s="31">
        <f t="shared" ca="1" si="12"/>
        <v>38.340000000000003</v>
      </c>
      <c r="BJ30" s="31">
        <f t="shared" ca="1" si="13"/>
        <v>41.39</v>
      </c>
      <c r="BK30" s="31">
        <f t="shared" ca="1" si="14"/>
        <v>40.020000000000003</v>
      </c>
      <c r="BL30" s="31">
        <f t="shared" ca="1" si="15"/>
        <v>30.14</v>
      </c>
      <c r="BM30" s="32">
        <f t="shared" ca="1" si="29"/>
        <v>1727.9700000000175</v>
      </c>
      <c r="BN30" s="32">
        <f t="shared" ca="1" si="16"/>
        <v>818.62000000000296</v>
      </c>
      <c r="BO30" s="32">
        <f t="shared" ca="1" si="17"/>
        <v>1062.429999999993</v>
      </c>
      <c r="BP30" s="32">
        <f t="shared" ca="1" si="18"/>
        <v>1041.7200000000096</v>
      </c>
      <c r="BQ30" s="32">
        <f t="shared" ca="1" si="19"/>
        <v>1043.540000000002</v>
      </c>
      <c r="BR30" s="32">
        <f t="shared" ca="1" si="20"/>
        <v>1450.089999999992</v>
      </c>
      <c r="BS30" s="32">
        <f t="shared" ca="1" si="21"/>
        <v>2654.8600000000056</v>
      </c>
      <c r="BT30" s="32">
        <f t="shared" ca="1" si="22"/>
        <v>1968.2799999999979</v>
      </c>
      <c r="BU30" s="32">
        <f t="shared" ca="1" si="23"/>
        <v>2985.7799999999888</v>
      </c>
      <c r="BV30" s="32">
        <f t="shared" ca="1" si="24"/>
        <v>3218.1000000000245</v>
      </c>
      <c r="BW30" s="32">
        <f t="shared" ca="1" si="25"/>
        <v>3105.639999999999</v>
      </c>
      <c r="BX30" s="32">
        <f t="shared" ca="1" si="26"/>
        <v>2335.2300000000159</v>
      </c>
    </row>
    <row r="31" spans="1:76" x14ac:dyDescent="0.25">
      <c r="A31" t="s">
        <v>448</v>
      </c>
      <c r="B31" s="1" t="s">
        <v>35</v>
      </c>
      <c r="C31" t="str">
        <f t="shared" ca="1" si="2"/>
        <v>CES1/CES2</v>
      </c>
      <c r="D31" t="str">
        <f t="shared" ca="1" si="3"/>
        <v>Calgary Energy Centre</v>
      </c>
      <c r="E31" s="31">
        <f ca="1">'Module C Corrected'!CW31-'Module C Initial'!CW31</f>
        <v>824.91999999999825</v>
      </c>
      <c r="F31" s="31">
        <f ca="1">'Module C Corrected'!CX31-'Module C Initial'!CX31</f>
        <v>398.10999999999694</v>
      </c>
      <c r="G31" s="31">
        <f ca="1">'Module C Corrected'!CY31-'Module C Initial'!CY31</f>
        <v>479.56999999999971</v>
      </c>
      <c r="H31" s="31">
        <f ca="1">'Module C Corrected'!CZ31-'Module C Initial'!CZ31</f>
        <v>486.94000000000233</v>
      </c>
      <c r="I31" s="31">
        <f ca="1">'Module C Corrected'!DA31-'Module C Initial'!DA31</f>
        <v>571.09000000000378</v>
      </c>
      <c r="J31" s="31">
        <f ca="1">'Module C Corrected'!DB31-'Module C Initial'!DB31</f>
        <v>806.85999999998603</v>
      </c>
      <c r="K31" s="31">
        <f ca="1">'Module C Corrected'!DC31-'Module C Initial'!DC31</f>
        <v>1488.0099999999802</v>
      </c>
      <c r="L31" s="31">
        <f ca="1">'Module C Corrected'!DD31-'Module C Initial'!DD31</f>
        <v>1063.820000000007</v>
      </c>
      <c r="M31" s="31">
        <f ca="1">'Module C Corrected'!DE31-'Module C Initial'!DE31</f>
        <v>1687.2599999999948</v>
      </c>
      <c r="N31" s="31">
        <f ca="1">'Module C Corrected'!DF31-'Module C Initial'!DF31</f>
        <v>1539.2699999999895</v>
      </c>
      <c r="O31" s="31">
        <f ca="1">'Module C Corrected'!DG31-'Module C Initial'!DG31</f>
        <v>1571.7900000000081</v>
      </c>
      <c r="P31" s="31">
        <f ca="1">'Module C Corrected'!DH31-'Module C Initial'!DH31</f>
        <v>1191.3500000000058</v>
      </c>
      <c r="Q31" s="32">
        <f ca="1">'Module C Corrected'!DI31-'Module C Initial'!DI31</f>
        <v>41.25</v>
      </c>
      <c r="R31" s="32">
        <f ca="1">'Module C Corrected'!DJ31-'Module C Initial'!DJ31</f>
        <v>19.910000000000082</v>
      </c>
      <c r="S31" s="32">
        <f ca="1">'Module C Corrected'!DK31-'Module C Initial'!DK31</f>
        <v>23.980000000000018</v>
      </c>
      <c r="T31" s="32">
        <f ca="1">'Module C Corrected'!DL31-'Module C Initial'!DL31</f>
        <v>24.339999999999918</v>
      </c>
      <c r="U31" s="32">
        <f ca="1">'Module C Corrected'!DM31-'Module C Initial'!DM31</f>
        <v>28.549999999999955</v>
      </c>
      <c r="V31" s="32">
        <f ca="1">'Module C Corrected'!DN31-'Module C Initial'!DN31</f>
        <v>40.349999999999909</v>
      </c>
      <c r="W31" s="32">
        <f ca="1">'Module C Corrected'!DO31-'Module C Initial'!DO31</f>
        <v>74.409999999999854</v>
      </c>
      <c r="X31" s="32">
        <f ca="1">'Module C Corrected'!DP31-'Module C Initial'!DP31</f>
        <v>53.189999999999827</v>
      </c>
      <c r="Y31" s="32">
        <f ca="1">'Module C Corrected'!DQ31-'Module C Initial'!DQ31</f>
        <v>84.359999999999673</v>
      </c>
      <c r="Z31" s="32">
        <f ca="1">'Module C Corrected'!DR31-'Module C Initial'!DR31</f>
        <v>76.960000000000036</v>
      </c>
      <c r="AA31" s="32">
        <f ca="1">'Module C Corrected'!DS31-'Module C Initial'!DS31</f>
        <v>78.589999999999691</v>
      </c>
      <c r="AB31" s="32">
        <f ca="1">'Module C Corrected'!DT31-'Module C Initial'!DT31</f>
        <v>59.559999999999945</v>
      </c>
      <c r="AC31" s="31">
        <f ca="1">'Module C Corrected'!DU31-'Module C Initial'!DU31</f>
        <v>201.95000000000073</v>
      </c>
      <c r="AD31" s="31">
        <f ca="1">'Module C Corrected'!DV31-'Module C Initial'!DV31</f>
        <v>96.529999999999745</v>
      </c>
      <c r="AE31" s="31">
        <f ca="1">'Module C Corrected'!DW31-'Module C Initial'!DW31</f>
        <v>115.23999999999978</v>
      </c>
      <c r="AF31" s="31">
        <f ca="1">'Module C Corrected'!DX31-'Module C Initial'!DX31</f>
        <v>115.88000000000011</v>
      </c>
      <c r="AG31" s="31">
        <f ca="1">'Module C Corrected'!DY31-'Module C Initial'!DY31</f>
        <v>134.61999999999898</v>
      </c>
      <c r="AH31" s="31">
        <f ca="1">'Module C Corrected'!DZ31-'Module C Initial'!DZ31</f>
        <v>188.30999999999949</v>
      </c>
      <c r="AI31" s="31">
        <f ca="1">'Module C Corrected'!EA31-'Module C Initial'!EA31</f>
        <v>343.91999999999825</v>
      </c>
      <c r="AJ31" s="31">
        <f ca="1">'Module C Corrected'!EB31-'Module C Initial'!EB31</f>
        <v>243.40000000000055</v>
      </c>
      <c r="AK31" s="31">
        <f ca="1">'Module C Corrected'!EC31-'Module C Initial'!EC31</f>
        <v>382.11999999999898</v>
      </c>
      <c r="AL31" s="31">
        <f ca="1">'Module C Corrected'!ED31-'Module C Initial'!ED31</f>
        <v>345.13000000000102</v>
      </c>
      <c r="AM31" s="31">
        <f ca="1">'Module C Corrected'!EE31-'Module C Initial'!EE31</f>
        <v>348.76000000000022</v>
      </c>
      <c r="AN31" s="31">
        <f ca="1">'Module C Corrected'!EF31-'Module C Initial'!EF31</f>
        <v>261.65999999999985</v>
      </c>
      <c r="AO31" s="32">
        <f t="shared" ca="1" si="27"/>
        <v>1068.119999999999</v>
      </c>
      <c r="AP31" s="32">
        <f t="shared" ca="1" si="27"/>
        <v>514.54999999999677</v>
      </c>
      <c r="AQ31" s="32">
        <f t="shared" ca="1" si="27"/>
        <v>618.78999999999951</v>
      </c>
      <c r="AR31" s="32">
        <f t="shared" ca="1" si="27"/>
        <v>627.16000000000236</v>
      </c>
      <c r="AS31" s="32">
        <f t="shared" ca="1" si="27"/>
        <v>734.26000000000272</v>
      </c>
      <c r="AT31" s="32">
        <f t="shared" ca="1" si="27"/>
        <v>1035.5199999999854</v>
      </c>
      <c r="AU31" s="32">
        <f t="shared" ca="1" si="27"/>
        <v>1906.3399999999783</v>
      </c>
      <c r="AV31" s="32">
        <f t="shared" ca="1" si="27"/>
        <v>1360.4100000000074</v>
      </c>
      <c r="AW31" s="32">
        <f t="shared" ca="1" si="27"/>
        <v>2153.7399999999934</v>
      </c>
      <c r="AX31" s="32">
        <f t="shared" ca="1" si="27"/>
        <v>1961.3599999999906</v>
      </c>
      <c r="AY31" s="32">
        <f t="shared" ca="1" si="27"/>
        <v>1999.1400000000081</v>
      </c>
      <c r="AZ31" s="32">
        <f t="shared" ca="1" si="27"/>
        <v>1512.5700000000056</v>
      </c>
      <c r="BA31" s="31">
        <f t="shared" ca="1" si="28"/>
        <v>13.7</v>
      </c>
      <c r="BB31" s="31">
        <f t="shared" ca="1" si="5"/>
        <v>6.61</v>
      </c>
      <c r="BC31" s="31">
        <f t="shared" ca="1" si="6"/>
        <v>7.96</v>
      </c>
      <c r="BD31" s="31">
        <f t="shared" ca="1" si="7"/>
        <v>8.08</v>
      </c>
      <c r="BE31" s="31">
        <f t="shared" ca="1" si="8"/>
        <v>9.48</v>
      </c>
      <c r="BF31" s="31">
        <f t="shared" ca="1" si="9"/>
        <v>13.4</v>
      </c>
      <c r="BG31" s="31">
        <f t="shared" ca="1" si="10"/>
        <v>24.71</v>
      </c>
      <c r="BH31" s="31">
        <f t="shared" ca="1" si="11"/>
        <v>17.66</v>
      </c>
      <c r="BI31" s="31">
        <f t="shared" ca="1" si="12"/>
        <v>28.01</v>
      </c>
      <c r="BJ31" s="31">
        <f t="shared" ca="1" si="13"/>
        <v>25.56</v>
      </c>
      <c r="BK31" s="31">
        <f t="shared" ca="1" si="14"/>
        <v>26.1</v>
      </c>
      <c r="BL31" s="31">
        <f t="shared" ca="1" si="15"/>
        <v>19.78</v>
      </c>
      <c r="BM31" s="32">
        <f t="shared" ca="1" si="29"/>
        <v>1081.819999999999</v>
      </c>
      <c r="BN31" s="32">
        <f t="shared" ca="1" si="16"/>
        <v>521.15999999999678</v>
      </c>
      <c r="BO31" s="32">
        <f t="shared" ca="1" si="17"/>
        <v>626.74999999999955</v>
      </c>
      <c r="BP31" s="32">
        <f t="shared" ca="1" si="18"/>
        <v>635.2400000000024</v>
      </c>
      <c r="BQ31" s="32">
        <f t="shared" ca="1" si="19"/>
        <v>743.74000000000274</v>
      </c>
      <c r="BR31" s="32">
        <f t="shared" ca="1" si="20"/>
        <v>1048.9199999999855</v>
      </c>
      <c r="BS31" s="32">
        <f t="shared" ca="1" si="21"/>
        <v>1931.0499999999784</v>
      </c>
      <c r="BT31" s="32">
        <f t="shared" ca="1" si="22"/>
        <v>1378.0700000000074</v>
      </c>
      <c r="BU31" s="32">
        <f t="shared" ca="1" si="23"/>
        <v>2181.7499999999936</v>
      </c>
      <c r="BV31" s="32">
        <f t="shared" ca="1" si="24"/>
        <v>1986.9199999999905</v>
      </c>
      <c r="BW31" s="32">
        <f t="shared" ca="1" si="25"/>
        <v>2025.240000000008</v>
      </c>
      <c r="BX31" s="32">
        <f t="shared" ca="1" si="26"/>
        <v>1532.3500000000056</v>
      </c>
    </row>
    <row r="32" spans="1:76" x14ac:dyDescent="0.25">
      <c r="A32" t="s">
        <v>449</v>
      </c>
      <c r="B32" s="1" t="s">
        <v>44</v>
      </c>
      <c r="C32" t="str">
        <f t="shared" ca="1" si="2"/>
        <v>CMH1</v>
      </c>
      <c r="D32" t="str">
        <f t="shared" ca="1" si="3"/>
        <v>City of Medicine Hat</v>
      </c>
      <c r="E32" s="31">
        <f ca="1">'Module C Corrected'!CW32-'Module C Initial'!CW32</f>
        <v>-9760.9400000000023</v>
      </c>
      <c r="F32" s="31">
        <f ca="1">'Module C Corrected'!CX32-'Module C Initial'!CX32</f>
        <v>-4055.25</v>
      </c>
      <c r="G32" s="31">
        <f ca="1">'Module C Corrected'!CY32-'Module C Initial'!CY32</f>
        <v>-5177.7900000000009</v>
      </c>
      <c r="H32" s="31">
        <f ca="1">'Module C Corrected'!CZ32-'Module C Initial'!CZ32</f>
        <v>-3843.369999999999</v>
      </c>
      <c r="I32" s="31">
        <f ca="1">'Module C Corrected'!DA32-'Module C Initial'!DA32</f>
        <v>-2059.6499999999978</v>
      </c>
      <c r="J32" s="31">
        <f ca="1">'Module C Corrected'!DB32-'Module C Initial'!DB32</f>
        <v>-3812.760000000002</v>
      </c>
      <c r="K32" s="31">
        <f ca="1">'Module C Corrected'!DC32-'Module C Initial'!DC32</f>
        <v>-5095.3099999999977</v>
      </c>
      <c r="L32" s="31">
        <f ca="1">'Module C Corrected'!DD32-'Module C Initial'!DD32</f>
        <v>-3883.2700000000004</v>
      </c>
      <c r="M32" s="31">
        <f ca="1">'Module C Corrected'!DE32-'Module C Initial'!DE32</f>
        <v>-13146.309999999998</v>
      </c>
      <c r="N32" s="31">
        <f ca="1">'Module C Corrected'!DF32-'Module C Initial'!DF32</f>
        <v>-7177.3700000000008</v>
      </c>
      <c r="O32" s="31">
        <f ca="1">'Module C Corrected'!DG32-'Module C Initial'!DG32</f>
        <v>-6522.9000000000051</v>
      </c>
      <c r="P32" s="31">
        <f ca="1">'Module C Corrected'!DH32-'Module C Initial'!DH32</f>
        <v>-5079.8999999999978</v>
      </c>
      <c r="Q32" s="32">
        <f ca="1">'Module C Corrected'!DI32-'Module C Initial'!DI32</f>
        <v>-488.04999999999973</v>
      </c>
      <c r="R32" s="32">
        <f ca="1">'Module C Corrected'!DJ32-'Module C Initial'!DJ32</f>
        <v>-202.76</v>
      </c>
      <c r="S32" s="32">
        <f ca="1">'Module C Corrected'!DK32-'Module C Initial'!DK32</f>
        <v>-258.8900000000001</v>
      </c>
      <c r="T32" s="32">
        <f ca="1">'Module C Corrected'!DL32-'Module C Initial'!DL32</f>
        <v>-192.15999999999997</v>
      </c>
      <c r="U32" s="32">
        <f ca="1">'Module C Corrected'!DM32-'Module C Initial'!DM32</f>
        <v>-102.99000000000001</v>
      </c>
      <c r="V32" s="32">
        <f ca="1">'Module C Corrected'!DN32-'Module C Initial'!DN32</f>
        <v>-190.64</v>
      </c>
      <c r="W32" s="32">
        <f ca="1">'Module C Corrected'!DO32-'Module C Initial'!DO32</f>
        <v>-254.76999999999998</v>
      </c>
      <c r="X32" s="32">
        <f ca="1">'Module C Corrected'!DP32-'Module C Initial'!DP32</f>
        <v>-194.16</v>
      </c>
      <c r="Y32" s="32">
        <f ca="1">'Module C Corrected'!DQ32-'Module C Initial'!DQ32</f>
        <v>-657.31000000000017</v>
      </c>
      <c r="Z32" s="32">
        <f ca="1">'Module C Corrected'!DR32-'Module C Initial'!DR32</f>
        <v>-358.87000000000012</v>
      </c>
      <c r="AA32" s="32">
        <f ca="1">'Module C Corrected'!DS32-'Module C Initial'!DS32</f>
        <v>-326.14</v>
      </c>
      <c r="AB32" s="32">
        <f ca="1">'Module C Corrected'!DT32-'Module C Initial'!DT32</f>
        <v>-253.99</v>
      </c>
      <c r="AC32" s="31">
        <f ca="1">'Module C Corrected'!DU32-'Module C Initial'!DU32</f>
        <v>-2389.5500000000011</v>
      </c>
      <c r="AD32" s="31">
        <f ca="1">'Module C Corrected'!DV32-'Module C Initial'!DV32</f>
        <v>-983.3100000000004</v>
      </c>
      <c r="AE32" s="31">
        <f ca="1">'Module C Corrected'!DW32-'Module C Initial'!DW32</f>
        <v>-1244.2199999999993</v>
      </c>
      <c r="AF32" s="31">
        <f ca="1">'Module C Corrected'!DX32-'Module C Initial'!DX32</f>
        <v>-914.60999999999967</v>
      </c>
      <c r="AG32" s="31">
        <f ca="1">'Module C Corrected'!DY32-'Module C Initial'!DY32</f>
        <v>-485.48999999999978</v>
      </c>
      <c r="AH32" s="31">
        <f ca="1">'Module C Corrected'!DZ32-'Module C Initial'!DZ32</f>
        <v>-889.84999999999945</v>
      </c>
      <c r="AI32" s="31">
        <f ca="1">'Module C Corrected'!EA32-'Module C Initial'!EA32</f>
        <v>-1177.6899999999996</v>
      </c>
      <c r="AJ32" s="31">
        <f ca="1">'Module C Corrected'!EB32-'Module C Initial'!EB32</f>
        <v>-888.49999999999989</v>
      </c>
      <c r="AK32" s="31">
        <f ca="1">'Module C Corrected'!EC32-'Module C Initial'!EC32</f>
        <v>-2977.29</v>
      </c>
      <c r="AL32" s="31">
        <f ca="1">'Module C Corrected'!ED32-'Module C Initial'!ED32</f>
        <v>-1609.3099999999995</v>
      </c>
      <c r="AM32" s="31">
        <f ca="1">'Module C Corrected'!EE32-'Module C Initial'!EE32</f>
        <v>-1447.37</v>
      </c>
      <c r="AN32" s="31">
        <f ca="1">'Module C Corrected'!EF32-'Module C Initial'!EF32</f>
        <v>-1115.73</v>
      </c>
      <c r="AO32" s="32">
        <f t="shared" ca="1" si="27"/>
        <v>-12638.540000000003</v>
      </c>
      <c r="AP32" s="32">
        <f t="shared" ca="1" si="27"/>
        <v>-5241.3200000000006</v>
      </c>
      <c r="AQ32" s="32">
        <f t="shared" ca="1" si="27"/>
        <v>-6680.9000000000005</v>
      </c>
      <c r="AR32" s="32">
        <f t="shared" ca="1" si="27"/>
        <v>-4950.1399999999985</v>
      </c>
      <c r="AS32" s="32">
        <f t="shared" ca="1" si="27"/>
        <v>-2648.1299999999974</v>
      </c>
      <c r="AT32" s="32">
        <f t="shared" ca="1" si="27"/>
        <v>-4893.2500000000018</v>
      </c>
      <c r="AU32" s="32">
        <f t="shared" ca="1" si="27"/>
        <v>-6527.7699999999977</v>
      </c>
      <c r="AV32" s="32">
        <f t="shared" ca="1" si="27"/>
        <v>-4965.93</v>
      </c>
      <c r="AW32" s="32">
        <f t="shared" ca="1" si="27"/>
        <v>-16780.909999999996</v>
      </c>
      <c r="AX32" s="32">
        <f t="shared" ca="1" si="27"/>
        <v>-9145.5499999999993</v>
      </c>
      <c r="AY32" s="32">
        <f t="shared" ca="1" si="27"/>
        <v>-8296.4100000000053</v>
      </c>
      <c r="AZ32" s="32">
        <f t="shared" ca="1" si="27"/>
        <v>-6449.6199999999972</v>
      </c>
      <c r="BA32" s="31">
        <f t="shared" ca="1" si="28"/>
        <v>-162.06</v>
      </c>
      <c r="BB32" s="31">
        <f t="shared" ca="1" si="5"/>
        <v>-67.33</v>
      </c>
      <c r="BC32" s="31">
        <f t="shared" ca="1" si="6"/>
        <v>-85.97</v>
      </c>
      <c r="BD32" s="31">
        <f t="shared" ca="1" si="7"/>
        <v>-63.81</v>
      </c>
      <c r="BE32" s="31">
        <f t="shared" ca="1" si="8"/>
        <v>-34.200000000000003</v>
      </c>
      <c r="BF32" s="31">
        <f t="shared" ca="1" si="9"/>
        <v>-63.3</v>
      </c>
      <c r="BG32" s="31">
        <f t="shared" ca="1" si="10"/>
        <v>-84.6</v>
      </c>
      <c r="BH32" s="31">
        <f t="shared" ca="1" si="11"/>
        <v>-64.47</v>
      </c>
      <c r="BI32" s="31">
        <f t="shared" ca="1" si="12"/>
        <v>-218.26</v>
      </c>
      <c r="BJ32" s="31">
        <f t="shared" ca="1" si="13"/>
        <v>-119.16</v>
      </c>
      <c r="BK32" s="31">
        <f t="shared" ca="1" si="14"/>
        <v>-108.3</v>
      </c>
      <c r="BL32" s="31">
        <f t="shared" ca="1" si="15"/>
        <v>-84.34</v>
      </c>
      <c r="BM32" s="32">
        <f t="shared" ca="1" si="29"/>
        <v>-12800.600000000002</v>
      </c>
      <c r="BN32" s="32">
        <f t="shared" ca="1" si="16"/>
        <v>-5308.6500000000005</v>
      </c>
      <c r="BO32" s="32">
        <f t="shared" ca="1" si="17"/>
        <v>-6766.8700000000008</v>
      </c>
      <c r="BP32" s="32">
        <f t="shared" ca="1" si="18"/>
        <v>-5013.9499999999989</v>
      </c>
      <c r="BQ32" s="32">
        <f t="shared" ca="1" si="19"/>
        <v>-2682.3299999999972</v>
      </c>
      <c r="BR32" s="32">
        <f t="shared" ca="1" si="20"/>
        <v>-4956.550000000002</v>
      </c>
      <c r="BS32" s="32">
        <f t="shared" ca="1" si="21"/>
        <v>-6612.3699999999981</v>
      </c>
      <c r="BT32" s="32">
        <f t="shared" ca="1" si="22"/>
        <v>-5030.4000000000005</v>
      </c>
      <c r="BU32" s="32">
        <f t="shared" ca="1" si="23"/>
        <v>-16999.169999999995</v>
      </c>
      <c r="BV32" s="32">
        <f t="shared" ca="1" si="24"/>
        <v>-9264.7099999999991</v>
      </c>
      <c r="BW32" s="32">
        <f t="shared" ca="1" si="25"/>
        <v>-8404.7100000000046</v>
      </c>
      <c r="BX32" s="32">
        <f t="shared" ca="1" si="26"/>
        <v>-6533.9599999999973</v>
      </c>
    </row>
    <row r="33" spans="1:76" x14ac:dyDescent="0.25">
      <c r="A33" t="s">
        <v>450</v>
      </c>
      <c r="B33" s="1" t="s">
        <v>45</v>
      </c>
      <c r="C33" t="str">
        <f t="shared" ca="1" si="2"/>
        <v>CNR5</v>
      </c>
      <c r="D33" t="str">
        <f t="shared" ca="1" si="3"/>
        <v>CNRL Horizon Industrial System</v>
      </c>
      <c r="E33" s="31">
        <f ca="1">'Module C Corrected'!CW33-'Module C Initial'!CW33</f>
        <v>56.959999999999127</v>
      </c>
      <c r="F33" s="31">
        <f ca="1">'Module C Corrected'!CX33-'Module C Initial'!CX33</f>
        <v>106.94000000000233</v>
      </c>
      <c r="G33" s="31">
        <f ca="1">'Module C Corrected'!CY33-'Module C Initial'!CY33</f>
        <v>156.01000000000204</v>
      </c>
      <c r="H33" s="31">
        <f ca="1">'Module C Corrected'!CZ33-'Module C Initial'!CZ33</f>
        <v>6.6599999999998545</v>
      </c>
      <c r="I33" s="31">
        <f ca="1">'Module C Corrected'!DA33-'Module C Initial'!DA33</f>
        <v>10.410000000000309</v>
      </c>
      <c r="J33" s="31">
        <f ca="1">'Module C Corrected'!DB33-'Module C Initial'!DB33</f>
        <v>34.110000000000582</v>
      </c>
      <c r="K33" s="31">
        <f ca="1">'Module C Corrected'!DC33-'Module C Initial'!DC33</f>
        <v>22.180000000000291</v>
      </c>
      <c r="L33" s="31">
        <f ca="1">'Module C Corrected'!DD33-'Module C Initial'!DD33</f>
        <v>4.7799999999999727</v>
      </c>
      <c r="M33" s="31">
        <f ca="1">'Module C Corrected'!DE33-'Module C Initial'!DE33</f>
        <v>66.529999999998836</v>
      </c>
      <c r="N33" s="31">
        <f ca="1">'Module C Corrected'!DF33-'Module C Initial'!DF33</f>
        <v>35.809999999998581</v>
      </c>
      <c r="O33" s="31">
        <f ca="1">'Module C Corrected'!DG33-'Module C Initial'!DG33</f>
        <v>11.699999999999818</v>
      </c>
      <c r="P33" s="31">
        <f ca="1">'Module C Corrected'!DH33-'Module C Initial'!DH33</f>
        <v>34.240000000001601</v>
      </c>
      <c r="Q33" s="32">
        <f ca="1">'Module C Corrected'!DI33-'Module C Initial'!DI33</f>
        <v>2.839999999999975</v>
      </c>
      <c r="R33" s="32">
        <f ca="1">'Module C Corrected'!DJ33-'Module C Initial'!DJ33</f>
        <v>5.3499999999999091</v>
      </c>
      <c r="S33" s="32">
        <f ca="1">'Module C Corrected'!DK33-'Module C Initial'!DK33</f>
        <v>7.7999999999999545</v>
      </c>
      <c r="T33" s="32">
        <f ca="1">'Module C Corrected'!DL33-'Module C Initial'!DL33</f>
        <v>0.34000000000000341</v>
      </c>
      <c r="U33" s="32">
        <f ca="1">'Module C Corrected'!DM33-'Module C Initial'!DM33</f>
        <v>0.52000000000001023</v>
      </c>
      <c r="V33" s="32">
        <f ca="1">'Module C Corrected'!DN33-'Module C Initial'!DN33</f>
        <v>1.7099999999999795</v>
      </c>
      <c r="W33" s="32">
        <f ca="1">'Module C Corrected'!DO33-'Module C Initial'!DO33</f>
        <v>1.1100000000000136</v>
      </c>
      <c r="X33" s="32">
        <f ca="1">'Module C Corrected'!DP33-'Module C Initial'!DP33</f>
        <v>0.24000000000000199</v>
      </c>
      <c r="Y33" s="32">
        <f ca="1">'Module C Corrected'!DQ33-'Module C Initial'!DQ33</f>
        <v>3.32000000000005</v>
      </c>
      <c r="Z33" s="32">
        <f ca="1">'Module C Corrected'!DR33-'Module C Initial'!DR33</f>
        <v>1.7899999999999636</v>
      </c>
      <c r="AA33" s="32">
        <f ca="1">'Module C Corrected'!DS33-'Module C Initial'!DS33</f>
        <v>0.59000000000000341</v>
      </c>
      <c r="AB33" s="32">
        <f ca="1">'Module C Corrected'!DT33-'Module C Initial'!DT33</f>
        <v>1.7099999999999795</v>
      </c>
      <c r="AC33" s="31">
        <f ca="1">'Module C Corrected'!DU33-'Module C Initial'!DU33</f>
        <v>13.940000000000055</v>
      </c>
      <c r="AD33" s="31">
        <f ca="1">'Module C Corrected'!DV33-'Module C Initial'!DV33</f>
        <v>25.930000000000291</v>
      </c>
      <c r="AE33" s="31">
        <f ca="1">'Module C Corrected'!DW33-'Module C Initial'!DW33</f>
        <v>37.489999999999782</v>
      </c>
      <c r="AF33" s="31">
        <f ca="1">'Module C Corrected'!DX33-'Module C Initial'!DX33</f>
        <v>1.5799999999999841</v>
      </c>
      <c r="AG33" s="31">
        <f ca="1">'Module C Corrected'!DY33-'Module C Initial'!DY33</f>
        <v>2.4500000000000455</v>
      </c>
      <c r="AH33" s="31">
        <f ca="1">'Module C Corrected'!DZ33-'Module C Initial'!DZ33</f>
        <v>7.9600000000000364</v>
      </c>
      <c r="AI33" s="31">
        <f ca="1">'Module C Corrected'!EA33-'Module C Initial'!EA33</f>
        <v>5.1299999999998818</v>
      </c>
      <c r="AJ33" s="31">
        <f ca="1">'Module C Corrected'!EB33-'Module C Initial'!EB33</f>
        <v>1.0900000000000318</v>
      </c>
      <c r="AK33" s="31">
        <f ca="1">'Module C Corrected'!EC33-'Module C Initial'!EC33</f>
        <v>15.059999999999945</v>
      </c>
      <c r="AL33" s="31">
        <f ca="1">'Module C Corrected'!ED33-'Module C Initial'!ED33</f>
        <v>8.0299999999999727</v>
      </c>
      <c r="AM33" s="31">
        <f ca="1">'Module C Corrected'!EE33-'Module C Initial'!EE33</f>
        <v>2.5900000000000318</v>
      </c>
      <c r="AN33" s="31">
        <f ca="1">'Module C Corrected'!EF33-'Module C Initial'!EF33</f>
        <v>7.5200000000002092</v>
      </c>
      <c r="AO33" s="32">
        <f t="shared" ca="1" si="27"/>
        <v>73.739999999999156</v>
      </c>
      <c r="AP33" s="32">
        <f t="shared" ca="1" si="27"/>
        <v>138.22000000000253</v>
      </c>
      <c r="AQ33" s="32">
        <f t="shared" ca="1" si="27"/>
        <v>201.30000000000177</v>
      </c>
      <c r="AR33" s="32">
        <f t="shared" ca="1" si="27"/>
        <v>8.579999999999842</v>
      </c>
      <c r="AS33" s="32">
        <f t="shared" ca="1" si="27"/>
        <v>13.380000000000365</v>
      </c>
      <c r="AT33" s="32">
        <f t="shared" ca="1" si="27"/>
        <v>43.780000000000598</v>
      </c>
      <c r="AU33" s="32">
        <f t="shared" ca="1" si="27"/>
        <v>28.420000000000186</v>
      </c>
      <c r="AV33" s="32">
        <f t="shared" ca="1" si="27"/>
        <v>6.1100000000000065</v>
      </c>
      <c r="AW33" s="32">
        <f t="shared" ca="1" si="27"/>
        <v>84.909999999998831</v>
      </c>
      <c r="AX33" s="32">
        <f t="shared" ca="1" si="27"/>
        <v>45.629999999998518</v>
      </c>
      <c r="AY33" s="32">
        <f t="shared" ca="1" si="27"/>
        <v>14.879999999999853</v>
      </c>
      <c r="AZ33" s="32">
        <f t="shared" ca="1" si="27"/>
        <v>43.470000000001789</v>
      </c>
      <c r="BA33" s="31">
        <f t="shared" ca="1" si="28"/>
        <v>0.95</v>
      </c>
      <c r="BB33" s="31">
        <f t="shared" ca="1" si="5"/>
        <v>1.78</v>
      </c>
      <c r="BC33" s="31">
        <f t="shared" ca="1" si="6"/>
        <v>2.59</v>
      </c>
      <c r="BD33" s="31">
        <f t="shared" ca="1" si="7"/>
        <v>0.11</v>
      </c>
      <c r="BE33" s="31">
        <f t="shared" ca="1" si="8"/>
        <v>0.17</v>
      </c>
      <c r="BF33" s="31">
        <f t="shared" ca="1" si="9"/>
        <v>0.56999999999999995</v>
      </c>
      <c r="BG33" s="31">
        <f t="shared" ca="1" si="10"/>
        <v>0.37</v>
      </c>
      <c r="BH33" s="31">
        <f t="shared" ca="1" si="11"/>
        <v>0.08</v>
      </c>
      <c r="BI33" s="31">
        <f t="shared" ca="1" si="12"/>
        <v>1.1000000000000001</v>
      </c>
      <c r="BJ33" s="31">
        <f t="shared" ca="1" si="13"/>
        <v>0.59</v>
      </c>
      <c r="BK33" s="31">
        <f t="shared" ca="1" si="14"/>
        <v>0.19</v>
      </c>
      <c r="BL33" s="31">
        <f t="shared" ca="1" si="15"/>
        <v>0.56999999999999995</v>
      </c>
      <c r="BM33" s="32">
        <f t="shared" ca="1" si="29"/>
        <v>74.689999999999159</v>
      </c>
      <c r="BN33" s="32">
        <f t="shared" ca="1" si="16"/>
        <v>140.00000000000253</v>
      </c>
      <c r="BO33" s="32">
        <f t="shared" ca="1" si="17"/>
        <v>203.89000000000178</v>
      </c>
      <c r="BP33" s="32">
        <f t="shared" ca="1" si="18"/>
        <v>8.6899999999998414</v>
      </c>
      <c r="BQ33" s="32">
        <f t="shared" ca="1" si="19"/>
        <v>13.550000000000365</v>
      </c>
      <c r="BR33" s="32">
        <f t="shared" ca="1" si="20"/>
        <v>44.350000000000598</v>
      </c>
      <c r="BS33" s="32">
        <f t="shared" ca="1" si="21"/>
        <v>28.790000000000187</v>
      </c>
      <c r="BT33" s="32">
        <f t="shared" ca="1" si="22"/>
        <v>6.1900000000000066</v>
      </c>
      <c r="BU33" s="32">
        <f t="shared" ca="1" si="23"/>
        <v>86.009999999998826</v>
      </c>
      <c r="BV33" s="32">
        <f t="shared" ca="1" si="24"/>
        <v>46.219999999998521</v>
      </c>
      <c r="BW33" s="32">
        <f t="shared" ca="1" si="25"/>
        <v>15.069999999999853</v>
      </c>
      <c r="BX33" s="32">
        <f t="shared" ca="1" si="26"/>
        <v>44.04000000000179</v>
      </c>
    </row>
    <row r="34" spans="1:76" x14ac:dyDescent="0.25">
      <c r="A34" t="s">
        <v>444</v>
      </c>
      <c r="B34" s="1" t="s">
        <v>159</v>
      </c>
      <c r="C34" t="str">
        <f t="shared" ca="1" si="2"/>
        <v>CR1</v>
      </c>
      <c r="D34" t="str">
        <f t="shared" ca="1" si="3"/>
        <v>Castle River #1 Wind Facility</v>
      </c>
      <c r="E34" s="31">
        <f ca="1">'Module C Corrected'!CW34-'Module C Initial'!CW34</f>
        <v>-1397.119999999999</v>
      </c>
      <c r="F34" s="31">
        <f ca="1">'Module C Corrected'!CX34-'Module C Initial'!CX34</f>
        <v>-732.25</v>
      </c>
      <c r="G34" s="31">
        <f ca="1">'Module C Corrected'!CY34-'Module C Initial'!CY34</f>
        <v>-891.97999999999956</v>
      </c>
      <c r="H34" s="31">
        <f ca="1">'Module C Corrected'!CZ34-'Module C Initial'!CZ34</f>
        <v>-431.91000000000167</v>
      </c>
      <c r="I34" s="31">
        <f ca="1">'Module C Corrected'!DA34-'Module C Initial'!DA34</f>
        <v>-707.5</v>
      </c>
      <c r="J34" s="31">
        <f ca="1">'Module C Corrected'!DB34-'Module C Initial'!DB34</f>
        <v>-686.93999999999869</v>
      </c>
      <c r="K34" s="31">
        <f ca="1">'Module C Corrected'!DC34-'Module C Initial'!DC34</f>
        <v>-446.60000000000082</v>
      </c>
      <c r="L34" s="31">
        <f ca="1">'Module C Corrected'!DD34-'Module C Initial'!DD34</f>
        <v>-812.35000000000218</v>
      </c>
      <c r="M34" s="31">
        <f ca="1">'Module C Corrected'!DE34-'Module C Initial'!DE34</f>
        <v>-761.8799999999992</v>
      </c>
      <c r="N34" s="31">
        <f ca="1">'Module C Corrected'!DF34-'Module C Initial'!DF34</f>
        <v>-871.29999999999927</v>
      </c>
      <c r="O34" s="31">
        <f ca="1">'Module C Corrected'!DG34-'Module C Initial'!DG34</f>
        <v>-1167.5499999999956</v>
      </c>
      <c r="P34" s="31">
        <f ca="1">'Module C Corrected'!DH34-'Module C Initial'!DH34</f>
        <v>-1186.8400000000001</v>
      </c>
      <c r="Q34" s="32">
        <f ca="1">'Module C Corrected'!DI34-'Module C Initial'!DI34</f>
        <v>-69.860000000000014</v>
      </c>
      <c r="R34" s="32">
        <f ca="1">'Module C Corrected'!DJ34-'Module C Initial'!DJ34</f>
        <v>-36.620000000000005</v>
      </c>
      <c r="S34" s="32">
        <f ca="1">'Module C Corrected'!DK34-'Module C Initial'!DK34</f>
        <v>-44.590000000000032</v>
      </c>
      <c r="T34" s="32">
        <f ca="1">'Module C Corrected'!DL34-'Module C Initial'!DL34</f>
        <v>-21.599999999999994</v>
      </c>
      <c r="U34" s="32">
        <f ca="1">'Module C Corrected'!DM34-'Module C Initial'!DM34</f>
        <v>-35.379999999999995</v>
      </c>
      <c r="V34" s="32">
        <f ca="1">'Module C Corrected'!DN34-'Module C Initial'!DN34</f>
        <v>-34.350000000000023</v>
      </c>
      <c r="W34" s="32">
        <f ca="1">'Module C Corrected'!DO34-'Module C Initial'!DO34</f>
        <v>-22.329999999999984</v>
      </c>
      <c r="X34" s="32">
        <f ca="1">'Module C Corrected'!DP34-'Module C Initial'!DP34</f>
        <v>-40.620000000000005</v>
      </c>
      <c r="Y34" s="32">
        <f ca="1">'Module C Corrected'!DQ34-'Module C Initial'!DQ34</f>
        <v>-38.090000000000032</v>
      </c>
      <c r="Z34" s="32">
        <f ca="1">'Module C Corrected'!DR34-'Module C Initial'!DR34</f>
        <v>-43.559999999999945</v>
      </c>
      <c r="AA34" s="32">
        <f ca="1">'Module C Corrected'!DS34-'Module C Initial'!DS34</f>
        <v>-58.370000000000005</v>
      </c>
      <c r="AB34" s="32">
        <f ca="1">'Module C Corrected'!DT34-'Module C Initial'!DT34</f>
        <v>-59.349999999999909</v>
      </c>
      <c r="AC34" s="31">
        <f ca="1">'Module C Corrected'!DU34-'Module C Initial'!DU34</f>
        <v>-342.02</v>
      </c>
      <c r="AD34" s="31">
        <f ca="1">'Module C Corrected'!DV34-'Module C Initial'!DV34</f>
        <v>-177.54999999999995</v>
      </c>
      <c r="AE34" s="31">
        <f ca="1">'Module C Corrected'!DW34-'Module C Initial'!DW34</f>
        <v>-214.34000000000015</v>
      </c>
      <c r="AF34" s="31">
        <f ca="1">'Module C Corrected'!DX34-'Module C Initial'!DX34</f>
        <v>-102.77999999999997</v>
      </c>
      <c r="AG34" s="31">
        <f ca="1">'Module C Corrected'!DY34-'Module C Initial'!DY34</f>
        <v>-166.76999999999998</v>
      </c>
      <c r="AH34" s="31">
        <f ca="1">'Module C Corrected'!DZ34-'Module C Initial'!DZ34</f>
        <v>-160.31999999999994</v>
      </c>
      <c r="AI34" s="31">
        <f ca="1">'Module C Corrected'!EA34-'Module C Initial'!EA34</f>
        <v>-103.21999999999991</v>
      </c>
      <c r="AJ34" s="31">
        <f ca="1">'Module C Corrected'!EB34-'Module C Initial'!EB34</f>
        <v>-185.87000000000035</v>
      </c>
      <c r="AK34" s="31">
        <f ca="1">'Module C Corrected'!EC34-'Module C Initial'!EC34</f>
        <v>-172.55000000000018</v>
      </c>
      <c r="AL34" s="31">
        <f ca="1">'Module C Corrected'!ED34-'Module C Initial'!ED34</f>
        <v>-195.36000000000013</v>
      </c>
      <c r="AM34" s="31">
        <f ca="1">'Module C Corrected'!EE34-'Module C Initial'!EE34</f>
        <v>-259.07000000000016</v>
      </c>
      <c r="AN34" s="31">
        <f ca="1">'Module C Corrected'!EF34-'Module C Initial'!EF34</f>
        <v>-260.67999999999984</v>
      </c>
      <c r="AO34" s="32">
        <f t="shared" ca="1" si="27"/>
        <v>-1808.9999999999991</v>
      </c>
      <c r="AP34" s="32">
        <f t="shared" ca="1" si="27"/>
        <v>-946.42</v>
      </c>
      <c r="AQ34" s="32">
        <f t="shared" ca="1" si="27"/>
        <v>-1150.9099999999999</v>
      </c>
      <c r="AR34" s="32">
        <f t="shared" ca="1" si="27"/>
        <v>-556.29000000000167</v>
      </c>
      <c r="AS34" s="32">
        <f t="shared" ca="1" si="27"/>
        <v>-909.65</v>
      </c>
      <c r="AT34" s="32">
        <f t="shared" ca="1" si="27"/>
        <v>-881.60999999999865</v>
      </c>
      <c r="AU34" s="32">
        <f t="shared" ca="1" si="27"/>
        <v>-572.15000000000077</v>
      </c>
      <c r="AV34" s="32">
        <f t="shared" ca="1" si="27"/>
        <v>-1038.8400000000024</v>
      </c>
      <c r="AW34" s="32">
        <f t="shared" ca="1" si="27"/>
        <v>-972.51999999999941</v>
      </c>
      <c r="AX34" s="32">
        <f t="shared" ca="1" si="27"/>
        <v>-1110.2199999999993</v>
      </c>
      <c r="AY34" s="32">
        <f t="shared" ca="1" si="27"/>
        <v>-1484.9899999999957</v>
      </c>
      <c r="AZ34" s="32">
        <f t="shared" ca="1" si="27"/>
        <v>-1506.87</v>
      </c>
      <c r="BA34" s="31">
        <f t="shared" ca="1" si="28"/>
        <v>-23.2</v>
      </c>
      <c r="BB34" s="31">
        <f t="shared" ca="1" si="5"/>
        <v>-12.16</v>
      </c>
      <c r="BC34" s="31">
        <f t="shared" ca="1" si="6"/>
        <v>-14.81</v>
      </c>
      <c r="BD34" s="31">
        <f t="shared" ca="1" si="7"/>
        <v>-7.17</v>
      </c>
      <c r="BE34" s="31">
        <f t="shared" ca="1" si="8"/>
        <v>-11.75</v>
      </c>
      <c r="BF34" s="31">
        <f t="shared" ca="1" si="9"/>
        <v>-11.41</v>
      </c>
      <c r="BG34" s="31">
        <f t="shared" ca="1" si="10"/>
        <v>-7.41</v>
      </c>
      <c r="BH34" s="31">
        <f t="shared" ca="1" si="11"/>
        <v>-13.49</v>
      </c>
      <c r="BI34" s="31">
        <f t="shared" ca="1" si="12"/>
        <v>-12.65</v>
      </c>
      <c r="BJ34" s="31">
        <f t="shared" ca="1" si="13"/>
        <v>-14.47</v>
      </c>
      <c r="BK34" s="31">
        <f t="shared" ca="1" si="14"/>
        <v>-19.38</v>
      </c>
      <c r="BL34" s="31">
        <f t="shared" ca="1" si="15"/>
        <v>-19.7</v>
      </c>
      <c r="BM34" s="32">
        <f t="shared" ca="1" si="29"/>
        <v>-1832.1999999999991</v>
      </c>
      <c r="BN34" s="32">
        <f t="shared" ca="1" si="16"/>
        <v>-958.57999999999993</v>
      </c>
      <c r="BO34" s="32">
        <f t="shared" ca="1" si="17"/>
        <v>-1165.7199999999998</v>
      </c>
      <c r="BP34" s="32">
        <f t="shared" ca="1" si="18"/>
        <v>-563.46000000000163</v>
      </c>
      <c r="BQ34" s="32">
        <f t="shared" ca="1" si="19"/>
        <v>-921.4</v>
      </c>
      <c r="BR34" s="32">
        <f t="shared" ca="1" si="20"/>
        <v>-893.01999999999862</v>
      </c>
      <c r="BS34" s="32">
        <f t="shared" ca="1" si="21"/>
        <v>-579.56000000000074</v>
      </c>
      <c r="BT34" s="32">
        <f t="shared" ca="1" si="22"/>
        <v>-1052.3300000000024</v>
      </c>
      <c r="BU34" s="32">
        <f t="shared" ca="1" si="23"/>
        <v>-985.16999999999939</v>
      </c>
      <c r="BV34" s="32">
        <f t="shared" ca="1" si="24"/>
        <v>-1124.6899999999994</v>
      </c>
      <c r="BW34" s="32">
        <f t="shared" ca="1" si="25"/>
        <v>-1504.3699999999958</v>
      </c>
      <c r="BX34" s="32">
        <f t="shared" ca="1" si="26"/>
        <v>-1526.57</v>
      </c>
    </row>
    <row r="35" spans="1:76" x14ac:dyDescent="0.25">
      <c r="A35" t="s">
        <v>520</v>
      </c>
      <c r="B35" s="1" t="s">
        <v>160</v>
      </c>
      <c r="C35" t="str">
        <f t="shared" ca="1" si="2"/>
        <v>CRE3</v>
      </c>
      <c r="D35" t="str">
        <f t="shared" ca="1" si="3"/>
        <v>Cowley North Wind Facility</v>
      </c>
      <c r="E35" s="31">
        <f ca="1">'Module C Corrected'!CW35-'Module C Initial'!CW35</f>
        <v>-692.4300000000012</v>
      </c>
      <c r="F35" s="31">
        <f ca="1">'Module C Corrected'!CX35-'Module C Initial'!CX35</f>
        <v>-386.73999999999978</v>
      </c>
      <c r="G35" s="31">
        <f ca="1">'Module C Corrected'!CY35-'Module C Initial'!CY35</f>
        <v>-538.67999999999847</v>
      </c>
      <c r="H35" s="31">
        <f ca="1">'Module C Corrected'!CZ35-'Module C Initial'!CZ35</f>
        <v>-225.35000000000036</v>
      </c>
      <c r="I35" s="31">
        <f ca="1">'Module C Corrected'!DA35-'Module C Initial'!DA35</f>
        <v>-363.20000000000073</v>
      </c>
      <c r="J35" s="31">
        <f ca="1">'Module C Corrected'!DB35-'Module C Initial'!DB35</f>
        <v>-369.89000000000124</v>
      </c>
      <c r="K35" s="31">
        <f ca="1">'Module C Corrected'!DC35-'Module C Initial'!DC35</f>
        <v>-265.11999999999989</v>
      </c>
      <c r="L35" s="31">
        <f ca="1">'Module C Corrected'!DD35-'Module C Initial'!DD35</f>
        <v>-439.34000000000015</v>
      </c>
      <c r="M35" s="31">
        <f ca="1">'Module C Corrected'!DE35-'Module C Initial'!DE35</f>
        <v>-465.07999999999993</v>
      </c>
      <c r="N35" s="31">
        <f ca="1">'Module C Corrected'!DF35-'Module C Initial'!DF35</f>
        <v>-500.06999999999971</v>
      </c>
      <c r="O35" s="31">
        <f ca="1">'Module C Corrected'!DG35-'Module C Initial'!DG35</f>
        <v>-783.26000000000204</v>
      </c>
      <c r="P35" s="31">
        <f ca="1">'Module C Corrected'!DH35-'Module C Initial'!DH35</f>
        <v>-725.11999999999898</v>
      </c>
      <c r="Q35" s="32">
        <f ca="1">'Module C Corrected'!DI35-'Module C Initial'!DI35</f>
        <v>-34.620000000000005</v>
      </c>
      <c r="R35" s="32">
        <f ca="1">'Module C Corrected'!DJ35-'Module C Initial'!DJ35</f>
        <v>-19.330000000000013</v>
      </c>
      <c r="S35" s="32">
        <f ca="1">'Module C Corrected'!DK35-'Module C Initial'!DK35</f>
        <v>-26.930000000000007</v>
      </c>
      <c r="T35" s="32">
        <f ca="1">'Module C Corrected'!DL35-'Module C Initial'!DL35</f>
        <v>-11.27000000000001</v>
      </c>
      <c r="U35" s="32">
        <f ca="1">'Module C Corrected'!DM35-'Module C Initial'!DM35</f>
        <v>-18.159999999999997</v>
      </c>
      <c r="V35" s="32">
        <f ca="1">'Module C Corrected'!DN35-'Module C Initial'!DN35</f>
        <v>-18.490000000000009</v>
      </c>
      <c r="W35" s="32">
        <f ca="1">'Module C Corrected'!DO35-'Module C Initial'!DO35</f>
        <v>-13.260000000000019</v>
      </c>
      <c r="X35" s="32">
        <f ca="1">'Module C Corrected'!DP35-'Module C Initial'!DP35</f>
        <v>-21.95999999999998</v>
      </c>
      <c r="Y35" s="32">
        <f ca="1">'Module C Corrected'!DQ35-'Module C Initial'!DQ35</f>
        <v>-23.25</v>
      </c>
      <c r="Z35" s="32">
        <f ca="1">'Module C Corrected'!DR35-'Module C Initial'!DR35</f>
        <v>-25</v>
      </c>
      <c r="AA35" s="32">
        <f ca="1">'Module C Corrected'!DS35-'Module C Initial'!DS35</f>
        <v>-39.169999999999959</v>
      </c>
      <c r="AB35" s="32">
        <f ca="1">'Module C Corrected'!DT35-'Module C Initial'!DT35</f>
        <v>-36.259999999999991</v>
      </c>
      <c r="AC35" s="31">
        <f ca="1">'Module C Corrected'!DU35-'Module C Initial'!DU35</f>
        <v>-169.51</v>
      </c>
      <c r="AD35" s="31">
        <f ca="1">'Module C Corrected'!DV35-'Module C Initial'!DV35</f>
        <v>-93.779999999999973</v>
      </c>
      <c r="AE35" s="31">
        <f ca="1">'Module C Corrected'!DW35-'Module C Initial'!DW35</f>
        <v>-129.45000000000005</v>
      </c>
      <c r="AF35" s="31">
        <f ca="1">'Module C Corrected'!DX35-'Module C Initial'!DX35</f>
        <v>-53.629999999999995</v>
      </c>
      <c r="AG35" s="31">
        <f ca="1">'Module C Corrected'!DY35-'Module C Initial'!DY35</f>
        <v>-85.610000000000014</v>
      </c>
      <c r="AH35" s="31">
        <f ca="1">'Module C Corrected'!DZ35-'Module C Initial'!DZ35</f>
        <v>-86.329999999999927</v>
      </c>
      <c r="AI35" s="31">
        <f ca="1">'Module C Corrected'!EA35-'Module C Initial'!EA35</f>
        <v>-61.280000000000086</v>
      </c>
      <c r="AJ35" s="31">
        <f ca="1">'Module C Corrected'!EB35-'Module C Initial'!EB35</f>
        <v>-100.51999999999998</v>
      </c>
      <c r="AK35" s="31">
        <f ca="1">'Module C Corrected'!EC35-'Module C Initial'!EC35</f>
        <v>-105.32999999999993</v>
      </c>
      <c r="AL35" s="31">
        <f ca="1">'Module C Corrected'!ED35-'Module C Initial'!ED35</f>
        <v>-112.13000000000011</v>
      </c>
      <c r="AM35" s="31">
        <f ca="1">'Module C Corrected'!EE35-'Module C Initial'!EE35</f>
        <v>-173.79999999999973</v>
      </c>
      <c r="AN35" s="31">
        <f ca="1">'Module C Corrected'!EF35-'Module C Initial'!EF35</f>
        <v>-159.26999999999998</v>
      </c>
      <c r="AO35" s="32">
        <f t="shared" ca="1" si="27"/>
        <v>-896.5600000000012</v>
      </c>
      <c r="AP35" s="32">
        <f t="shared" ca="1" si="27"/>
        <v>-499.8499999999998</v>
      </c>
      <c r="AQ35" s="32">
        <f t="shared" ca="1" si="27"/>
        <v>-695.05999999999858</v>
      </c>
      <c r="AR35" s="32">
        <f t="shared" ca="1" si="27"/>
        <v>-290.25000000000034</v>
      </c>
      <c r="AS35" s="32">
        <f t="shared" ca="1" si="27"/>
        <v>-466.97000000000071</v>
      </c>
      <c r="AT35" s="32">
        <f t="shared" ca="1" si="27"/>
        <v>-474.71000000000117</v>
      </c>
      <c r="AU35" s="32">
        <f t="shared" ca="1" si="27"/>
        <v>-339.65999999999997</v>
      </c>
      <c r="AV35" s="32">
        <f t="shared" ca="1" si="27"/>
        <v>-561.82000000000016</v>
      </c>
      <c r="AW35" s="32">
        <f t="shared" ca="1" si="27"/>
        <v>-593.65999999999985</v>
      </c>
      <c r="AX35" s="32">
        <f t="shared" ca="1" si="27"/>
        <v>-637.19999999999982</v>
      </c>
      <c r="AY35" s="32">
        <f t="shared" ca="1" si="27"/>
        <v>-996.23000000000172</v>
      </c>
      <c r="AZ35" s="32">
        <f t="shared" ca="1" si="27"/>
        <v>-920.64999999999895</v>
      </c>
      <c r="BA35" s="31">
        <f t="shared" ca="1" si="28"/>
        <v>-11.5</v>
      </c>
      <c r="BB35" s="31">
        <f t="shared" ca="1" si="5"/>
        <v>-6.42</v>
      </c>
      <c r="BC35" s="31">
        <f t="shared" ca="1" si="6"/>
        <v>-8.94</v>
      </c>
      <c r="BD35" s="31">
        <f t="shared" ca="1" si="7"/>
        <v>-3.74</v>
      </c>
      <c r="BE35" s="31">
        <f t="shared" ca="1" si="8"/>
        <v>-6.03</v>
      </c>
      <c r="BF35" s="31">
        <f t="shared" ca="1" si="9"/>
        <v>-6.14</v>
      </c>
      <c r="BG35" s="31">
        <f t="shared" ca="1" si="10"/>
        <v>-4.4000000000000004</v>
      </c>
      <c r="BH35" s="31">
        <f t="shared" ca="1" si="11"/>
        <v>-7.29</v>
      </c>
      <c r="BI35" s="31">
        <f t="shared" ca="1" si="12"/>
        <v>-7.72</v>
      </c>
      <c r="BJ35" s="31">
        <f t="shared" ca="1" si="13"/>
        <v>-8.3000000000000007</v>
      </c>
      <c r="BK35" s="31">
        <f t="shared" ca="1" si="14"/>
        <v>-13</v>
      </c>
      <c r="BL35" s="31">
        <f t="shared" ca="1" si="15"/>
        <v>-12.04</v>
      </c>
      <c r="BM35" s="32">
        <f t="shared" ca="1" si="29"/>
        <v>-908.0600000000012</v>
      </c>
      <c r="BN35" s="32">
        <f t="shared" ca="1" si="16"/>
        <v>-506.26999999999981</v>
      </c>
      <c r="BO35" s="32">
        <f t="shared" ca="1" si="17"/>
        <v>-703.99999999999864</v>
      </c>
      <c r="BP35" s="32">
        <f t="shared" ca="1" si="18"/>
        <v>-293.99000000000035</v>
      </c>
      <c r="BQ35" s="32">
        <f t="shared" ca="1" si="19"/>
        <v>-473.00000000000068</v>
      </c>
      <c r="BR35" s="32">
        <f t="shared" ca="1" si="20"/>
        <v>-480.85000000000116</v>
      </c>
      <c r="BS35" s="32">
        <f t="shared" ca="1" si="21"/>
        <v>-344.05999999999995</v>
      </c>
      <c r="BT35" s="32">
        <f t="shared" ca="1" si="22"/>
        <v>-569.11000000000013</v>
      </c>
      <c r="BU35" s="32">
        <f t="shared" ca="1" si="23"/>
        <v>-601.37999999999988</v>
      </c>
      <c r="BV35" s="32">
        <f t="shared" ca="1" si="24"/>
        <v>-645.49999999999977</v>
      </c>
      <c r="BW35" s="32">
        <f t="shared" ca="1" si="25"/>
        <v>-1009.2300000000017</v>
      </c>
      <c r="BX35" s="32">
        <f t="shared" ca="1" si="26"/>
        <v>-932.68999999999892</v>
      </c>
    </row>
    <row r="36" spans="1:76" x14ac:dyDescent="0.25">
      <c r="A36" t="s">
        <v>451</v>
      </c>
      <c r="B36" s="1" t="s">
        <v>48</v>
      </c>
      <c r="C36" t="str">
        <f t="shared" ca="1" si="2"/>
        <v>CRR1</v>
      </c>
      <c r="D36" t="str">
        <f t="shared" ca="1" si="3"/>
        <v>Castle Rock Wind Facility</v>
      </c>
      <c r="E36" s="31">
        <f ca="1">'Module C Corrected'!CW36-'Module C Initial'!CW36</f>
        <v>0</v>
      </c>
      <c r="F36" s="31">
        <f ca="1">'Module C Corrected'!CX36-'Module C Initial'!CX36</f>
        <v>0</v>
      </c>
      <c r="G36" s="31">
        <f ca="1">'Module C Corrected'!CY36-'Module C Initial'!CY36</f>
        <v>0</v>
      </c>
      <c r="H36" s="31">
        <f ca="1">'Module C Corrected'!CZ36-'Module C Initial'!CZ36</f>
        <v>0</v>
      </c>
      <c r="I36" s="31">
        <f ca="1">'Module C Corrected'!DA36-'Module C Initial'!DA36</f>
        <v>-2.5999999999999091</v>
      </c>
      <c r="J36" s="31">
        <f ca="1">'Module C Corrected'!DB36-'Module C Initial'!DB36</f>
        <v>-34.559999999997672</v>
      </c>
      <c r="K36" s="31">
        <f ca="1">'Module C Corrected'!DC36-'Module C Initial'!DC36</f>
        <v>-37.790000000000873</v>
      </c>
      <c r="L36" s="31">
        <f ca="1">'Module C Corrected'!DD36-'Module C Initial'!DD36</f>
        <v>-72.680000000000291</v>
      </c>
      <c r="M36" s="31">
        <f ca="1">'Module C Corrected'!DE36-'Module C Initial'!DE36</f>
        <v>-58.580000000001746</v>
      </c>
      <c r="N36" s="31">
        <f ca="1">'Module C Corrected'!DF36-'Module C Initial'!DF36</f>
        <v>-82.270000000004075</v>
      </c>
      <c r="O36" s="31">
        <f ca="1">'Module C Corrected'!DG36-'Module C Initial'!DG36</f>
        <v>-102.9800000000032</v>
      </c>
      <c r="P36" s="31">
        <f ca="1">'Module C Corrected'!DH36-'Module C Initial'!DH36</f>
        <v>-106.55999999999767</v>
      </c>
      <c r="Q36" s="32">
        <f ca="1">'Module C Corrected'!DI36-'Module C Initial'!DI36</f>
        <v>0</v>
      </c>
      <c r="R36" s="32">
        <f ca="1">'Module C Corrected'!DJ36-'Module C Initial'!DJ36</f>
        <v>0</v>
      </c>
      <c r="S36" s="32">
        <f ca="1">'Module C Corrected'!DK36-'Module C Initial'!DK36</f>
        <v>0</v>
      </c>
      <c r="T36" s="32">
        <f ca="1">'Module C Corrected'!DL36-'Module C Initial'!DL36</f>
        <v>0</v>
      </c>
      <c r="U36" s="32">
        <f ca="1">'Module C Corrected'!DM36-'Module C Initial'!DM36</f>
        <v>-0.13000000000000256</v>
      </c>
      <c r="V36" s="32">
        <f ca="1">'Module C Corrected'!DN36-'Module C Initial'!DN36</f>
        <v>-1.7300000000000182</v>
      </c>
      <c r="W36" s="32">
        <f ca="1">'Module C Corrected'!DO36-'Module C Initial'!DO36</f>
        <v>-1.8899999999999864</v>
      </c>
      <c r="X36" s="32">
        <f ca="1">'Module C Corrected'!DP36-'Module C Initial'!DP36</f>
        <v>-3.6399999999998727</v>
      </c>
      <c r="Y36" s="32">
        <f ca="1">'Module C Corrected'!DQ36-'Module C Initial'!DQ36</f>
        <v>-2.9299999999998363</v>
      </c>
      <c r="Z36" s="32">
        <f ca="1">'Module C Corrected'!DR36-'Module C Initial'!DR36</f>
        <v>-4.1200000000001182</v>
      </c>
      <c r="AA36" s="32">
        <f ca="1">'Module C Corrected'!DS36-'Module C Initial'!DS36</f>
        <v>-5.1500000000000909</v>
      </c>
      <c r="AB36" s="32">
        <f ca="1">'Module C Corrected'!DT36-'Module C Initial'!DT36</f>
        <v>-5.3199999999999363</v>
      </c>
      <c r="AC36" s="31">
        <f ca="1">'Module C Corrected'!DU36-'Module C Initial'!DU36</f>
        <v>0</v>
      </c>
      <c r="AD36" s="31">
        <f ca="1">'Module C Corrected'!DV36-'Module C Initial'!DV36</f>
        <v>0</v>
      </c>
      <c r="AE36" s="31">
        <f ca="1">'Module C Corrected'!DW36-'Module C Initial'!DW36</f>
        <v>0</v>
      </c>
      <c r="AF36" s="31">
        <f ca="1">'Module C Corrected'!DX36-'Module C Initial'!DX36</f>
        <v>0</v>
      </c>
      <c r="AG36" s="31">
        <f ca="1">'Module C Corrected'!DY36-'Module C Initial'!DY36</f>
        <v>-0.60999999999998522</v>
      </c>
      <c r="AH36" s="31">
        <f ca="1">'Module C Corrected'!DZ36-'Module C Initial'!DZ36</f>
        <v>-8.0599999999999454</v>
      </c>
      <c r="AI36" s="31">
        <f ca="1">'Module C Corrected'!EA36-'Module C Initial'!EA36</f>
        <v>-8.7300000000000182</v>
      </c>
      <c r="AJ36" s="31">
        <f ca="1">'Module C Corrected'!EB36-'Module C Initial'!EB36</f>
        <v>-16.630000000000109</v>
      </c>
      <c r="AK36" s="31">
        <f ca="1">'Module C Corrected'!EC36-'Module C Initial'!EC36</f>
        <v>-13.260000000000218</v>
      </c>
      <c r="AL36" s="31">
        <f ca="1">'Module C Corrected'!ED36-'Module C Initial'!ED36</f>
        <v>-18.449999999999818</v>
      </c>
      <c r="AM36" s="31">
        <f ca="1">'Module C Corrected'!EE36-'Module C Initial'!EE36</f>
        <v>-22.849999999999454</v>
      </c>
      <c r="AN36" s="31">
        <f ca="1">'Module C Corrected'!EF36-'Module C Initial'!EF36</f>
        <v>-23.409999999999854</v>
      </c>
      <c r="AO36" s="32">
        <f t="shared" ca="1" si="27"/>
        <v>0</v>
      </c>
      <c r="AP36" s="32">
        <f t="shared" ca="1" si="27"/>
        <v>0</v>
      </c>
      <c r="AQ36" s="32">
        <f t="shared" ca="1" si="27"/>
        <v>0</v>
      </c>
      <c r="AR36" s="32">
        <f t="shared" ca="1" si="27"/>
        <v>0</v>
      </c>
      <c r="AS36" s="32">
        <f t="shared" ca="1" si="27"/>
        <v>-3.3399999999998968</v>
      </c>
      <c r="AT36" s="32">
        <f t="shared" ca="1" si="27"/>
        <v>-44.349999999997635</v>
      </c>
      <c r="AU36" s="32">
        <f t="shared" ca="1" si="27"/>
        <v>-48.410000000000878</v>
      </c>
      <c r="AV36" s="32">
        <f t="shared" ca="1" si="27"/>
        <v>-92.950000000000273</v>
      </c>
      <c r="AW36" s="32">
        <f t="shared" ca="1" si="27"/>
        <v>-74.770000000001801</v>
      </c>
      <c r="AX36" s="32">
        <f t="shared" ca="1" si="27"/>
        <v>-104.84000000000401</v>
      </c>
      <c r="AY36" s="32">
        <f t="shared" ca="1" si="27"/>
        <v>-130.98000000000275</v>
      </c>
      <c r="AZ36" s="32">
        <f t="shared" ca="1" si="27"/>
        <v>-135.28999999999746</v>
      </c>
      <c r="BA36" s="31">
        <f t="shared" ca="1" si="28"/>
        <v>0</v>
      </c>
      <c r="BB36" s="31">
        <f t="shared" ca="1" si="5"/>
        <v>0</v>
      </c>
      <c r="BC36" s="31">
        <f t="shared" ca="1" si="6"/>
        <v>0</v>
      </c>
      <c r="BD36" s="31">
        <f t="shared" ca="1" si="7"/>
        <v>0</v>
      </c>
      <c r="BE36" s="31">
        <f t="shared" ca="1" si="8"/>
        <v>-0.04</v>
      </c>
      <c r="BF36" s="31">
        <f t="shared" ca="1" si="9"/>
        <v>-0.56999999999999995</v>
      </c>
      <c r="BG36" s="31">
        <f t="shared" ca="1" si="10"/>
        <v>-0.63</v>
      </c>
      <c r="BH36" s="31">
        <f t="shared" ca="1" si="11"/>
        <v>-1.21</v>
      </c>
      <c r="BI36" s="31">
        <f t="shared" ca="1" si="12"/>
        <v>-0.97</v>
      </c>
      <c r="BJ36" s="31">
        <f t="shared" ca="1" si="13"/>
        <v>-1.37</v>
      </c>
      <c r="BK36" s="31">
        <f t="shared" ca="1" si="14"/>
        <v>-1.71</v>
      </c>
      <c r="BL36" s="31">
        <f t="shared" ca="1" si="15"/>
        <v>-1.77</v>
      </c>
      <c r="BM36" s="32">
        <f t="shared" ca="1" si="29"/>
        <v>0</v>
      </c>
      <c r="BN36" s="32">
        <f t="shared" ca="1" si="16"/>
        <v>0</v>
      </c>
      <c r="BO36" s="32">
        <f t="shared" ca="1" si="17"/>
        <v>0</v>
      </c>
      <c r="BP36" s="32">
        <f t="shared" ca="1" si="18"/>
        <v>0</v>
      </c>
      <c r="BQ36" s="32">
        <f t="shared" ca="1" si="19"/>
        <v>-3.3799999999998969</v>
      </c>
      <c r="BR36" s="32">
        <f t="shared" ca="1" si="20"/>
        <v>-44.919999999997636</v>
      </c>
      <c r="BS36" s="32">
        <f t="shared" ca="1" si="21"/>
        <v>-49.04000000000088</v>
      </c>
      <c r="BT36" s="32">
        <f t="shared" ca="1" si="22"/>
        <v>-94.160000000000267</v>
      </c>
      <c r="BU36" s="32">
        <f t="shared" ca="1" si="23"/>
        <v>-75.7400000000018</v>
      </c>
      <c r="BV36" s="32">
        <f t="shared" ca="1" si="24"/>
        <v>-106.21000000000402</v>
      </c>
      <c r="BW36" s="32">
        <f t="shared" ca="1" si="25"/>
        <v>-132.69000000000275</v>
      </c>
      <c r="BX36" s="32">
        <f t="shared" ca="1" si="26"/>
        <v>-137.05999999999747</v>
      </c>
    </row>
    <row r="37" spans="1:76" x14ac:dyDescent="0.25">
      <c r="A37" t="s">
        <v>452</v>
      </c>
      <c r="B37" s="1" t="s">
        <v>69</v>
      </c>
      <c r="C37" t="str">
        <f t="shared" ca="1" si="2"/>
        <v>CRS1</v>
      </c>
      <c r="D37" t="str">
        <f t="shared" ca="1" si="3"/>
        <v>Crossfield Energy Centre #1</v>
      </c>
      <c r="E37" s="31">
        <f ca="1">'Module C Corrected'!CW37-'Module C Initial'!CW37</f>
        <v>-728.95000000000437</v>
      </c>
      <c r="F37" s="31">
        <f ca="1">'Module C Corrected'!CX37-'Module C Initial'!CX37</f>
        <v>-245.28999999999905</v>
      </c>
      <c r="G37" s="31">
        <f ca="1">'Module C Corrected'!CY37-'Module C Initial'!CY37</f>
        <v>-389.66999999999825</v>
      </c>
      <c r="H37" s="31">
        <f ca="1">'Module C Corrected'!CZ37-'Module C Initial'!CZ37</f>
        <v>-95.519999999998618</v>
      </c>
      <c r="I37" s="31">
        <f ca="1">'Module C Corrected'!DA37-'Module C Initial'!DA37</f>
        <v>-111.82999999999993</v>
      </c>
      <c r="J37" s="31">
        <f ca="1">'Module C Corrected'!DB37-'Module C Initial'!DB37</f>
        <v>-428.37999999999738</v>
      </c>
      <c r="K37" s="31">
        <f ca="1">'Module C Corrected'!DC37-'Module C Initial'!DC37</f>
        <v>-628.93000000000029</v>
      </c>
      <c r="L37" s="31">
        <f ca="1">'Module C Corrected'!DD37-'Module C Initial'!DD37</f>
        <v>-422.22000000000116</v>
      </c>
      <c r="M37" s="31">
        <f ca="1">'Module C Corrected'!DE37-'Module C Initial'!DE37</f>
        <v>-858.62000000000262</v>
      </c>
      <c r="N37" s="31">
        <f ca="1">'Module C Corrected'!DF37-'Module C Initial'!DF37</f>
        <v>-137.43999999999869</v>
      </c>
      <c r="O37" s="31">
        <f ca="1">'Module C Corrected'!DG37-'Module C Initial'!DG37</f>
        <v>-663.29999999999563</v>
      </c>
      <c r="P37" s="31">
        <f ca="1">'Module C Corrected'!DH37-'Module C Initial'!DH37</f>
        <v>-398.30999999999767</v>
      </c>
      <c r="Q37" s="32">
        <f ca="1">'Module C Corrected'!DI37-'Module C Initial'!DI37</f>
        <v>-36.440000000000055</v>
      </c>
      <c r="R37" s="32">
        <f ca="1">'Module C Corrected'!DJ37-'Module C Initial'!DJ37</f>
        <v>-12.269999999999982</v>
      </c>
      <c r="S37" s="32">
        <f ca="1">'Module C Corrected'!DK37-'Module C Initial'!DK37</f>
        <v>-19.480000000000018</v>
      </c>
      <c r="T37" s="32">
        <f ca="1">'Module C Corrected'!DL37-'Module C Initial'!DL37</f>
        <v>-4.7800000000000011</v>
      </c>
      <c r="U37" s="32">
        <f ca="1">'Module C Corrected'!DM37-'Module C Initial'!DM37</f>
        <v>-5.589999999999975</v>
      </c>
      <c r="V37" s="32">
        <f ca="1">'Module C Corrected'!DN37-'Module C Initial'!DN37</f>
        <v>-21.420000000000073</v>
      </c>
      <c r="W37" s="32">
        <f ca="1">'Module C Corrected'!DO37-'Module C Initial'!DO37</f>
        <v>-31.449999999999818</v>
      </c>
      <c r="X37" s="32">
        <f ca="1">'Module C Corrected'!DP37-'Module C Initial'!DP37</f>
        <v>-21.120000000000118</v>
      </c>
      <c r="Y37" s="32">
        <f ca="1">'Module C Corrected'!DQ37-'Module C Initial'!DQ37</f>
        <v>-42.929999999999836</v>
      </c>
      <c r="Z37" s="32">
        <f ca="1">'Module C Corrected'!DR37-'Module C Initial'!DR37</f>
        <v>-6.8700000000000045</v>
      </c>
      <c r="AA37" s="32">
        <f ca="1">'Module C Corrected'!DS37-'Module C Initial'!DS37</f>
        <v>-33.160000000000082</v>
      </c>
      <c r="AB37" s="32">
        <f ca="1">'Module C Corrected'!DT37-'Module C Initial'!DT37</f>
        <v>-19.920000000000073</v>
      </c>
      <c r="AC37" s="31">
        <f ca="1">'Module C Corrected'!DU37-'Module C Initial'!DU37</f>
        <v>-178.46000000000004</v>
      </c>
      <c r="AD37" s="31">
        <f ca="1">'Module C Corrected'!DV37-'Module C Initial'!DV37</f>
        <v>-59.480000000000018</v>
      </c>
      <c r="AE37" s="31">
        <f ca="1">'Module C Corrected'!DW37-'Module C Initial'!DW37</f>
        <v>-93.639999999999873</v>
      </c>
      <c r="AF37" s="31">
        <f ca="1">'Module C Corrected'!DX37-'Module C Initial'!DX37</f>
        <v>-22.730000000000018</v>
      </c>
      <c r="AG37" s="31">
        <f ca="1">'Module C Corrected'!DY37-'Module C Initial'!DY37</f>
        <v>-26.3599999999999</v>
      </c>
      <c r="AH37" s="31">
        <f ca="1">'Module C Corrected'!DZ37-'Module C Initial'!DZ37</f>
        <v>-99.980000000000018</v>
      </c>
      <c r="AI37" s="31">
        <f ca="1">'Module C Corrected'!EA37-'Module C Initial'!EA37</f>
        <v>-145.36000000000058</v>
      </c>
      <c r="AJ37" s="31">
        <f ca="1">'Module C Corrected'!EB37-'Module C Initial'!EB37</f>
        <v>-96.599999999999454</v>
      </c>
      <c r="AK37" s="31">
        <f ca="1">'Module C Corrected'!EC37-'Module C Initial'!EC37</f>
        <v>-194.45999999999913</v>
      </c>
      <c r="AL37" s="31">
        <f ca="1">'Module C Corrected'!ED37-'Module C Initial'!ED37</f>
        <v>-30.810000000000173</v>
      </c>
      <c r="AM37" s="31">
        <f ca="1">'Module C Corrected'!EE37-'Module C Initial'!EE37</f>
        <v>-147.18000000000029</v>
      </c>
      <c r="AN37" s="31">
        <f ca="1">'Module C Corrected'!EF37-'Module C Initial'!EF37</f>
        <v>-87.489999999999782</v>
      </c>
      <c r="AO37" s="32">
        <f t="shared" ca="1" si="27"/>
        <v>-943.85000000000446</v>
      </c>
      <c r="AP37" s="32">
        <f t="shared" ca="1" si="27"/>
        <v>-317.03999999999905</v>
      </c>
      <c r="AQ37" s="32">
        <f t="shared" ca="1" si="27"/>
        <v>-502.78999999999814</v>
      </c>
      <c r="AR37" s="32">
        <f t="shared" ca="1" si="27"/>
        <v>-123.02999999999864</v>
      </c>
      <c r="AS37" s="32">
        <f t="shared" ca="1" si="27"/>
        <v>-143.7799999999998</v>
      </c>
      <c r="AT37" s="32">
        <f t="shared" ca="1" si="27"/>
        <v>-549.77999999999747</v>
      </c>
      <c r="AU37" s="32">
        <f t="shared" ca="1" si="27"/>
        <v>-805.74000000000069</v>
      </c>
      <c r="AV37" s="32">
        <f t="shared" ca="1" si="27"/>
        <v>-539.94000000000074</v>
      </c>
      <c r="AW37" s="32">
        <f t="shared" ca="1" si="27"/>
        <v>-1096.0100000000016</v>
      </c>
      <c r="AX37" s="32">
        <f t="shared" ca="1" si="27"/>
        <v>-175.11999999999887</v>
      </c>
      <c r="AY37" s="32">
        <f t="shared" ca="1" si="27"/>
        <v>-843.63999999999601</v>
      </c>
      <c r="AZ37" s="32">
        <f t="shared" ca="1" si="27"/>
        <v>-505.71999999999753</v>
      </c>
      <c r="BA37" s="31">
        <f t="shared" ca="1" si="28"/>
        <v>-12.1</v>
      </c>
      <c r="BB37" s="31">
        <f t="shared" ca="1" si="5"/>
        <v>-4.07</v>
      </c>
      <c r="BC37" s="31">
        <f t="shared" ca="1" si="6"/>
        <v>-6.47</v>
      </c>
      <c r="BD37" s="31">
        <f t="shared" ca="1" si="7"/>
        <v>-1.59</v>
      </c>
      <c r="BE37" s="31">
        <f t="shared" ca="1" si="8"/>
        <v>-1.86</v>
      </c>
      <c r="BF37" s="31">
        <f t="shared" ca="1" si="9"/>
        <v>-7.11</v>
      </c>
      <c r="BG37" s="31">
        <f t="shared" ca="1" si="10"/>
        <v>-10.44</v>
      </c>
      <c r="BH37" s="31">
        <f t="shared" ca="1" si="11"/>
        <v>-7.01</v>
      </c>
      <c r="BI37" s="31">
        <f t="shared" ca="1" si="12"/>
        <v>-14.26</v>
      </c>
      <c r="BJ37" s="31">
        <f t="shared" ca="1" si="13"/>
        <v>-2.2799999999999998</v>
      </c>
      <c r="BK37" s="31">
        <f t="shared" ca="1" si="14"/>
        <v>-11.01</v>
      </c>
      <c r="BL37" s="31">
        <f t="shared" ca="1" si="15"/>
        <v>-6.61</v>
      </c>
      <c r="BM37" s="32">
        <f t="shared" ca="1" si="29"/>
        <v>-955.95000000000448</v>
      </c>
      <c r="BN37" s="32">
        <f t="shared" ca="1" si="16"/>
        <v>-321.10999999999905</v>
      </c>
      <c r="BO37" s="32">
        <f t="shared" ca="1" si="17"/>
        <v>-509.25999999999817</v>
      </c>
      <c r="BP37" s="32">
        <f t="shared" ca="1" si="18"/>
        <v>-124.61999999999864</v>
      </c>
      <c r="BQ37" s="32">
        <f t="shared" ca="1" si="19"/>
        <v>-145.63999999999982</v>
      </c>
      <c r="BR37" s="32">
        <f t="shared" ca="1" si="20"/>
        <v>-556.88999999999749</v>
      </c>
      <c r="BS37" s="32">
        <f t="shared" ca="1" si="21"/>
        <v>-816.18000000000075</v>
      </c>
      <c r="BT37" s="32">
        <f t="shared" ca="1" si="22"/>
        <v>-546.95000000000073</v>
      </c>
      <c r="BU37" s="32">
        <f t="shared" ca="1" si="23"/>
        <v>-1110.2700000000016</v>
      </c>
      <c r="BV37" s="32">
        <f t="shared" ca="1" si="24"/>
        <v>-177.39999999999887</v>
      </c>
      <c r="BW37" s="32">
        <f t="shared" ca="1" si="25"/>
        <v>-854.649999999996</v>
      </c>
      <c r="BX37" s="32">
        <f t="shared" ca="1" si="26"/>
        <v>-512.32999999999754</v>
      </c>
    </row>
    <row r="38" spans="1:76" x14ac:dyDescent="0.25">
      <c r="A38" t="s">
        <v>452</v>
      </c>
      <c r="B38" s="1" t="s">
        <v>70</v>
      </c>
      <c r="C38" t="str">
        <f t="shared" ca="1" si="2"/>
        <v>CRS2</v>
      </c>
      <c r="D38" t="str">
        <f t="shared" ca="1" si="3"/>
        <v>Crossfield Energy Centre #2</v>
      </c>
      <c r="E38" s="31">
        <f ca="1">'Module C Corrected'!CW38-'Module C Initial'!CW38</f>
        <v>-183.66000000000349</v>
      </c>
      <c r="F38" s="31">
        <f ca="1">'Module C Corrected'!CX38-'Module C Initial'!CX38</f>
        <v>-17.149999999999636</v>
      </c>
      <c r="G38" s="31">
        <f ca="1">'Module C Corrected'!CY38-'Module C Initial'!CY38</f>
        <v>-15.699999999999818</v>
      </c>
      <c r="H38" s="31">
        <f ca="1">'Module C Corrected'!CZ38-'Module C Initial'!CZ38</f>
        <v>-27.170000000000073</v>
      </c>
      <c r="I38" s="31">
        <f ca="1">'Module C Corrected'!DA38-'Module C Initial'!DA38</f>
        <v>-47</v>
      </c>
      <c r="J38" s="31">
        <f ca="1">'Module C Corrected'!DB38-'Module C Initial'!DB38</f>
        <v>-112.79000000000087</v>
      </c>
      <c r="K38" s="31">
        <f ca="1">'Module C Corrected'!DC38-'Module C Initial'!DC38</f>
        <v>-154.37000000000262</v>
      </c>
      <c r="L38" s="31">
        <f ca="1">'Module C Corrected'!DD38-'Module C Initial'!DD38</f>
        <v>-111.16999999999825</v>
      </c>
      <c r="M38" s="31">
        <f ca="1">'Module C Corrected'!DE38-'Module C Initial'!DE38</f>
        <v>-256.75</v>
      </c>
      <c r="N38" s="31">
        <f ca="1">'Module C Corrected'!DF38-'Module C Initial'!DF38</f>
        <v>-14.429999999999382</v>
      </c>
      <c r="O38" s="31">
        <f ca="1">'Module C Corrected'!DG38-'Module C Initial'!DG38</f>
        <v>-147.02999999999884</v>
      </c>
      <c r="P38" s="31">
        <f ca="1">'Module C Corrected'!DH38-'Module C Initial'!DH38</f>
        <v>-92.689999999995052</v>
      </c>
      <c r="Q38" s="32">
        <f ca="1">'Module C Corrected'!DI38-'Module C Initial'!DI38</f>
        <v>-9.1800000000000637</v>
      </c>
      <c r="R38" s="32">
        <f ca="1">'Module C Corrected'!DJ38-'Module C Initial'!DJ38</f>
        <v>-0.84999999999999432</v>
      </c>
      <c r="S38" s="32">
        <f ca="1">'Module C Corrected'!DK38-'Module C Initial'!DK38</f>
        <v>-0.79000000000000625</v>
      </c>
      <c r="T38" s="32">
        <f ca="1">'Module C Corrected'!DL38-'Module C Initial'!DL38</f>
        <v>-1.3600000000000136</v>
      </c>
      <c r="U38" s="32">
        <f ca="1">'Module C Corrected'!DM38-'Module C Initial'!DM38</f>
        <v>-2.3500000000000227</v>
      </c>
      <c r="V38" s="32">
        <f ca="1">'Module C Corrected'!DN38-'Module C Initial'!DN38</f>
        <v>-5.6400000000001</v>
      </c>
      <c r="W38" s="32">
        <f ca="1">'Module C Corrected'!DO38-'Module C Initial'!DO38</f>
        <v>-7.7200000000000273</v>
      </c>
      <c r="X38" s="32">
        <f ca="1">'Module C Corrected'!DP38-'Module C Initial'!DP38</f>
        <v>-5.5599999999999454</v>
      </c>
      <c r="Y38" s="32">
        <f ca="1">'Module C Corrected'!DQ38-'Module C Initial'!DQ38</f>
        <v>-12.840000000000146</v>
      </c>
      <c r="Z38" s="32">
        <f ca="1">'Module C Corrected'!DR38-'Module C Initial'!DR38</f>
        <v>-0.73000000000001819</v>
      </c>
      <c r="AA38" s="32">
        <f ca="1">'Module C Corrected'!DS38-'Module C Initial'!DS38</f>
        <v>-7.3500000000001364</v>
      </c>
      <c r="AB38" s="32">
        <f ca="1">'Module C Corrected'!DT38-'Module C Initial'!DT38</f>
        <v>-4.6399999999998727</v>
      </c>
      <c r="AC38" s="31">
        <f ca="1">'Module C Corrected'!DU38-'Module C Initial'!DU38</f>
        <v>-44.960000000000036</v>
      </c>
      <c r="AD38" s="31">
        <f ca="1">'Module C Corrected'!DV38-'Module C Initial'!DV38</f>
        <v>-4.1600000000000819</v>
      </c>
      <c r="AE38" s="31">
        <f ca="1">'Module C Corrected'!DW38-'Module C Initial'!DW38</f>
        <v>-3.7699999999999818</v>
      </c>
      <c r="AF38" s="31">
        <f ca="1">'Module C Corrected'!DX38-'Module C Initial'!DX38</f>
        <v>-6.4699999999997999</v>
      </c>
      <c r="AG38" s="31">
        <f ca="1">'Module C Corrected'!DY38-'Module C Initial'!DY38</f>
        <v>-11.079999999999927</v>
      </c>
      <c r="AH38" s="31">
        <f ca="1">'Module C Corrected'!DZ38-'Module C Initial'!DZ38</f>
        <v>-26.320000000000618</v>
      </c>
      <c r="AI38" s="31">
        <f ca="1">'Module C Corrected'!EA38-'Module C Initial'!EA38</f>
        <v>-35.680000000000291</v>
      </c>
      <c r="AJ38" s="31">
        <f ca="1">'Module C Corrected'!EB38-'Module C Initial'!EB38</f>
        <v>-25.4399999999996</v>
      </c>
      <c r="AK38" s="31">
        <f ca="1">'Module C Corrected'!EC38-'Module C Initial'!EC38</f>
        <v>-58.139999999999418</v>
      </c>
      <c r="AL38" s="31">
        <f ca="1">'Module C Corrected'!ED38-'Module C Initial'!ED38</f>
        <v>-3.2399999999998954</v>
      </c>
      <c r="AM38" s="31">
        <f ca="1">'Module C Corrected'!EE38-'Module C Initial'!EE38</f>
        <v>-32.619999999998981</v>
      </c>
      <c r="AN38" s="31">
        <f ca="1">'Module C Corrected'!EF38-'Module C Initial'!EF38</f>
        <v>-20.359999999999673</v>
      </c>
      <c r="AO38" s="32">
        <f t="shared" ca="1" si="27"/>
        <v>-237.80000000000359</v>
      </c>
      <c r="AP38" s="32">
        <f t="shared" ca="1" si="27"/>
        <v>-22.159999999999712</v>
      </c>
      <c r="AQ38" s="32">
        <f t="shared" ca="1" si="27"/>
        <v>-20.259999999999806</v>
      </c>
      <c r="AR38" s="32">
        <f t="shared" ca="1" si="27"/>
        <v>-34.999999999999886</v>
      </c>
      <c r="AS38" s="32">
        <f t="shared" ca="1" si="27"/>
        <v>-60.42999999999995</v>
      </c>
      <c r="AT38" s="32">
        <f t="shared" ca="1" si="27"/>
        <v>-144.75000000000159</v>
      </c>
      <c r="AU38" s="32">
        <f t="shared" ca="1" si="27"/>
        <v>-197.77000000000294</v>
      </c>
      <c r="AV38" s="32">
        <f t="shared" ca="1" si="27"/>
        <v>-142.1699999999978</v>
      </c>
      <c r="AW38" s="32">
        <f t="shared" ca="1" si="27"/>
        <v>-327.72999999999956</v>
      </c>
      <c r="AX38" s="32">
        <f t="shared" ca="1" si="27"/>
        <v>-18.399999999999295</v>
      </c>
      <c r="AY38" s="32">
        <f t="shared" ca="1" si="27"/>
        <v>-186.99999999999795</v>
      </c>
      <c r="AZ38" s="32">
        <f t="shared" ca="1" si="27"/>
        <v>-117.6899999999946</v>
      </c>
      <c r="BA38" s="31">
        <f t="shared" ca="1" si="28"/>
        <v>-3.05</v>
      </c>
      <c r="BB38" s="31">
        <f t="shared" ca="1" si="5"/>
        <v>-0.28000000000000003</v>
      </c>
      <c r="BC38" s="31">
        <f t="shared" ca="1" si="6"/>
        <v>-0.26</v>
      </c>
      <c r="BD38" s="31">
        <f t="shared" ca="1" si="7"/>
        <v>-0.45</v>
      </c>
      <c r="BE38" s="31">
        <f t="shared" ca="1" si="8"/>
        <v>-0.78</v>
      </c>
      <c r="BF38" s="31">
        <f t="shared" ca="1" si="9"/>
        <v>-1.87</v>
      </c>
      <c r="BG38" s="31">
        <f t="shared" ca="1" si="10"/>
        <v>-2.56</v>
      </c>
      <c r="BH38" s="31">
        <f t="shared" ca="1" si="11"/>
        <v>-1.85</v>
      </c>
      <c r="BI38" s="31">
        <f t="shared" ca="1" si="12"/>
        <v>-4.26</v>
      </c>
      <c r="BJ38" s="31">
        <f t="shared" ca="1" si="13"/>
        <v>-0.24</v>
      </c>
      <c r="BK38" s="31">
        <f t="shared" ca="1" si="14"/>
        <v>-2.44</v>
      </c>
      <c r="BL38" s="31">
        <f t="shared" ca="1" si="15"/>
        <v>-1.54</v>
      </c>
      <c r="BM38" s="32">
        <f t="shared" ca="1" si="29"/>
        <v>-240.8500000000036</v>
      </c>
      <c r="BN38" s="32">
        <f t="shared" ca="1" si="16"/>
        <v>-22.439999999999714</v>
      </c>
      <c r="BO38" s="32">
        <f t="shared" ca="1" si="17"/>
        <v>-20.519999999999808</v>
      </c>
      <c r="BP38" s="32">
        <f t="shared" ca="1" si="18"/>
        <v>-35.449999999999889</v>
      </c>
      <c r="BQ38" s="32">
        <f t="shared" ca="1" si="19"/>
        <v>-61.209999999999951</v>
      </c>
      <c r="BR38" s="32">
        <f t="shared" ca="1" si="20"/>
        <v>-146.6200000000016</v>
      </c>
      <c r="BS38" s="32">
        <f t="shared" ca="1" si="21"/>
        <v>-200.33000000000294</v>
      </c>
      <c r="BT38" s="32">
        <f t="shared" ca="1" si="22"/>
        <v>-144.01999999999779</v>
      </c>
      <c r="BU38" s="32">
        <f t="shared" ca="1" si="23"/>
        <v>-331.98999999999955</v>
      </c>
      <c r="BV38" s="32">
        <f t="shared" ca="1" si="24"/>
        <v>-18.639999999999294</v>
      </c>
      <c r="BW38" s="32">
        <f t="shared" ca="1" si="25"/>
        <v>-189.43999999999795</v>
      </c>
      <c r="BX38" s="32">
        <f t="shared" ca="1" si="26"/>
        <v>-119.2299999999946</v>
      </c>
    </row>
    <row r="39" spans="1:76" x14ac:dyDescent="0.25">
      <c r="A39" t="s">
        <v>452</v>
      </c>
      <c r="B39" s="1" t="s">
        <v>71</v>
      </c>
      <c r="C39" t="str">
        <f t="shared" ca="1" si="2"/>
        <v>CRS3</v>
      </c>
      <c r="D39" t="str">
        <f t="shared" ca="1" si="3"/>
        <v>Crossfield Energy Centre #3</v>
      </c>
      <c r="E39" s="31">
        <f ca="1">'Module C Corrected'!CW39-'Module C Initial'!CW39</f>
        <v>-992.95999999999913</v>
      </c>
      <c r="F39" s="31">
        <f ca="1">'Module C Corrected'!CX39-'Module C Initial'!CX39</f>
        <v>-348.64000000000306</v>
      </c>
      <c r="G39" s="31">
        <f ca="1">'Module C Corrected'!CY39-'Module C Initial'!CY39</f>
        <v>-530.19999999999709</v>
      </c>
      <c r="H39" s="31">
        <f ca="1">'Module C Corrected'!CZ39-'Module C Initial'!CZ39</f>
        <v>-240.84000000000015</v>
      </c>
      <c r="I39" s="31">
        <f ca="1">'Module C Corrected'!DA39-'Module C Initial'!DA39</f>
        <v>-172.68000000000029</v>
      </c>
      <c r="J39" s="31">
        <f ca="1">'Module C Corrected'!DB39-'Module C Initial'!DB39</f>
        <v>-544.83000000000175</v>
      </c>
      <c r="K39" s="31">
        <f ca="1">'Module C Corrected'!DC39-'Module C Initial'!DC39</f>
        <v>-825.75</v>
      </c>
      <c r="L39" s="31">
        <f ca="1">'Module C Corrected'!DD39-'Module C Initial'!DD39</f>
        <v>-517.86000000000058</v>
      </c>
      <c r="M39" s="31">
        <f ca="1">'Module C Corrected'!DE39-'Module C Initial'!DE39</f>
        <v>-990.5</v>
      </c>
      <c r="N39" s="31">
        <f ca="1">'Module C Corrected'!DF39-'Module C Initial'!DF39</f>
        <v>-124.44999999999982</v>
      </c>
      <c r="O39" s="31">
        <f ca="1">'Module C Corrected'!DG39-'Module C Initial'!DG39</f>
        <v>-703.31999999999971</v>
      </c>
      <c r="P39" s="31">
        <f ca="1">'Module C Corrected'!DH39-'Module C Initial'!DH39</f>
        <v>-437.89999999999782</v>
      </c>
      <c r="Q39" s="32">
        <f ca="1">'Module C Corrected'!DI39-'Module C Initial'!DI39</f>
        <v>-49.650000000000091</v>
      </c>
      <c r="R39" s="32">
        <f ca="1">'Module C Corrected'!DJ39-'Module C Initial'!DJ39</f>
        <v>-17.439999999999998</v>
      </c>
      <c r="S39" s="32">
        <f ca="1">'Module C Corrected'!DK39-'Module C Initial'!DK39</f>
        <v>-26.509999999999991</v>
      </c>
      <c r="T39" s="32">
        <f ca="1">'Module C Corrected'!DL39-'Module C Initial'!DL39</f>
        <v>-12.04000000000002</v>
      </c>
      <c r="U39" s="32">
        <f ca="1">'Module C Corrected'!DM39-'Module C Initial'!DM39</f>
        <v>-8.6399999999999864</v>
      </c>
      <c r="V39" s="32">
        <f ca="1">'Module C Corrected'!DN39-'Module C Initial'!DN39</f>
        <v>-27.25</v>
      </c>
      <c r="W39" s="32">
        <f ca="1">'Module C Corrected'!DO39-'Module C Initial'!DO39</f>
        <v>-41.279999999999973</v>
      </c>
      <c r="X39" s="32">
        <f ca="1">'Module C Corrected'!DP39-'Module C Initial'!DP39</f>
        <v>-25.899999999999864</v>
      </c>
      <c r="Y39" s="32">
        <f ca="1">'Module C Corrected'!DQ39-'Module C Initial'!DQ39</f>
        <v>-49.519999999999982</v>
      </c>
      <c r="Z39" s="32">
        <f ca="1">'Module C Corrected'!DR39-'Module C Initial'!DR39</f>
        <v>-6.2200000000000273</v>
      </c>
      <c r="AA39" s="32">
        <f ca="1">'Module C Corrected'!DS39-'Module C Initial'!DS39</f>
        <v>-35.170000000000073</v>
      </c>
      <c r="AB39" s="32">
        <f ca="1">'Module C Corrected'!DT39-'Module C Initial'!DT39</f>
        <v>-21.899999999999864</v>
      </c>
      <c r="AC39" s="31">
        <f ca="1">'Module C Corrected'!DU39-'Module C Initial'!DU39</f>
        <v>-243.09000000000015</v>
      </c>
      <c r="AD39" s="31">
        <f ca="1">'Module C Corrected'!DV39-'Module C Initial'!DV39</f>
        <v>-84.540000000000191</v>
      </c>
      <c r="AE39" s="31">
        <f ca="1">'Module C Corrected'!DW39-'Module C Initial'!DW39</f>
        <v>-127.39999999999964</v>
      </c>
      <c r="AF39" s="31">
        <f ca="1">'Module C Corrected'!DX39-'Module C Initial'!DX39</f>
        <v>-57.309999999999945</v>
      </c>
      <c r="AG39" s="31">
        <f ca="1">'Module C Corrected'!DY39-'Module C Initial'!DY39</f>
        <v>-40.699999999999818</v>
      </c>
      <c r="AH39" s="31">
        <f ca="1">'Module C Corrected'!DZ39-'Module C Initial'!DZ39</f>
        <v>-127.15000000000009</v>
      </c>
      <c r="AI39" s="31">
        <f ca="1">'Module C Corrected'!EA39-'Module C Initial'!EA39</f>
        <v>-190.85000000000036</v>
      </c>
      <c r="AJ39" s="31">
        <f ca="1">'Module C Corrected'!EB39-'Module C Initial'!EB39</f>
        <v>-118.48999999999978</v>
      </c>
      <c r="AK39" s="31">
        <f ca="1">'Module C Corrected'!EC39-'Module C Initial'!EC39</f>
        <v>-224.32999999999993</v>
      </c>
      <c r="AL39" s="31">
        <f ca="1">'Module C Corrected'!ED39-'Module C Initial'!ED39</f>
        <v>-27.910000000000082</v>
      </c>
      <c r="AM39" s="31">
        <f ca="1">'Module C Corrected'!EE39-'Module C Initial'!EE39</f>
        <v>-156.0600000000004</v>
      </c>
      <c r="AN39" s="31">
        <f ca="1">'Module C Corrected'!EF39-'Module C Initial'!EF39</f>
        <v>-96.170000000000073</v>
      </c>
      <c r="AO39" s="32">
        <f t="shared" ca="1" si="27"/>
        <v>-1285.6999999999994</v>
      </c>
      <c r="AP39" s="32">
        <f t="shared" ca="1" si="27"/>
        <v>-450.62000000000324</v>
      </c>
      <c r="AQ39" s="32">
        <f t="shared" ca="1" si="27"/>
        <v>-684.10999999999672</v>
      </c>
      <c r="AR39" s="32">
        <f t="shared" ca="1" si="27"/>
        <v>-310.19000000000011</v>
      </c>
      <c r="AS39" s="32">
        <f t="shared" ca="1" si="27"/>
        <v>-222.0200000000001</v>
      </c>
      <c r="AT39" s="32">
        <f t="shared" ca="1" si="27"/>
        <v>-699.23000000000184</v>
      </c>
      <c r="AU39" s="32">
        <f t="shared" ca="1" si="27"/>
        <v>-1057.8800000000003</v>
      </c>
      <c r="AV39" s="32">
        <f t="shared" ca="1" si="27"/>
        <v>-662.25000000000023</v>
      </c>
      <c r="AW39" s="32">
        <f t="shared" ca="1" si="27"/>
        <v>-1264.3499999999999</v>
      </c>
      <c r="AX39" s="32">
        <f t="shared" ca="1" si="27"/>
        <v>-158.57999999999993</v>
      </c>
      <c r="AY39" s="32">
        <f t="shared" ca="1" si="27"/>
        <v>-894.55000000000018</v>
      </c>
      <c r="AZ39" s="32">
        <f t="shared" ca="1" si="27"/>
        <v>-555.96999999999775</v>
      </c>
      <c r="BA39" s="31">
        <f t="shared" ca="1" si="28"/>
        <v>-16.489999999999998</v>
      </c>
      <c r="BB39" s="31">
        <f t="shared" ca="1" si="5"/>
        <v>-5.79</v>
      </c>
      <c r="BC39" s="31">
        <f t="shared" ca="1" si="6"/>
        <v>-8.8000000000000007</v>
      </c>
      <c r="BD39" s="31">
        <f t="shared" ca="1" si="7"/>
        <v>-4</v>
      </c>
      <c r="BE39" s="31">
        <f t="shared" ca="1" si="8"/>
        <v>-2.87</v>
      </c>
      <c r="BF39" s="31">
        <f t="shared" ca="1" si="9"/>
        <v>-9.0500000000000007</v>
      </c>
      <c r="BG39" s="31">
        <f t="shared" ca="1" si="10"/>
        <v>-13.71</v>
      </c>
      <c r="BH39" s="31">
        <f t="shared" ca="1" si="11"/>
        <v>-8.6</v>
      </c>
      <c r="BI39" s="31">
        <f t="shared" ca="1" si="12"/>
        <v>-16.45</v>
      </c>
      <c r="BJ39" s="31">
        <f t="shared" ca="1" si="13"/>
        <v>-2.0699999999999998</v>
      </c>
      <c r="BK39" s="31">
        <f t="shared" ca="1" si="14"/>
        <v>-11.68</v>
      </c>
      <c r="BL39" s="31">
        <f t="shared" ca="1" si="15"/>
        <v>-7.27</v>
      </c>
      <c r="BM39" s="32">
        <f t="shared" ca="1" si="29"/>
        <v>-1302.1899999999994</v>
      </c>
      <c r="BN39" s="32">
        <f t="shared" ca="1" si="16"/>
        <v>-456.41000000000327</v>
      </c>
      <c r="BO39" s="32">
        <f t="shared" ca="1" si="17"/>
        <v>-692.90999999999667</v>
      </c>
      <c r="BP39" s="32">
        <f t="shared" ca="1" si="18"/>
        <v>-314.19000000000011</v>
      </c>
      <c r="BQ39" s="32">
        <f t="shared" ca="1" si="19"/>
        <v>-224.8900000000001</v>
      </c>
      <c r="BR39" s="32">
        <f t="shared" ca="1" si="20"/>
        <v>-708.28000000000179</v>
      </c>
      <c r="BS39" s="32">
        <f t="shared" ca="1" si="21"/>
        <v>-1071.5900000000004</v>
      </c>
      <c r="BT39" s="32">
        <f t="shared" ca="1" si="22"/>
        <v>-670.85000000000025</v>
      </c>
      <c r="BU39" s="32">
        <f t="shared" ca="1" si="23"/>
        <v>-1280.8</v>
      </c>
      <c r="BV39" s="32">
        <f t="shared" ca="1" si="24"/>
        <v>-160.64999999999992</v>
      </c>
      <c r="BW39" s="32">
        <f t="shared" ca="1" si="25"/>
        <v>-906.23000000000013</v>
      </c>
      <c r="BX39" s="32">
        <f t="shared" ca="1" si="26"/>
        <v>-563.23999999999774</v>
      </c>
    </row>
    <row r="40" spans="1:76" x14ac:dyDescent="0.25">
      <c r="A40" t="s">
        <v>520</v>
      </c>
      <c r="B40" s="1" t="s">
        <v>55</v>
      </c>
      <c r="C40" t="str">
        <f t="shared" ca="1" si="2"/>
        <v>CRWD</v>
      </c>
      <c r="D40" t="str">
        <f t="shared" ca="1" si="3"/>
        <v>Cowley Ridge Phase 2 Wind Facility</v>
      </c>
      <c r="E40" s="31">
        <f ca="1">'Module C Corrected'!CW40-'Module C Initial'!CW40</f>
        <v>0</v>
      </c>
      <c r="F40" s="31">
        <f ca="1">'Module C Corrected'!CX40-'Module C Initial'!CX40</f>
        <v>0</v>
      </c>
      <c r="G40" s="31">
        <f ca="1">'Module C Corrected'!CY40-'Module C Initial'!CY40</f>
        <v>0</v>
      </c>
      <c r="H40" s="31">
        <f ca="1">'Module C Corrected'!CZ40-'Module C Initial'!CZ40</f>
        <v>0</v>
      </c>
      <c r="I40" s="31">
        <f ca="1">'Module C Corrected'!DA40-'Module C Initial'!DA40</f>
        <v>0</v>
      </c>
      <c r="J40" s="31">
        <f ca="1">'Module C Corrected'!DB40-'Module C Initial'!DB40</f>
        <v>0</v>
      </c>
      <c r="K40" s="31">
        <f ca="1">'Module C Corrected'!DC40-'Module C Initial'!DC40</f>
        <v>0</v>
      </c>
      <c r="L40" s="31">
        <f ca="1">'Module C Corrected'!DD40-'Module C Initial'!DD40</f>
        <v>0</v>
      </c>
      <c r="M40" s="31">
        <f ca="1">'Module C Corrected'!DE40-'Module C Initial'!DE40</f>
        <v>0</v>
      </c>
      <c r="N40" s="31">
        <f ca="1">'Module C Corrected'!DF40-'Module C Initial'!DF40</f>
        <v>0</v>
      </c>
      <c r="O40" s="31">
        <f ca="1">'Module C Corrected'!DG40-'Module C Initial'!DG40</f>
        <v>0</v>
      </c>
      <c r="P40" s="31">
        <f ca="1">'Module C Corrected'!DH40-'Module C Initial'!DH40</f>
        <v>0</v>
      </c>
      <c r="Q40" s="32">
        <f ca="1">'Module C Corrected'!DI40-'Module C Initial'!DI40</f>
        <v>0</v>
      </c>
      <c r="R40" s="32">
        <f ca="1">'Module C Corrected'!DJ40-'Module C Initial'!DJ40</f>
        <v>0</v>
      </c>
      <c r="S40" s="32">
        <f ca="1">'Module C Corrected'!DK40-'Module C Initial'!DK40</f>
        <v>0</v>
      </c>
      <c r="T40" s="32">
        <f ca="1">'Module C Corrected'!DL40-'Module C Initial'!DL40</f>
        <v>0</v>
      </c>
      <c r="U40" s="32">
        <f ca="1">'Module C Corrected'!DM40-'Module C Initial'!DM40</f>
        <v>0</v>
      </c>
      <c r="V40" s="32">
        <f ca="1">'Module C Corrected'!DN40-'Module C Initial'!DN40</f>
        <v>0</v>
      </c>
      <c r="W40" s="32">
        <f ca="1">'Module C Corrected'!DO40-'Module C Initial'!DO40</f>
        <v>0</v>
      </c>
      <c r="X40" s="32">
        <f ca="1">'Module C Corrected'!DP40-'Module C Initial'!DP40</f>
        <v>0</v>
      </c>
      <c r="Y40" s="32">
        <f ca="1">'Module C Corrected'!DQ40-'Module C Initial'!DQ40</f>
        <v>0</v>
      </c>
      <c r="Z40" s="32">
        <f ca="1">'Module C Corrected'!DR40-'Module C Initial'!DR40</f>
        <v>0</v>
      </c>
      <c r="AA40" s="32">
        <f ca="1">'Module C Corrected'!DS40-'Module C Initial'!DS40</f>
        <v>0</v>
      </c>
      <c r="AB40" s="32">
        <f ca="1">'Module C Corrected'!DT40-'Module C Initial'!DT40</f>
        <v>0</v>
      </c>
      <c r="AC40" s="31">
        <f ca="1">'Module C Corrected'!DU40-'Module C Initial'!DU40</f>
        <v>0</v>
      </c>
      <c r="AD40" s="31">
        <f ca="1">'Module C Corrected'!DV40-'Module C Initial'!DV40</f>
        <v>0</v>
      </c>
      <c r="AE40" s="31">
        <f ca="1">'Module C Corrected'!DW40-'Module C Initial'!DW40</f>
        <v>0</v>
      </c>
      <c r="AF40" s="31">
        <f ca="1">'Module C Corrected'!DX40-'Module C Initial'!DX40</f>
        <v>0</v>
      </c>
      <c r="AG40" s="31">
        <f ca="1">'Module C Corrected'!DY40-'Module C Initial'!DY40</f>
        <v>0</v>
      </c>
      <c r="AH40" s="31">
        <f ca="1">'Module C Corrected'!DZ40-'Module C Initial'!DZ40</f>
        <v>0</v>
      </c>
      <c r="AI40" s="31">
        <f ca="1">'Module C Corrected'!EA40-'Module C Initial'!EA40</f>
        <v>0</v>
      </c>
      <c r="AJ40" s="31">
        <f ca="1">'Module C Corrected'!EB40-'Module C Initial'!EB40</f>
        <v>0</v>
      </c>
      <c r="AK40" s="31">
        <f ca="1">'Module C Corrected'!EC40-'Module C Initial'!EC40</f>
        <v>0</v>
      </c>
      <c r="AL40" s="31">
        <f ca="1">'Module C Corrected'!ED40-'Module C Initial'!ED40</f>
        <v>0</v>
      </c>
      <c r="AM40" s="31">
        <f ca="1">'Module C Corrected'!EE40-'Module C Initial'!EE40</f>
        <v>0</v>
      </c>
      <c r="AN40" s="31">
        <f ca="1">'Module C Corrected'!EF40-'Module C Initial'!EF40</f>
        <v>0</v>
      </c>
      <c r="AO40" s="32">
        <f t="shared" ca="1" si="27"/>
        <v>0</v>
      </c>
      <c r="AP40" s="32">
        <f t="shared" ca="1" si="27"/>
        <v>0</v>
      </c>
      <c r="AQ40" s="32">
        <f t="shared" ca="1" si="27"/>
        <v>0</v>
      </c>
      <c r="AR40" s="32">
        <f t="shared" ca="1" si="27"/>
        <v>0</v>
      </c>
      <c r="AS40" s="32">
        <f t="shared" ca="1" si="27"/>
        <v>0</v>
      </c>
      <c r="AT40" s="32">
        <f t="shared" ca="1" si="27"/>
        <v>0</v>
      </c>
      <c r="AU40" s="32">
        <f t="shared" ca="1" si="27"/>
        <v>0</v>
      </c>
      <c r="AV40" s="32">
        <f t="shared" ca="1" si="27"/>
        <v>0</v>
      </c>
      <c r="AW40" s="32">
        <f t="shared" ca="1" si="27"/>
        <v>0</v>
      </c>
      <c r="AX40" s="32">
        <f t="shared" ca="1" si="27"/>
        <v>0</v>
      </c>
      <c r="AY40" s="32">
        <f t="shared" ca="1" si="27"/>
        <v>0</v>
      </c>
      <c r="AZ40" s="32">
        <f t="shared" ca="1" si="27"/>
        <v>0</v>
      </c>
      <c r="BA40" s="31">
        <f t="shared" ca="1" si="28"/>
        <v>0</v>
      </c>
      <c r="BB40" s="31">
        <f t="shared" ca="1" si="5"/>
        <v>0</v>
      </c>
      <c r="BC40" s="31">
        <f t="shared" ca="1" si="6"/>
        <v>0</v>
      </c>
      <c r="BD40" s="31">
        <f t="shared" ca="1" si="7"/>
        <v>0</v>
      </c>
      <c r="BE40" s="31">
        <f t="shared" ca="1" si="8"/>
        <v>0</v>
      </c>
      <c r="BF40" s="31">
        <f t="shared" ca="1" si="9"/>
        <v>0</v>
      </c>
      <c r="BG40" s="31">
        <f t="shared" ca="1" si="10"/>
        <v>0</v>
      </c>
      <c r="BH40" s="31">
        <f t="shared" ca="1" si="11"/>
        <v>0</v>
      </c>
      <c r="BI40" s="31">
        <f t="shared" ca="1" si="12"/>
        <v>0</v>
      </c>
      <c r="BJ40" s="31">
        <f t="shared" ca="1" si="13"/>
        <v>0</v>
      </c>
      <c r="BK40" s="31">
        <f t="shared" ca="1" si="14"/>
        <v>0</v>
      </c>
      <c r="BL40" s="31">
        <f t="shared" ca="1" si="15"/>
        <v>0</v>
      </c>
      <c r="BM40" s="32">
        <f t="shared" ca="1" si="29"/>
        <v>0</v>
      </c>
      <c r="BN40" s="32">
        <f t="shared" ca="1" si="16"/>
        <v>0</v>
      </c>
      <c r="BO40" s="32">
        <f t="shared" ca="1" si="17"/>
        <v>0</v>
      </c>
      <c r="BP40" s="32">
        <f t="shared" ca="1" si="18"/>
        <v>0</v>
      </c>
      <c r="BQ40" s="32">
        <f t="shared" ca="1" si="19"/>
        <v>0</v>
      </c>
      <c r="BR40" s="32">
        <f t="shared" ca="1" si="20"/>
        <v>0</v>
      </c>
      <c r="BS40" s="32">
        <f t="shared" ca="1" si="21"/>
        <v>0</v>
      </c>
      <c r="BT40" s="32">
        <f t="shared" ca="1" si="22"/>
        <v>0</v>
      </c>
      <c r="BU40" s="32">
        <f t="shared" ca="1" si="23"/>
        <v>0</v>
      </c>
      <c r="BV40" s="32">
        <f t="shared" ca="1" si="24"/>
        <v>0</v>
      </c>
      <c r="BW40" s="32">
        <f t="shared" ca="1" si="25"/>
        <v>0</v>
      </c>
      <c r="BX40" s="32">
        <f t="shared" ca="1" si="26"/>
        <v>0</v>
      </c>
    </row>
    <row r="41" spans="1:76" x14ac:dyDescent="0.25">
      <c r="A41" t="s">
        <v>453</v>
      </c>
      <c r="B41" s="1" t="s">
        <v>57</v>
      </c>
      <c r="C41" t="str">
        <f t="shared" ca="1" si="2"/>
        <v>DAI1</v>
      </c>
      <c r="D41" t="str">
        <f t="shared" ca="1" si="3"/>
        <v>Daishowa-Marubeni</v>
      </c>
      <c r="E41" s="31">
        <f ca="1">'Module C Corrected'!CW41-'Module C Initial'!CW41</f>
        <v>-55.1200000000008</v>
      </c>
      <c r="F41" s="31">
        <f ca="1">'Module C Corrected'!CX41-'Module C Initial'!CX41</f>
        <v>-79.360000000000582</v>
      </c>
      <c r="G41" s="31">
        <f ca="1">'Module C Corrected'!CY41-'Module C Initial'!CY41</f>
        <v>-94.729999999995925</v>
      </c>
      <c r="H41" s="31">
        <f ca="1">'Module C Corrected'!CZ41-'Module C Initial'!CZ41</f>
        <v>-153.62999999999738</v>
      </c>
      <c r="I41" s="31">
        <f ca="1">'Module C Corrected'!DA41-'Module C Initial'!DA41</f>
        <v>-82.56000000000131</v>
      </c>
      <c r="J41" s="31">
        <f ca="1">'Module C Corrected'!DB41-'Module C Initial'!DB41</f>
        <v>-175.31000000000495</v>
      </c>
      <c r="K41" s="31">
        <f ca="1">'Module C Corrected'!DC41-'Module C Initial'!DC41</f>
        <v>-310.02000000000407</v>
      </c>
      <c r="L41" s="31">
        <f ca="1">'Module C Corrected'!DD41-'Module C Initial'!DD41</f>
        <v>-141.83000000000175</v>
      </c>
      <c r="M41" s="31">
        <f ca="1">'Module C Corrected'!DE41-'Module C Initial'!DE41</f>
        <v>-444.27000000000407</v>
      </c>
      <c r="N41" s="31">
        <f ca="1">'Module C Corrected'!DF41-'Module C Initial'!DF41</f>
        <v>-385.61999999999534</v>
      </c>
      <c r="O41" s="31">
        <f ca="1">'Module C Corrected'!DG41-'Module C Initial'!DG41</f>
        <v>-366.63000000000466</v>
      </c>
      <c r="P41" s="31">
        <f ca="1">'Module C Corrected'!DH41-'Module C Initial'!DH41</f>
        <v>-219.67999999999302</v>
      </c>
      <c r="Q41" s="32">
        <f ca="1">'Module C Corrected'!DI41-'Module C Initial'!DI41</f>
        <v>-2.7599999999999909</v>
      </c>
      <c r="R41" s="32">
        <f ca="1">'Module C Corrected'!DJ41-'Module C Initial'!DJ41</f>
        <v>-3.9700000000000273</v>
      </c>
      <c r="S41" s="32">
        <f ca="1">'Module C Corrected'!DK41-'Module C Initial'!DK41</f>
        <v>-4.7299999999999045</v>
      </c>
      <c r="T41" s="32">
        <f ca="1">'Module C Corrected'!DL41-'Module C Initial'!DL41</f>
        <v>-7.6799999999998363</v>
      </c>
      <c r="U41" s="32">
        <f ca="1">'Module C Corrected'!DM41-'Module C Initial'!DM41</f>
        <v>-4.1299999999999955</v>
      </c>
      <c r="V41" s="32">
        <f ca="1">'Module C Corrected'!DN41-'Module C Initial'!DN41</f>
        <v>-8.7699999999999818</v>
      </c>
      <c r="W41" s="32">
        <f ca="1">'Module C Corrected'!DO41-'Module C Initial'!DO41</f>
        <v>-15.5</v>
      </c>
      <c r="X41" s="32">
        <f ca="1">'Module C Corrected'!DP41-'Module C Initial'!DP41</f>
        <v>-7.1000000000000227</v>
      </c>
      <c r="Y41" s="32">
        <f ca="1">'Module C Corrected'!DQ41-'Module C Initial'!DQ41</f>
        <v>-22.2199999999998</v>
      </c>
      <c r="Z41" s="32">
        <f ca="1">'Module C Corrected'!DR41-'Module C Initial'!DR41</f>
        <v>-19.279999999999745</v>
      </c>
      <c r="AA41" s="32">
        <f ca="1">'Module C Corrected'!DS41-'Module C Initial'!DS41</f>
        <v>-18.329999999999927</v>
      </c>
      <c r="AB41" s="32">
        <f ca="1">'Module C Corrected'!DT41-'Module C Initial'!DT41</f>
        <v>-10.990000000000009</v>
      </c>
      <c r="AC41" s="31">
        <f ca="1">'Module C Corrected'!DU41-'Module C Initial'!DU41</f>
        <v>-13.489999999999782</v>
      </c>
      <c r="AD41" s="31">
        <f ca="1">'Module C Corrected'!DV41-'Module C Initial'!DV41</f>
        <v>-19.25</v>
      </c>
      <c r="AE41" s="31">
        <f ca="1">'Module C Corrected'!DW41-'Module C Initial'!DW41</f>
        <v>-22.759999999999764</v>
      </c>
      <c r="AF41" s="31">
        <f ca="1">'Module C Corrected'!DX41-'Module C Initial'!DX41</f>
        <v>-36.549999999999272</v>
      </c>
      <c r="AG41" s="31">
        <f ca="1">'Module C Corrected'!DY41-'Module C Initial'!DY41</f>
        <v>-19.460000000000036</v>
      </c>
      <c r="AH41" s="31">
        <f ca="1">'Module C Corrected'!DZ41-'Module C Initial'!DZ41</f>
        <v>-40.920000000000073</v>
      </c>
      <c r="AI41" s="31">
        <f ca="1">'Module C Corrected'!EA41-'Module C Initial'!EA41</f>
        <v>-71.659999999999854</v>
      </c>
      <c r="AJ41" s="31">
        <f ca="1">'Module C Corrected'!EB41-'Module C Initial'!EB41</f>
        <v>-32.460000000000036</v>
      </c>
      <c r="AK41" s="31">
        <f ca="1">'Module C Corrected'!EC41-'Module C Initial'!EC41</f>
        <v>-100.61000000000058</v>
      </c>
      <c r="AL41" s="31">
        <f ca="1">'Module C Corrected'!ED41-'Module C Initial'!ED41</f>
        <v>-86.469999999999345</v>
      </c>
      <c r="AM41" s="31">
        <f ca="1">'Module C Corrected'!EE41-'Module C Initial'!EE41</f>
        <v>-81.349999999998545</v>
      </c>
      <c r="AN41" s="31">
        <f ca="1">'Module C Corrected'!EF41-'Module C Initial'!EF41</f>
        <v>-48.25</v>
      </c>
      <c r="AO41" s="32">
        <f t="shared" ref="AO41:AZ62" ca="1" si="30">E41+Q41+AC41</f>
        <v>-71.370000000000573</v>
      </c>
      <c r="AP41" s="32">
        <f t="shared" ca="1" si="30"/>
        <v>-102.58000000000061</v>
      </c>
      <c r="AQ41" s="32">
        <f t="shared" ca="1" si="30"/>
        <v>-122.21999999999559</v>
      </c>
      <c r="AR41" s="32">
        <f t="shared" ca="1" si="30"/>
        <v>-197.85999999999649</v>
      </c>
      <c r="AS41" s="32">
        <f t="shared" ca="1" si="30"/>
        <v>-106.15000000000134</v>
      </c>
      <c r="AT41" s="32">
        <f t="shared" ca="1" si="30"/>
        <v>-225.000000000005</v>
      </c>
      <c r="AU41" s="32">
        <f t="shared" ca="1" si="30"/>
        <v>-397.18000000000393</v>
      </c>
      <c r="AV41" s="32">
        <f t="shared" ca="1" si="30"/>
        <v>-181.39000000000181</v>
      </c>
      <c r="AW41" s="32">
        <f t="shared" ca="1" si="30"/>
        <v>-567.10000000000446</v>
      </c>
      <c r="AX41" s="32">
        <f t="shared" ca="1" si="30"/>
        <v>-491.36999999999443</v>
      </c>
      <c r="AY41" s="32">
        <f t="shared" ca="1" si="30"/>
        <v>-466.31000000000313</v>
      </c>
      <c r="AZ41" s="32">
        <f t="shared" ca="1" si="30"/>
        <v>-278.91999999999302</v>
      </c>
      <c r="BA41" s="31">
        <f t="shared" ca="1" si="28"/>
        <v>-0.92</v>
      </c>
      <c r="BB41" s="31">
        <f t="shared" ca="1" si="5"/>
        <v>-1.32</v>
      </c>
      <c r="BC41" s="31">
        <f t="shared" ca="1" si="6"/>
        <v>-1.57</v>
      </c>
      <c r="BD41" s="31">
        <f t="shared" ca="1" si="7"/>
        <v>-2.5499999999999998</v>
      </c>
      <c r="BE41" s="31">
        <f t="shared" ca="1" si="8"/>
        <v>-1.37</v>
      </c>
      <c r="BF41" s="31">
        <f t="shared" ca="1" si="9"/>
        <v>-2.91</v>
      </c>
      <c r="BG41" s="31">
        <f t="shared" ca="1" si="10"/>
        <v>-5.15</v>
      </c>
      <c r="BH41" s="31">
        <f t="shared" ca="1" si="11"/>
        <v>-2.35</v>
      </c>
      <c r="BI41" s="31">
        <f t="shared" ca="1" si="12"/>
        <v>-7.38</v>
      </c>
      <c r="BJ41" s="31">
        <f t="shared" ca="1" si="13"/>
        <v>-6.4</v>
      </c>
      <c r="BK41" s="31">
        <f t="shared" ca="1" si="14"/>
        <v>-6.09</v>
      </c>
      <c r="BL41" s="31">
        <f t="shared" ca="1" si="15"/>
        <v>-3.65</v>
      </c>
      <c r="BM41" s="32">
        <f t="shared" ca="1" si="29"/>
        <v>-72.290000000000575</v>
      </c>
      <c r="BN41" s="32">
        <f t="shared" ca="1" si="16"/>
        <v>-103.9000000000006</v>
      </c>
      <c r="BO41" s="32">
        <f t="shared" ca="1" si="17"/>
        <v>-123.78999999999559</v>
      </c>
      <c r="BP41" s="32">
        <f t="shared" ca="1" si="18"/>
        <v>-200.4099999999965</v>
      </c>
      <c r="BQ41" s="32">
        <f t="shared" ca="1" si="19"/>
        <v>-107.52000000000135</v>
      </c>
      <c r="BR41" s="32">
        <f t="shared" ca="1" si="20"/>
        <v>-227.910000000005</v>
      </c>
      <c r="BS41" s="32">
        <f t="shared" ca="1" si="21"/>
        <v>-402.33000000000391</v>
      </c>
      <c r="BT41" s="32">
        <f t="shared" ca="1" si="22"/>
        <v>-183.7400000000018</v>
      </c>
      <c r="BU41" s="32">
        <f t="shared" ca="1" si="23"/>
        <v>-574.48000000000445</v>
      </c>
      <c r="BV41" s="32">
        <f t="shared" ca="1" si="24"/>
        <v>-497.76999999999441</v>
      </c>
      <c r="BW41" s="32">
        <f t="shared" ca="1" si="25"/>
        <v>-472.4000000000031</v>
      </c>
      <c r="BX41" s="32">
        <f t="shared" ca="1" si="26"/>
        <v>-282.569999999993</v>
      </c>
    </row>
    <row r="42" spans="1:76" x14ac:dyDescent="0.25">
      <c r="A42" t="s">
        <v>454</v>
      </c>
      <c r="B42" s="1" t="s">
        <v>58</v>
      </c>
      <c r="C42" t="str">
        <f t="shared" ca="1" si="2"/>
        <v>DOWGEN15M</v>
      </c>
      <c r="D42" t="str">
        <f t="shared" ca="1" si="3"/>
        <v>Dow Hydrocarbon Industrial Complex</v>
      </c>
      <c r="E42" s="31">
        <f ca="1">'Module C Corrected'!CW42-'Module C Initial'!CW42</f>
        <v>635.25</v>
      </c>
      <c r="F42" s="31">
        <f ca="1">'Module C Corrected'!CX42-'Module C Initial'!CX42</f>
        <v>282.72999999999593</v>
      </c>
      <c r="G42" s="31">
        <f ca="1">'Module C Corrected'!CY42-'Module C Initial'!CY42</f>
        <v>346.42000000001281</v>
      </c>
      <c r="H42" s="31">
        <f ca="1">'Module C Corrected'!CZ42-'Module C Initial'!CZ42</f>
        <v>323.92999999999302</v>
      </c>
      <c r="I42" s="31">
        <f ca="1">'Module C Corrected'!DA42-'Module C Initial'!DA42</f>
        <v>184</v>
      </c>
      <c r="J42" s="31">
        <f ca="1">'Module C Corrected'!DB42-'Module C Initial'!DB42</f>
        <v>165.98000000001048</v>
      </c>
      <c r="K42" s="31">
        <f ca="1">'Module C Corrected'!DC42-'Module C Initial'!DC42</f>
        <v>452.14000000001397</v>
      </c>
      <c r="L42" s="31">
        <f ca="1">'Module C Corrected'!DD42-'Module C Initial'!DD42</f>
        <v>375.04000000003725</v>
      </c>
      <c r="M42" s="31">
        <f ca="1">'Module C Corrected'!DE42-'Module C Initial'!DE42</f>
        <v>570.40000000002328</v>
      </c>
      <c r="N42" s="31">
        <f ca="1">'Module C Corrected'!DF42-'Module C Initial'!DF42</f>
        <v>670.57999999995809</v>
      </c>
      <c r="O42" s="31">
        <f ca="1">'Module C Corrected'!DG42-'Module C Initial'!DG42</f>
        <v>713.82999999995809</v>
      </c>
      <c r="P42" s="31">
        <f ca="1">'Module C Corrected'!DH42-'Module C Initial'!DH42</f>
        <v>423.42999999999302</v>
      </c>
      <c r="Q42" s="32">
        <f ca="1">'Module C Corrected'!DI42-'Module C Initial'!DI42</f>
        <v>31.759999999999991</v>
      </c>
      <c r="R42" s="32">
        <f ca="1">'Module C Corrected'!DJ42-'Module C Initial'!DJ42</f>
        <v>14.139999999999986</v>
      </c>
      <c r="S42" s="32">
        <f ca="1">'Module C Corrected'!DK42-'Module C Initial'!DK42</f>
        <v>17.32000000000005</v>
      </c>
      <c r="T42" s="32">
        <f ca="1">'Module C Corrected'!DL42-'Module C Initial'!DL42</f>
        <v>16.189999999999827</v>
      </c>
      <c r="U42" s="32">
        <f ca="1">'Module C Corrected'!DM42-'Module C Initial'!DM42</f>
        <v>9.1999999999999318</v>
      </c>
      <c r="V42" s="32">
        <f ca="1">'Module C Corrected'!DN42-'Module C Initial'!DN42</f>
        <v>8.2999999999999545</v>
      </c>
      <c r="W42" s="32">
        <f ca="1">'Module C Corrected'!DO42-'Module C Initial'!DO42</f>
        <v>22.6099999999999</v>
      </c>
      <c r="X42" s="32">
        <f ca="1">'Module C Corrected'!DP42-'Module C Initial'!DP42</f>
        <v>18.75</v>
      </c>
      <c r="Y42" s="32">
        <f ca="1">'Module C Corrected'!DQ42-'Module C Initial'!DQ42</f>
        <v>28.520000000000437</v>
      </c>
      <c r="Z42" s="32">
        <f ca="1">'Module C Corrected'!DR42-'Module C Initial'!DR42</f>
        <v>33.529999999999745</v>
      </c>
      <c r="AA42" s="32">
        <f ca="1">'Module C Corrected'!DS42-'Module C Initial'!DS42</f>
        <v>35.6899999999996</v>
      </c>
      <c r="AB42" s="32">
        <f ca="1">'Module C Corrected'!DT42-'Module C Initial'!DT42</f>
        <v>21.170000000000073</v>
      </c>
      <c r="AC42" s="31">
        <f ca="1">'Module C Corrected'!DU42-'Module C Initial'!DU42</f>
        <v>155.51000000000022</v>
      </c>
      <c r="AD42" s="31">
        <f ca="1">'Module C Corrected'!DV42-'Module C Initial'!DV42</f>
        <v>68.550000000000182</v>
      </c>
      <c r="AE42" s="31">
        <f ca="1">'Module C Corrected'!DW42-'Module C Initial'!DW42</f>
        <v>83.239999999999782</v>
      </c>
      <c r="AF42" s="31">
        <f ca="1">'Module C Corrected'!DX42-'Module C Initial'!DX42</f>
        <v>77.090000000000146</v>
      </c>
      <c r="AG42" s="31">
        <f ca="1">'Module C Corrected'!DY42-'Module C Initial'!DY42</f>
        <v>43.370000000000346</v>
      </c>
      <c r="AH42" s="31">
        <f ca="1">'Module C Corrected'!DZ42-'Module C Initial'!DZ42</f>
        <v>38.740000000000236</v>
      </c>
      <c r="AI42" s="31">
        <f ca="1">'Module C Corrected'!EA42-'Module C Initial'!EA42</f>
        <v>104.5</v>
      </c>
      <c r="AJ42" s="31">
        <f ca="1">'Module C Corrected'!EB42-'Module C Initial'!EB42</f>
        <v>85.809999999999491</v>
      </c>
      <c r="AK42" s="31">
        <f ca="1">'Module C Corrected'!EC42-'Module C Initial'!EC42</f>
        <v>129.17999999999665</v>
      </c>
      <c r="AL42" s="31">
        <f ca="1">'Module C Corrected'!ED42-'Module C Initial'!ED42</f>
        <v>150.36000000000058</v>
      </c>
      <c r="AM42" s="31">
        <f ca="1">'Module C Corrected'!EE42-'Module C Initial'!EE42</f>
        <v>158.40000000000146</v>
      </c>
      <c r="AN42" s="31">
        <f ca="1">'Module C Corrected'!EF42-'Module C Initial'!EF42</f>
        <v>93</v>
      </c>
      <c r="AO42" s="32">
        <f t="shared" ca="1" si="30"/>
        <v>822.52000000000021</v>
      </c>
      <c r="AP42" s="32">
        <f t="shared" ca="1" si="30"/>
        <v>365.41999999999609</v>
      </c>
      <c r="AQ42" s="32">
        <f t="shared" ca="1" si="30"/>
        <v>446.98000000001264</v>
      </c>
      <c r="AR42" s="32">
        <f t="shared" ca="1" si="30"/>
        <v>417.20999999999299</v>
      </c>
      <c r="AS42" s="32">
        <f t="shared" ca="1" si="30"/>
        <v>236.57000000000028</v>
      </c>
      <c r="AT42" s="32">
        <f t="shared" ca="1" si="30"/>
        <v>213.02000000001067</v>
      </c>
      <c r="AU42" s="32">
        <f t="shared" ca="1" si="30"/>
        <v>579.25000000001387</v>
      </c>
      <c r="AV42" s="32">
        <f t="shared" ca="1" si="30"/>
        <v>479.60000000003674</v>
      </c>
      <c r="AW42" s="32">
        <f t="shared" ca="1" si="30"/>
        <v>728.10000000002037</v>
      </c>
      <c r="AX42" s="32">
        <f t="shared" ca="1" si="30"/>
        <v>854.46999999995842</v>
      </c>
      <c r="AY42" s="32">
        <f t="shared" ca="1" si="30"/>
        <v>907.91999999995915</v>
      </c>
      <c r="AZ42" s="32">
        <f t="shared" ca="1" si="30"/>
        <v>537.59999999999309</v>
      </c>
      <c r="BA42" s="31">
        <f t="shared" ca="1" si="28"/>
        <v>10.55</v>
      </c>
      <c r="BB42" s="31">
        <f t="shared" ca="1" si="5"/>
        <v>4.6900000000000004</v>
      </c>
      <c r="BC42" s="31">
        <f t="shared" ca="1" si="6"/>
        <v>5.75</v>
      </c>
      <c r="BD42" s="31">
        <f t="shared" ca="1" si="7"/>
        <v>5.38</v>
      </c>
      <c r="BE42" s="31">
        <f t="shared" ca="1" si="8"/>
        <v>3.05</v>
      </c>
      <c r="BF42" s="31">
        <f t="shared" ca="1" si="9"/>
        <v>2.76</v>
      </c>
      <c r="BG42" s="31">
        <f t="shared" ca="1" si="10"/>
        <v>7.51</v>
      </c>
      <c r="BH42" s="31">
        <f t="shared" ca="1" si="11"/>
        <v>6.23</v>
      </c>
      <c r="BI42" s="31">
        <f t="shared" ca="1" si="12"/>
        <v>9.4700000000000006</v>
      </c>
      <c r="BJ42" s="31">
        <f t="shared" ca="1" si="13"/>
        <v>11.13</v>
      </c>
      <c r="BK42" s="31">
        <f t="shared" ca="1" si="14"/>
        <v>11.85</v>
      </c>
      <c r="BL42" s="31">
        <f t="shared" ca="1" si="15"/>
        <v>7.03</v>
      </c>
      <c r="BM42" s="32">
        <f t="shared" ca="1" si="29"/>
        <v>833.07000000000016</v>
      </c>
      <c r="BN42" s="32">
        <f t="shared" ca="1" si="16"/>
        <v>370.10999999999609</v>
      </c>
      <c r="BO42" s="32">
        <f t="shared" ca="1" si="17"/>
        <v>452.73000000001264</v>
      </c>
      <c r="BP42" s="32">
        <f t="shared" ca="1" si="18"/>
        <v>422.58999999999298</v>
      </c>
      <c r="BQ42" s="32">
        <f t="shared" ca="1" si="19"/>
        <v>239.62000000000029</v>
      </c>
      <c r="BR42" s="32">
        <f t="shared" ca="1" si="20"/>
        <v>215.78000000001066</v>
      </c>
      <c r="BS42" s="32">
        <f t="shared" ca="1" si="21"/>
        <v>586.76000000001386</v>
      </c>
      <c r="BT42" s="32">
        <f t="shared" ca="1" si="22"/>
        <v>485.83000000003676</v>
      </c>
      <c r="BU42" s="32">
        <f t="shared" ca="1" si="23"/>
        <v>737.5700000000204</v>
      </c>
      <c r="BV42" s="32">
        <f t="shared" ca="1" si="24"/>
        <v>865.59999999995841</v>
      </c>
      <c r="BW42" s="32">
        <f t="shared" ca="1" si="25"/>
        <v>919.76999999995917</v>
      </c>
      <c r="BX42" s="32">
        <f t="shared" ca="1" si="26"/>
        <v>544.62999999999306</v>
      </c>
    </row>
    <row r="43" spans="1:76" x14ac:dyDescent="0.25">
      <c r="A43" t="s">
        <v>455</v>
      </c>
      <c r="B43" s="1" t="s">
        <v>32</v>
      </c>
      <c r="C43" t="str">
        <f t="shared" ca="1" si="2"/>
        <v>DRW1</v>
      </c>
      <c r="D43" t="str">
        <f t="shared" ca="1" si="3"/>
        <v>Drywood #1</v>
      </c>
      <c r="E43" s="31">
        <f ca="1">'Module C Corrected'!CW43-'Module C Initial'!CW43</f>
        <v>-573.71999999999889</v>
      </c>
      <c r="F43" s="31">
        <f ca="1">'Module C Corrected'!CX43-'Module C Initial'!CX43</f>
        <v>-118.80999999999995</v>
      </c>
      <c r="G43" s="31">
        <f ca="1">'Module C Corrected'!CY43-'Module C Initial'!CY43</f>
        <v>-333.9499999999997</v>
      </c>
      <c r="H43" s="31">
        <f ca="1">'Module C Corrected'!CZ43-'Module C Initial'!CZ43</f>
        <v>-23.210000000000008</v>
      </c>
      <c r="I43" s="31">
        <f ca="1">'Module C Corrected'!DA43-'Module C Initial'!DA43</f>
        <v>-171.94000000000005</v>
      </c>
      <c r="J43" s="31">
        <f ca="1">'Module C Corrected'!DB43-'Module C Initial'!DB43</f>
        <v>-177.16000000000008</v>
      </c>
      <c r="K43" s="31">
        <f ca="1">'Module C Corrected'!DC43-'Module C Initial'!DC43</f>
        <v>-149.74</v>
      </c>
      <c r="L43" s="31">
        <f ca="1">'Module C Corrected'!DD43-'Module C Initial'!DD43</f>
        <v>-26.830000000000041</v>
      </c>
      <c r="M43" s="31">
        <f ca="1">'Module C Corrected'!DE43-'Module C Initial'!DE43</f>
        <v>-212.73000000000002</v>
      </c>
      <c r="N43" s="31">
        <f ca="1">'Module C Corrected'!DF43-'Module C Initial'!DF43</f>
        <v>-185.23000000000002</v>
      </c>
      <c r="O43" s="31">
        <f ca="1">'Module C Corrected'!DG43-'Module C Initial'!DG43</f>
        <v>-465.81999999999971</v>
      </c>
      <c r="P43" s="31">
        <f ca="1">'Module C Corrected'!DH43-'Module C Initial'!DH43</f>
        <v>-177.2199999999998</v>
      </c>
      <c r="Q43" s="32">
        <f ca="1">'Module C Corrected'!DI43-'Module C Initial'!DI43</f>
        <v>-28.680000000000007</v>
      </c>
      <c r="R43" s="32">
        <f ca="1">'Module C Corrected'!DJ43-'Module C Initial'!DJ43</f>
        <v>-5.9399999999999977</v>
      </c>
      <c r="S43" s="32">
        <f ca="1">'Module C Corrected'!DK43-'Module C Initial'!DK43</f>
        <v>-16.689999999999991</v>
      </c>
      <c r="T43" s="32">
        <f ca="1">'Module C Corrected'!DL43-'Module C Initial'!DL43</f>
        <v>-1.1600000000000001</v>
      </c>
      <c r="U43" s="32">
        <f ca="1">'Module C Corrected'!DM43-'Module C Initial'!DM43</f>
        <v>-8.59</v>
      </c>
      <c r="V43" s="32">
        <f ca="1">'Module C Corrected'!DN43-'Module C Initial'!DN43</f>
        <v>-8.86</v>
      </c>
      <c r="W43" s="32">
        <f ca="1">'Module C Corrected'!DO43-'Module C Initial'!DO43</f>
        <v>-7.48</v>
      </c>
      <c r="X43" s="32">
        <f ca="1">'Module C Corrected'!DP43-'Module C Initial'!DP43</f>
        <v>-1.3399999999999999</v>
      </c>
      <c r="Y43" s="32">
        <f ca="1">'Module C Corrected'!DQ43-'Module C Initial'!DQ43</f>
        <v>-10.640000000000008</v>
      </c>
      <c r="Z43" s="32">
        <f ca="1">'Module C Corrected'!DR43-'Module C Initial'!DR43</f>
        <v>-9.2600000000000051</v>
      </c>
      <c r="AA43" s="32">
        <f ca="1">'Module C Corrected'!DS43-'Module C Initial'!DS43</f>
        <v>-23.289999999999992</v>
      </c>
      <c r="AB43" s="32">
        <f ca="1">'Module C Corrected'!DT43-'Module C Initial'!DT43</f>
        <v>-8.86</v>
      </c>
      <c r="AC43" s="31">
        <f ca="1">'Module C Corrected'!DU43-'Module C Initial'!DU43</f>
        <v>-140.44999999999999</v>
      </c>
      <c r="AD43" s="31">
        <f ca="1">'Module C Corrected'!DV43-'Module C Initial'!DV43</f>
        <v>-28.810000000000002</v>
      </c>
      <c r="AE43" s="31">
        <f ca="1">'Module C Corrected'!DW43-'Module C Initial'!DW43</f>
        <v>-80.25</v>
      </c>
      <c r="AF43" s="31">
        <f ca="1">'Module C Corrected'!DX43-'Module C Initial'!DX43</f>
        <v>-5.5299999999999976</v>
      </c>
      <c r="AG43" s="31">
        <f ca="1">'Module C Corrected'!DY43-'Module C Initial'!DY43</f>
        <v>-40.53</v>
      </c>
      <c r="AH43" s="31">
        <f ca="1">'Module C Corrected'!DZ43-'Module C Initial'!DZ43</f>
        <v>-41.349999999999994</v>
      </c>
      <c r="AI43" s="31">
        <f ca="1">'Module C Corrected'!EA43-'Module C Initial'!EA43</f>
        <v>-34.610000000000014</v>
      </c>
      <c r="AJ43" s="31">
        <f ca="1">'Module C Corrected'!EB43-'Module C Initial'!EB43</f>
        <v>-6.129999999999999</v>
      </c>
      <c r="AK43" s="31">
        <f ca="1">'Module C Corrected'!EC43-'Module C Initial'!EC43</f>
        <v>-48.179999999999978</v>
      </c>
      <c r="AL43" s="31">
        <f ca="1">'Module C Corrected'!ED43-'Module C Initial'!ED43</f>
        <v>-41.53</v>
      </c>
      <c r="AM43" s="31">
        <f ca="1">'Module C Corrected'!EE43-'Module C Initial'!EE43</f>
        <v>-103.37</v>
      </c>
      <c r="AN43" s="31">
        <f ca="1">'Module C Corrected'!EF43-'Module C Initial'!EF43</f>
        <v>-38.920000000000016</v>
      </c>
      <c r="AO43" s="32">
        <f t="shared" ca="1" si="30"/>
        <v>-742.849999999999</v>
      </c>
      <c r="AP43" s="32">
        <f t="shared" ca="1" si="30"/>
        <v>-153.55999999999995</v>
      </c>
      <c r="AQ43" s="32">
        <f t="shared" ca="1" si="30"/>
        <v>-430.8899999999997</v>
      </c>
      <c r="AR43" s="32">
        <f t="shared" ca="1" si="30"/>
        <v>-29.900000000000006</v>
      </c>
      <c r="AS43" s="32">
        <f t="shared" ca="1" si="30"/>
        <v>-221.06000000000006</v>
      </c>
      <c r="AT43" s="32">
        <f t="shared" ca="1" si="30"/>
        <v>-227.37000000000009</v>
      </c>
      <c r="AU43" s="32">
        <f t="shared" ca="1" si="30"/>
        <v>-191.83</v>
      </c>
      <c r="AV43" s="32">
        <f t="shared" ca="1" si="30"/>
        <v>-34.30000000000004</v>
      </c>
      <c r="AW43" s="32">
        <f t="shared" ca="1" si="30"/>
        <v>-271.55</v>
      </c>
      <c r="AX43" s="32">
        <f t="shared" ca="1" si="30"/>
        <v>-236.02</v>
      </c>
      <c r="AY43" s="32">
        <f t="shared" ca="1" si="30"/>
        <v>-592.47999999999968</v>
      </c>
      <c r="AZ43" s="32">
        <f t="shared" ca="1" si="30"/>
        <v>-224.99999999999983</v>
      </c>
      <c r="BA43" s="31">
        <f t="shared" ca="1" si="28"/>
        <v>-9.5299999999999994</v>
      </c>
      <c r="BB43" s="31">
        <f t="shared" ca="1" si="5"/>
        <v>-1.97</v>
      </c>
      <c r="BC43" s="31">
        <f t="shared" ca="1" si="6"/>
        <v>-5.54</v>
      </c>
      <c r="BD43" s="31">
        <f t="shared" ca="1" si="7"/>
        <v>-0.39</v>
      </c>
      <c r="BE43" s="31">
        <f t="shared" ca="1" si="8"/>
        <v>-2.85</v>
      </c>
      <c r="BF43" s="31">
        <f t="shared" ca="1" si="9"/>
        <v>-2.94</v>
      </c>
      <c r="BG43" s="31">
        <f t="shared" ca="1" si="10"/>
        <v>-2.4900000000000002</v>
      </c>
      <c r="BH43" s="31">
        <f t="shared" ca="1" si="11"/>
        <v>-0.45</v>
      </c>
      <c r="BI43" s="31">
        <f t="shared" ca="1" si="12"/>
        <v>-3.53</v>
      </c>
      <c r="BJ43" s="31">
        <f t="shared" ca="1" si="13"/>
        <v>-3.08</v>
      </c>
      <c r="BK43" s="31">
        <f t="shared" ca="1" si="14"/>
        <v>-7.73</v>
      </c>
      <c r="BL43" s="31">
        <f t="shared" ca="1" si="15"/>
        <v>-2.94</v>
      </c>
      <c r="BM43" s="32">
        <f t="shared" ca="1" si="29"/>
        <v>-752.37999999999897</v>
      </c>
      <c r="BN43" s="32">
        <f t="shared" ca="1" si="16"/>
        <v>-155.52999999999994</v>
      </c>
      <c r="BO43" s="32">
        <f t="shared" ca="1" si="17"/>
        <v>-436.42999999999972</v>
      </c>
      <c r="BP43" s="32">
        <f t="shared" ca="1" si="18"/>
        <v>-30.290000000000006</v>
      </c>
      <c r="BQ43" s="32">
        <f t="shared" ca="1" si="19"/>
        <v>-223.91000000000005</v>
      </c>
      <c r="BR43" s="32">
        <f t="shared" ca="1" si="20"/>
        <v>-230.31000000000009</v>
      </c>
      <c r="BS43" s="32">
        <f t="shared" ca="1" si="21"/>
        <v>-194.32000000000002</v>
      </c>
      <c r="BT43" s="32">
        <f t="shared" ca="1" si="22"/>
        <v>-34.750000000000043</v>
      </c>
      <c r="BU43" s="32">
        <f t="shared" ca="1" si="23"/>
        <v>-275.08</v>
      </c>
      <c r="BV43" s="32">
        <f t="shared" ca="1" si="24"/>
        <v>-239.10000000000002</v>
      </c>
      <c r="BW43" s="32">
        <f t="shared" ca="1" si="25"/>
        <v>-600.2099999999997</v>
      </c>
      <c r="BX43" s="32">
        <f t="shared" ca="1" si="26"/>
        <v>-227.93999999999983</v>
      </c>
    </row>
    <row r="44" spans="1:76" x14ac:dyDescent="0.25">
      <c r="A44" t="s">
        <v>521</v>
      </c>
      <c r="B44" s="1" t="s">
        <v>78</v>
      </c>
      <c r="C44" t="str">
        <f t="shared" ca="1" si="2"/>
        <v>EC01</v>
      </c>
      <c r="D44" t="str">
        <f t="shared" ca="1" si="3"/>
        <v>Cavalier</v>
      </c>
      <c r="E44" s="31">
        <f ca="1">'Module C Corrected'!CW44-'Module C Initial'!CW44</f>
        <v>0</v>
      </c>
      <c r="F44" s="31">
        <f ca="1">'Module C Corrected'!CX44-'Module C Initial'!CX44</f>
        <v>0</v>
      </c>
      <c r="G44" s="31">
        <f ca="1">'Module C Corrected'!CY44-'Module C Initial'!CY44</f>
        <v>0</v>
      </c>
      <c r="H44" s="31">
        <f ca="1">'Module C Corrected'!CZ44-'Module C Initial'!CZ44</f>
        <v>0</v>
      </c>
      <c r="I44" s="31">
        <f ca="1">'Module C Corrected'!DA44-'Module C Initial'!DA44</f>
        <v>0</v>
      </c>
      <c r="J44" s="31">
        <f ca="1">'Module C Corrected'!DB44-'Module C Initial'!DB44</f>
        <v>0</v>
      </c>
      <c r="K44" s="31">
        <f ca="1">'Module C Corrected'!DC44-'Module C Initial'!DC44</f>
        <v>0</v>
      </c>
      <c r="L44" s="31">
        <f ca="1">'Module C Corrected'!DD44-'Module C Initial'!DD44</f>
        <v>0</v>
      </c>
      <c r="M44" s="31">
        <f ca="1">'Module C Corrected'!DE44-'Module C Initial'!DE44</f>
        <v>0</v>
      </c>
      <c r="N44" s="31">
        <f ca="1">'Module C Corrected'!DF44-'Module C Initial'!DF44</f>
        <v>0</v>
      </c>
      <c r="O44" s="31">
        <f ca="1">'Module C Corrected'!DG44-'Module C Initial'!DG44</f>
        <v>0</v>
      </c>
      <c r="P44" s="31">
        <f ca="1">'Module C Corrected'!DH44-'Module C Initial'!DH44</f>
        <v>0</v>
      </c>
      <c r="Q44" s="32">
        <f ca="1">'Module C Corrected'!DI44-'Module C Initial'!DI44</f>
        <v>0</v>
      </c>
      <c r="R44" s="32">
        <f ca="1">'Module C Corrected'!DJ44-'Module C Initial'!DJ44</f>
        <v>0</v>
      </c>
      <c r="S44" s="32">
        <f ca="1">'Module C Corrected'!DK44-'Module C Initial'!DK44</f>
        <v>0</v>
      </c>
      <c r="T44" s="32">
        <f ca="1">'Module C Corrected'!DL44-'Module C Initial'!DL44</f>
        <v>0</v>
      </c>
      <c r="U44" s="32">
        <f ca="1">'Module C Corrected'!DM44-'Module C Initial'!DM44</f>
        <v>0</v>
      </c>
      <c r="V44" s="32">
        <f ca="1">'Module C Corrected'!DN44-'Module C Initial'!DN44</f>
        <v>0</v>
      </c>
      <c r="W44" s="32">
        <f ca="1">'Module C Corrected'!DO44-'Module C Initial'!DO44</f>
        <v>0</v>
      </c>
      <c r="X44" s="32">
        <f ca="1">'Module C Corrected'!DP44-'Module C Initial'!DP44</f>
        <v>0</v>
      </c>
      <c r="Y44" s="32">
        <f ca="1">'Module C Corrected'!DQ44-'Module C Initial'!DQ44</f>
        <v>0</v>
      </c>
      <c r="Z44" s="32">
        <f ca="1">'Module C Corrected'!DR44-'Module C Initial'!DR44</f>
        <v>0</v>
      </c>
      <c r="AA44" s="32">
        <f ca="1">'Module C Corrected'!DS44-'Module C Initial'!DS44</f>
        <v>0</v>
      </c>
      <c r="AB44" s="32">
        <f ca="1">'Module C Corrected'!DT44-'Module C Initial'!DT44</f>
        <v>0</v>
      </c>
      <c r="AC44" s="31">
        <f ca="1">'Module C Corrected'!DU44-'Module C Initial'!DU44</f>
        <v>0</v>
      </c>
      <c r="AD44" s="31">
        <f ca="1">'Module C Corrected'!DV44-'Module C Initial'!DV44</f>
        <v>0</v>
      </c>
      <c r="AE44" s="31">
        <f ca="1">'Module C Corrected'!DW44-'Module C Initial'!DW44</f>
        <v>0</v>
      </c>
      <c r="AF44" s="31">
        <f ca="1">'Module C Corrected'!DX44-'Module C Initial'!DX44</f>
        <v>0</v>
      </c>
      <c r="AG44" s="31">
        <f ca="1">'Module C Corrected'!DY44-'Module C Initial'!DY44</f>
        <v>0</v>
      </c>
      <c r="AH44" s="31">
        <f ca="1">'Module C Corrected'!DZ44-'Module C Initial'!DZ44</f>
        <v>0</v>
      </c>
      <c r="AI44" s="31">
        <f ca="1">'Module C Corrected'!EA44-'Module C Initial'!EA44</f>
        <v>0</v>
      </c>
      <c r="AJ44" s="31">
        <f ca="1">'Module C Corrected'!EB44-'Module C Initial'!EB44</f>
        <v>0</v>
      </c>
      <c r="AK44" s="31">
        <f ca="1">'Module C Corrected'!EC44-'Module C Initial'!EC44</f>
        <v>0</v>
      </c>
      <c r="AL44" s="31">
        <f ca="1">'Module C Corrected'!ED44-'Module C Initial'!ED44</f>
        <v>0</v>
      </c>
      <c r="AM44" s="31">
        <f ca="1">'Module C Corrected'!EE44-'Module C Initial'!EE44</f>
        <v>0</v>
      </c>
      <c r="AN44" s="31">
        <f ca="1">'Module C Corrected'!EF44-'Module C Initial'!EF44</f>
        <v>0</v>
      </c>
      <c r="AO44" s="32">
        <f t="shared" ca="1" si="30"/>
        <v>0</v>
      </c>
      <c r="AP44" s="32">
        <f t="shared" ca="1" si="30"/>
        <v>0</v>
      </c>
      <c r="AQ44" s="32">
        <f t="shared" ca="1" si="30"/>
        <v>0</v>
      </c>
      <c r="AR44" s="32">
        <f t="shared" ca="1" si="30"/>
        <v>0</v>
      </c>
      <c r="AS44" s="32">
        <f t="shared" ca="1" si="30"/>
        <v>0</v>
      </c>
      <c r="AT44" s="32">
        <f t="shared" ca="1" si="30"/>
        <v>0</v>
      </c>
      <c r="AU44" s="32">
        <f t="shared" ca="1" si="30"/>
        <v>0</v>
      </c>
      <c r="AV44" s="32">
        <f t="shared" ca="1" si="30"/>
        <v>0</v>
      </c>
      <c r="AW44" s="32">
        <f t="shared" ca="1" si="30"/>
        <v>0</v>
      </c>
      <c r="AX44" s="32">
        <f t="shared" ca="1" si="30"/>
        <v>0</v>
      </c>
      <c r="AY44" s="32">
        <f t="shared" ca="1" si="30"/>
        <v>0</v>
      </c>
      <c r="AZ44" s="32">
        <f t="shared" ca="1" si="30"/>
        <v>0</v>
      </c>
      <c r="BA44" s="31">
        <f t="shared" ca="1" si="28"/>
        <v>0</v>
      </c>
      <c r="BB44" s="31">
        <f t="shared" ca="1" si="5"/>
        <v>0</v>
      </c>
      <c r="BC44" s="31">
        <f t="shared" ca="1" si="6"/>
        <v>0</v>
      </c>
      <c r="BD44" s="31">
        <f t="shared" ca="1" si="7"/>
        <v>0</v>
      </c>
      <c r="BE44" s="31">
        <f t="shared" ca="1" si="8"/>
        <v>0</v>
      </c>
      <c r="BF44" s="31">
        <f t="shared" ca="1" si="9"/>
        <v>0</v>
      </c>
      <c r="BG44" s="31">
        <f t="shared" ca="1" si="10"/>
        <v>0</v>
      </c>
      <c r="BH44" s="31">
        <f t="shared" ca="1" si="11"/>
        <v>0</v>
      </c>
      <c r="BI44" s="31">
        <f t="shared" ca="1" si="12"/>
        <v>0</v>
      </c>
      <c r="BJ44" s="31">
        <f t="shared" ca="1" si="13"/>
        <v>0</v>
      </c>
      <c r="BK44" s="31">
        <f t="shared" ca="1" si="14"/>
        <v>0</v>
      </c>
      <c r="BL44" s="31">
        <f t="shared" ca="1" si="15"/>
        <v>0</v>
      </c>
      <c r="BM44" s="32">
        <f t="shared" ca="1" si="29"/>
        <v>0</v>
      </c>
      <c r="BN44" s="32">
        <f t="shared" ca="1" si="16"/>
        <v>0</v>
      </c>
      <c r="BO44" s="32">
        <f t="shared" ca="1" si="17"/>
        <v>0</v>
      </c>
      <c r="BP44" s="32">
        <f t="shared" ca="1" si="18"/>
        <v>0</v>
      </c>
      <c r="BQ44" s="32">
        <f t="shared" ca="1" si="19"/>
        <v>0</v>
      </c>
      <c r="BR44" s="32">
        <f t="shared" ca="1" si="20"/>
        <v>0</v>
      </c>
      <c r="BS44" s="32">
        <f t="shared" ca="1" si="21"/>
        <v>0</v>
      </c>
      <c r="BT44" s="32">
        <f t="shared" ca="1" si="22"/>
        <v>0</v>
      </c>
      <c r="BU44" s="32">
        <f t="shared" ca="1" si="23"/>
        <v>0</v>
      </c>
      <c r="BV44" s="32">
        <f t="shared" ca="1" si="24"/>
        <v>0</v>
      </c>
      <c r="BW44" s="32">
        <f t="shared" ca="1" si="25"/>
        <v>0</v>
      </c>
      <c r="BX44" s="32">
        <f t="shared" ca="1" si="26"/>
        <v>0</v>
      </c>
    </row>
    <row r="45" spans="1:76" x14ac:dyDescent="0.25">
      <c r="A45" t="s">
        <v>60</v>
      </c>
      <c r="B45" s="1" t="s">
        <v>73</v>
      </c>
      <c r="C45" t="str">
        <f t="shared" ca="1" si="2"/>
        <v>EC04</v>
      </c>
      <c r="D45" t="str">
        <f t="shared" ca="1" si="3"/>
        <v>Foster Creek Industrial System</v>
      </c>
      <c r="E45" s="31">
        <f ca="1">'Module C Corrected'!CW45-'Module C Initial'!CW45</f>
        <v>726.54999999999563</v>
      </c>
      <c r="F45" s="31">
        <f ca="1">'Module C Corrected'!CX45-'Module C Initial'!CX45</f>
        <v>82.649999999999636</v>
      </c>
      <c r="G45" s="31">
        <f ca="1">'Module C Corrected'!CY45-'Module C Initial'!CY45</f>
        <v>374.79999999999563</v>
      </c>
      <c r="H45" s="31">
        <f ca="1">'Module C Corrected'!CZ45-'Module C Initial'!CZ45</f>
        <v>487.13999999999942</v>
      </c>
      <c r="I45" s="31">
        <f ca="1">'Module C Corrected'!DA45-'Module C Initial'!DA45</f>
        <v>104.97999999999956</v>
      </c>
      <c r="J45" s="31">
        <f ca="1">'Module C Corrected'!DB45-'Module C Initial'!DB45</f>
        <v>395.34999999999854</v>
      </c>
      <c r="K45" s="31">
        <f ca="1">'Module C Corrected'!DC45-'Module C Initial'!DC45</f>
        <v>548.40000000000146</v>
      </c>
      <c r="L45" s="31">
        <f ca="1">'Module C Corrected'!DD45-'Module C Initial'!DD45</f>
        <v>468.14999999999782</v>
      </c>
      <c r="M45" s="31">
        <f ca="1">'Module C Corrected'!DE45-'Module C Initial'!DE45</f>
        <v>308.31000000000131</v>
      </c>
      <c r="N45" s="31">
        <f ca="1">'Module C Corrected'!DF45-'Module C Initial'!DF45</f>
        <v>1089.6600000000035</v>
      </c>
      <c r="O45" s="31">
        <f ca="1">'Module C Corrected'!DG45-'Module C Initial'!DG45</f>
        <v>1155.7400000000052</v>
      </c>
      <c r="P45" s="31">
        <f ca="1">'Module C Corrected'!DH45-'Module C Initial'!DH45</f>
        <v>805.19000000000233</v>
      </c>
      <c r="Q45" s="32">
        <f ca="1">'Module C Corrected'!DI45-'Module C Initial'!DI45</f>
        <v>36.329999999999984</v>
      </c>
      <c r="R45" s="32">
        <f ca="1">'Module C Corrected'!DJ45-'Module C Initial'!DJ45</f>
        <v>4.1299999999999955</v>
      </c>
      <c r="S45" s="32">
        <f ca="1">'Module C Corrected'!DK45-'Module C Initial'!DK45</f>
        <v>18.740000000000009</v>
      </c>
      <c r="T45" s="32">
        <f ca="1">'Module C Corrected'!DL45-'Module C Initial'!DL45</f>
        <v>24.36</v>
      </c>
      <c r="U45" s="32">
        <f ca="1">'Module C Corrected'!DM45-'Module C Initial'!DM45</f>
        <v>5.25</v>
      </c>
      <c r="V45" s="32">
        <f ca="1">'Module C Corrected'!DN45-'Module C Initial'!DN45</f>
        <v>19.769999999999996</v>
      </c>
      <c r="W45" s="32">
        <f ca="1">'Module C Corrected'!DO45-'Module C Initial'!DO45</f>
        <v>27.420000000000016</v>
      </c>
      <c r="X45" s="32">
        <f ca="1">'Module C Corrected'!DP45-'Module C Initial'!DP45</f>
        <v>23.400000000000034</v>
      </c>
      <c r="Y45" s="32">
        <f ca="1">'Module C Corrected'!DQ45-'Module C Initial'!DQ45</f>
        <v>15.420000000000016</v>
      </c>
      <c r="Z45" s="32">
        <f ca="1">'Module C Corrected'!DR45-'Module C Initial'!DR45</f>
        <v>54.479999999999961</v>
      </c>
      <c r="AA45" s="32">
        <f ca="1">'Module C Corrected'!DS45-'Module C Initial'!DS45</f>
        <v>57.779999999999973</v>
      </c>
      <c r="AB45" s="32">
        <f ca="1">'Module C Corrected'!DT45-'Module C Initial'!DT45</f>
        <v>40.260000000000048</v>
      </c>
      <c r="AC45" s="31">
        <f ca="1">'Module C Corrected'!DU45-'Module C Initial'!DU45</f>
        <v>177.86999999999989</v>
      </c>
      <c r="AD45" s="31">
        <f ca="1">'Module C Corrected'!DV45-'Module C Initial'!DV45</f>
        <v>20.039999999999992</v>
      </c>
      <c r="AE45" s="31">
        <f ca="1">'Module C Corrected'!DW45-'Module C Initial'!DW45</f>
        <v>90.059999999999945</v>
      </c>
      <c r="AF45" s="31">
        <f ca="1">'Module C Corrected'!DX45-'Module C Initial'!DX45</f>
        <v>115.91999999999996</v>
      </c>
      <c r="AG45" s="31">
        <f ca="1">'Module C Corrected'!DY45-'Module C Initial'!DY45</f>
        <v>24.750000000000014</v>
      </c>
      <c r="AH45" s="31">
        <f ca="1">'Module C Corrected'!DZ45-'Module C Initial'!DZ45</f>
        <v>92.270000000000039</v>
      </c>
      <c r="AI45" s="31">
        <f ca="1">'Module C Corrected'!EA45-'Module C Initial'!EA45</f>
        <v>126.7600000000001</v>
      </c>
      <c r="AJ45" s="31">
        <f ca="1">'Module C Corrected'!EB45-'Module C Initial'!EB45</f>
        <v>107.1099999999999</v>
      </c>
      <c r="AK45" s="31">
        <f ca="1">'Module C Corrected'!EC45-'Module C Initial'!EC45</f>
        <v>69.819999999999936</v>
      </c>
      <c r="AL45" s="31">
        <f ca="1">'Module C Corrected'!ED45-'Module C Initial'!ED45</f>
        <v>244.32000000000016</v>
      </c>
      <c r="AM45" s="31">
        <f ca="1">'Module C Corrected'!EE45-'Module C Initial'!EE45</f>
        <v>256.44999999999982</v>
      </c>
      <c r="AN45" s="31">
        <f ca="1">'Module C Corrected'!EF45-'Module C Initial'!EF45</f>
        <v>176.84999999999991</v>
      </c>
      <c r="AO45" s="32">
        <f t="shared" ca="1" si="30"/>
        <v>940.74999999999545</v>
      </c>
      <c r="AP45" s="32">
        <f t="shared" ca="1" si="30"/>
        <v>106.81999999999962</v>
      </c>
      <c r="AQ45" s="32">
        <f t="shared" ca="1" si="30"/>
        <v>483.59999999999559</v>
      </c>
      <c r="AR45" s="32">
        <f t="shared" ca="1" si="30"/>
        <v>627.41999999999939</v>
      </c>
      <c r="AS45" s="32">
        <f t="shared" ca="1" si="30"/>
        <v>134.97999999999956</v>
      </c>
      <c r="AT45" s="32">
        <f t="shared" ca="1" si="30"/>
        <v>507.38999999999857</v>
      </c>
      <c r="AU45" s="32">
        <f t="shared" ca="1" si="30"/>
        <v>702.58000000000163</v>
      </c>
      <c r="AV45" s="32">
        <f t="shared" ca="1" si="30"/>
        <v>598.65999999999781</v>
      </c>
      <c r="AW45" s="32">
        <f t="shared" ca="1" si="30"/>
        <v>393.55000000000126</v>
      </c>
      <c r="AX45" s="32">
        <f t="shared" ca="1" si="30"/>
        <v>1388.4600000000037</v>
      </c>
      <c r="AY45" s="32">
        <f t="shared" ca="1" si="30"/>
        <v>1469.970000000005</v>
      </c>
      <c r="AZ45" s="32">
        <f t="shared" ca="1" si="30"/>
        <v>1022.3000000000022</v>
      </c>
      <c r="BA45" s="31">
        <f t="shared" ca="1" si="28"/>
        <v>12.06</v>
      </c>
      <c r="BB45" s="31">
        <f t="shared" ca="1" si="5"/>
        <v>1.37</v>
      </c>
      <c r="BC45" s="31">
        <f t="shared" ca="1" si="6"/>
        <v>6.22</v>
      </c>
      <c r="BD45" s="31">
        <f t="shared" ca="1" si="7"/>
        <v>8.09</v>
      </c>
      <c r="BE45" s="31">
        <f t="shared" ca="1" si="8"/>
        <v>1.74</v>
      </c>
      <c r="BF45" s="31">
        <f t="shared" ca="1" si="9"/>
        <v>6.56</v>
      </c>
      <c r="BG45" s="31">
        <f t="shared" ca="1" si="10"/>
        <v>9.1</v>
      </c>
      <c r="BH45" s="31">
        <f t="shared" ca="1" si="11"/>
        <v>7.77</v>
      </c>
      <c r="BI45" s="31">
        <f t="shared" ca="1" si="12"/>
        <v>5.12</v>
      </c>
      <c r="BJ45" s="31">
        <f t="shared" ca="1" si="13"/>
        <v>18.09</v>
      </c>
      <c r="BK45" s="31">
        <f t="shared" ca="1" si="14"/>
        <v>19.190000000000001</v>
      </c>
      <c r="BL45" s="31">
        <f t="shared" ca="1" si="15"/>
        <v>13.37</v>
      </c>
      <c r="BM45" s="32">
        <f t="shared" ca="1" si="29"/>
        <v>952.8099999999954</v>
      </c>
      <c r="BN45" s="32">
        <f t="shared" ca="1" si="16"/>
        <v>108.18999999999963</v>
      </c>
      <c r="BO45" s="32">
        <f t="shared" ca="1" si="17"/>
        <v>489.81999999999562</v>
      </c>
      <c r="BP45" s="32">
        <f t="shared" ca="1" si="18"/>
        <v>635.50999999999942</v>
      </c>
      <c r="BQ45" s="32">
        <f t="shared" ca="1" si="19"/>
        <v>136.71999999999957</v>
      </c>
      <c r="BR45" s="32">
        <f t="shared" ca="1" si="20"/>
        <v>513.94999999999857</v>
      </c>
      <c r="BS45" s="32">
        <f t="shared" ca="1" si="21"/>
        <v>711.68000000000166</v>
      </c>
      <c r="BT45" s="32">
        <f t="shared" ca="1" si="22"/>
        <v>606.42999999999779</v>
      </c>
      <c r="BU45" s="32">
        <f t="shared" ca="1" si="23"/>
        <v>398.67000000000127</v>
      </c>
      <c r="BV45" s="32">
        <f t="shared" ca="1" si="24"/>
        <v>1406.5500000000036</v>
      </c>
      <c r="BW45" s="32">
        <f t="shared" ca="1" si="25"/>
        <v>1489.1600000000051</v>
      </c>
      <c r="BX45" s="32">
        <f t="shared" ca="1" si="26"/>
        <v>1035.6700000000021</v>
      </c>
    </row>
    <row r="46" spans="1:76" x14ac:dyDescent="0.25">
      <c r="A46" t="s">
        <v>456</v>
      </c>
      <c r="B46" s="1" t="s">
        <v>74</v>
      </c>
      <c r="C46" t="str">
        <f t="shared" ca="1" si="2"/>
        <v>BCHIMP</v>
      </c>
      <c r="D46" t="str">
        <f t="shared" ca="1" si="3"/>
        <v>Alberta-BC Intertie - Import</v>
      </c>
      <c r="E46" s="31">
        <f ca="1">'Module C Corrected'!CW46-'Module C Initial'!CW46</f>
        <v>0</v>
      </c>
      <c r="F46" s="31">
        <f ca="1">'Module C Corrected'!CX46-'Module C Initial'!CX46</f>
        <v>0</v>
      </c>
      <c r="G46" s="31">
        <f ca="1">'Module C Corrected'!CY46-'Module C Initial'!CY46</f>
        <v>3.0900000000000034</v>
      </c>
      <c r="H46" s="31">
        <f ca="1">'Module C Corrected'!CZ46-'Module C Initial'!CZ46</f>
        <v>2.4900000000000091</v>
      </c>
      <c r="I46" s="31">
        <f ca="1">'Module C Corrected'!DA46-'Module C Initial'!DA46</f>
        <v>0</v>
      </c>
      <c r="J46" s="31">
        <f ca="1">'Module C Corrected'!DB46-'Module C Initial'!DB46</f>
        <v>0</v>
      </c>
      <c r="K46" s="31">
        <f ca="1">'Module C Corrected'!DC46-'Module C Initial'!DC46</f>
        <v>1.3699999999999903</v>
      </c>
      <c r="L46" s="31">
        <f ca="1">'Module C Corrected'!DD46-'Module C Initial'!DD46</f>
        <v>2.2800000000000011</v>
      </c>
      <c r="M46" s="31">
        <f ca="1">'Module C Corrected'!DE46-'Module C Initial'!DE46</f>
        <v>2.8799999999999955</v>
      </c>
      <c r="N46" s="31">
        <f ca="1">'Module C Corrected'!DF46-'Module C Initial'!DF46</f>
        <v>0</v>
      </c>
      <c r="O46" s="31">
        <f ca="1">'Module C Corrected'!DG46-'Module C Initial'!DG46</f>
        <v>44.990000000000009</v>
      </c>
      <c r="P46" s="31">
        <f ca="1">'Module C Corrected'!DH46-'Module C Initial'!DH46</f>
        <v>0</v>
      </c>
      <c r="Q46" s="32">
        <f ca="1">'Module C Corrected'!DI46-'Module C Initial'!DI46</f>
        <v>0</v>
      </c>
      <c r="R46" s="32">
        <f ca="1">'Module C Corrected'!DJ46-'Module C Initial'!DJ46</f>
        <v>0</v>
      </c>
      <c r="S46" s="32">
        <f ca="1">'Module C Corrected'!DK46-'Module C Initial'!DK46</f>
        <v>0.16000000000000014</v>
      </c>
      <c r="T46" s="32">
        <f ca="1">'Module C Corrected'!DL46-'Module C Initial'!DL46</f>
        <v>0.12000000000000011</v>
      </c>
      <c r="U46" s="32">
        <f ca="1">'Module C Corrected'!DM46-'Module C Initial'!DM46</f>
        <v>0</v>
      </c>
      <c r="V46" s="32">
        <f ca="1">'Module C Corrected'!DN46-'Module C Initial'!DN46</f>
        <v>0</v>
      </c>
      <c r="W46" s="32">
        <f ca="1">'Module C Corrected'!DO46-'Module C Initial'!DO46</f>
        <v>7.0000000000000284E-2</v>
      </c>
      <c r="X46" s="32">
        <f ca="1">'Module C Corrected'!DP46-'Module C Initial'!DP46</f>
        <v>0.10999999999999988</v>
      </c>
      <c r="Y46" s="32">
        <f ca="1">'Module C Corrected'!DQ46-'Module C Initial'!DQ46</f>
        <v>0.14999999999999991</v>
      </c>
      <c r="Z46" s="32">
        <f ca="1">'Module C Corrected'!DR46-'Module C Initial'!DR46</f>
        <v>0</v>
      </c>
      <c r="AA46" s="32">
        <f ca="1">'Module C Corrected'!DS46-'Module C Initial'!DS46</f>
        <v>2.25</v>
      </c>
      <c r="AB46" s="32">
        <f ca="1">'Module C Corrected'!DT46-'Module C Initial'!DT46</f>
        <v>0</v>
      </c>
      <c r="AC46" s="31">
        <f ca="1">'Module C Corrected'!DU46-'Module C Initial'!DU46</f>
        <v>0</v>
      </c>
      <c r="AD46" s="31">
        <f ca="1">'Module C Corrected'!DV46-'Module C Initial'!DV46</f>
        <v>0</v>
      </c>
      <c r="AE46" s="31">
        <f ca="1">'Module C Corrected'!DW46-'Module C Initial'!DW46</f>
        <v>0.75</v>
      </c>
      <c r="AF46" s="31">
        <f ca="1">'Module C Corrected'!DX46-'Module C Initial'!DX46</f>
        <v>0.58999999999999986</v>
      </c>
      <c r="AG46" s="31">
        <f ca="1">'Module C Corrected'!DY46-'Module C Initial'!DY46</f>
        <v>0</v>
      </c>
      <c r="AH46" s="31">
        <f ca="1">'Module C Corrected'!DZ46-'Module C Initial'!DZ46</f>
        <v>0</v>
      </c>
      <c r="AI46" s="31">
        <f ca="1">'Module C Corrected'!EA46-'Module C Initial'!EA46</f>
        <v>0.32000000000000028</v>
      </c>
      <c r="AJ46" s="31">
        <f ca="1">'Module C Corrected'!EB46-'Module C Initial'!EB46</f>
        <v>0.52000000000000135</v>
      </c>
      <c r="AK46" s="31">
        <f ca="1">'Module C Corrected'!EC46-'Module C Initial'!EC46</f>
        <v>0.65000000000000036</v>
      </c>
      <c r="AL46" s="31">
        <f ca="1">'Module C Corrected'!ED46-'Module C Initial'!ED46</f>
        <v>0</v>
      </c>
      <c r="AM46" s="31">
        <f ca="1">'Module C Corrected'!EE46-'Module C Initial'!EE46</f>
        <v>9.9900000000000091</v>
      </c>
      <c r="AN46" s="31">
        <f ca="1">'Module C Corrected'!EF46-'Module C Initial'!EF46</f>
        <v>0</v>
      </c>
      <c r="AO46" s="32">
        <f t="shared" ca="1" si="30"/>
        <v>0</v>
      </c>
      <c r="AP46" s="32">
        <f t="shared" ca="1" si="30"/>
        <v>0</v>
      </c>
      <c r="AQ46" s="32">
        <f t="shared" ca="1" si="30"/>
        <v>4.0000000000000036</v>
      </c>
      <c r="AR46" s="32">
        <f t="shared" ca="1" si="30"/>
        <v>3.2000000000000091</v>
      </c>
      <c r="AS46" s="32">
        <f t="shared" ca="1" si="30"/>
        <v>0</v>
      </c>
      <c r="AT46" s="32">
        <f t="shared" ca="1" si="30"/>
        <v>0</v>
      </c>
      <c r="AU46" s="32">
        <f t="shared" ca="1" si="30"/>
        <v>1.7599999999999909</v>
      </c>
      <c r="AV46" s="32">
        <f t="shared" ca="1" si="30"/>
        <v>2.9100000000000024</v>
      </c>
      <c r="AW46" s="32">
        <f t="shared" ca="1" si="30"/>
        <v>3.6799999999999957</v>
      </c>
      <c r="AX46" s="32">
        <f t="shared" ca="1" si="30"/>
        <v>0</v>
      </c>
      <c r="AY46" s="32">
        <f t="shared" ca="1" si="30"/>
        <v>57.230000000000018</v>
      </c>
      <c r="AZ46" s="32">
        <f t="shared" ca="1" si="30"/>
        <v>0</v>
      </c>
      <c r="BA46" s="31">
        <f t="shared" ca="1" si="28"/>
        <v>0</v>
      </c>
      <c r="BB46" s="31">
        <f t="shared" ca="1" si="5"/>
        <v>0</v>
      </c>
      <c r="BC46" s="31">
        <f t="shared" ca="1" si="6"/>
        <v>0.05</v>
      </c>
      <c r="BD46" s="31">
        <f t="shared" ca="1" si="7"/>
        <v>0.04</v>
      </c>
      <c r="BE46" s="31">
        <f t="shared" ca="1" si="8"/>
        <v>0</v>
      </c>
      <c r="BF46" s="31">
        <f t="shared" ca="1" si="9"/>
        <v>0</v>
      </c>
      <c r="BG46" s="31">
        <f t="shared" ca="1" si="10"/>
        <v>0.02</v>
      </c>
      <c r="BH46" s="31">
        <f t="shared" ca="1" si="11"/>
        <v>0.04</v>
      </c>
      <c r="BI46" s="31">
        <f t="shared" ca="1" si="12"/>
        <v>0.05</v>
      </c>
      <c r="BJ46" s="31">
        <f t="shared" ca="1" si="13"/>
        <v>0</v>
      </c>
      <c r="BK46" s="31">
        <f t="shared" ca="1" si="14"/>
        <v>0.75</v>
      </c>
      <c r="BL46" s="31">
        <f t="shared" ca="1" si="15"/>
        <v>0</v>
      </c>
      <c r="BM46" s="32">
        <f t="shared" ca="1" si="29"/>
        <v>0</v>
      </c>
      <c r="BN46" s="32">
        <f t="shared" ca="1" si="16"/>
        <v>0</v>
      </c>
      <c r="BO46" s="32">
        <f t="shared" ca="1" si="17"/>
        <v>4.0500000000000034</v>
      </c>
      <c r="BP46" s="32">
        <f t="shared" ca="1" si="18"/>
        <v>3.2400000000000091</v>
      </c>
      <c r="BQ46" s="32">
        <f t="shared" ca="1" si="19"/>
        <v>0</v>
      </c>
      <c r="BR46" s="32">
        <f t="shared" ca="1" si="20"/>
        <v>0</v>
      </c>
      <c r="BS46" s="32">
        <f t="shared" ca="1" si="21"/>
        <v>1.7799999999999909</v>
      </c>
      <c r="BT46" s="32">
        <f t="shared" ca="1" si="22"/>
        <v>2.9500000000000024</v>
      </c>
      <c r="BU46" s="32">
        <f t="shared" ca="1" si="23"/>
        <v>3.7299999999999955</v>
      </c>
      <c r="BV46" s="32">
        <f t="shared" ca="1" si="24"/>
        <v>0</v>
      </c>
      <c r="BW46" s="32">
        <f t="shared" ca="1" si="25"/>
        <v>57.980000000000018</v>
      </c>
      <c r="BX46" s="32">
        <f t="shared" ca="1" si="26"/>
        <v>0</v>
      </c>
    </row>
    <row r="47" spans="1:76" x14ac:dyDescent="0.25">
      <c r="A47" t="s">
        <v>457</v>
      </c>
      <c r="B47" s="1" t="s">
        <v>66</v>
      </c>
      <c r="C47" t="str">
        <f t="shared" ca="1" si="2"/>
        <v>BCHIMP</v>
      </c>
      <c r="D47" t="str">
        <f t="shared" ca="1" si="3"/>
        <v>Alberta-BC Intertie - Import</v>
      </c>
      <c r="E47" s="31">
        <f ca="1">'Module C Corrected'!CW47-'Module C Initial'!CW47</f>
        <v>1826.8199999999924</v>
      </c>
      <c r="F47" s="31">
        <f ca="1">'Module C Corrected'!CX47-'Module C Initial'!CX47</f>
        <v>613.60000000000582</v>
      </c>
      <c r="G47" s="31">
        <f ca="1">'Module C Corrected'!CY47-'Module C Initial'!CY47</f>
        <v>937.55999999999767</v>
      </c>
      <c r="H47" s="31">
        <f ca="1">'Module C Corrected'!CZ47-'Module C Initial'!CZ47</f>
        <v>759.34999999999854</v>
      </c>
      <c r="I47" s="31">
        <f ca="1">'Module C Corrected'!DA47-'Module C Initial'!DA47</f>
        <v>572.63999999999942</v>
      </c>
      <c r="J47" s="31">
        <f ca="1">'Module C Corrected'!DB47-'Module C Initial'!DB47</f>
        <v>935.75</v>
      </c>
      <c r="K47" s="31">
        <f ca="1">'Module C Corrected'!DC47-'Module C Initial'!DC47</f>
        <v>1663.6199999999953</v>
      </c>
      <c r="L47" s="31">
        <f ca="1">'Module C Corrected'!DD47-'Module C Initial'!DD47</f>
        <v>520.77000000000044</v>
      </c>
      <c r="M47" s="31">
        <f ca="1">'Module C Corrected'!DE47-'Module C Initial'!DE47</f>
        <v>673.11000000000058</v>
      </c>
      <c r="N47" s="31">
        <f ca="1">'Module C Corrected'!DF47-'Module C Initial'!DF47</f>
        <v>1248.4200000000055</v>
      </c>
      <c r="O47" s="31">
        <f ca="1">'Module C Corrected'!DG47-'Module C Initial'!DG47</f>
        <v>1454.2100000000064</v>
      </c>
      <c r="P47" s="31">
        <f ca="1">'Module C Corrected'!DH47-'Module C Initial'!DH47</f>
        <v>769.93999999999869</v>
      </c>
      <c r="Q47" s="32">
        <f ca="1">'Module C Corrected'!DI47-'Module C Initial'!DI47</f>
        <v>91.350000000000364</v>
      </c>
      <c r="R47" s="32">
        <f ca="1">'Module C Corrected'!DJ47-'Module C Initial'!DJ47</f>
        <v>30.680000000000064</v>
      </c>
      <c r="S47" s="32">
        <f ca="1">'Module C Corrected'!DK47-'Module C Initial'!DK47</f>
        <v>46.880000000000109</v>
      </c>
      <c r="T47" s="32">
        <f ca="1">'Module C Corrected'!DL47-'Module C Initial'!DL47</f>
        <v>37.970000000000027</v>
      </c>
      <c r="U47" s="32">
        <f ca="1">'Module C Corrected'!DM47-'Module C Initial'!DM47</f>
        <v>28.630000000000109</v>
      </c>
      <c r="V47" s="32">
        <f ca="1">'Module C Corrected'!DN47-'Module C Initial'!DN47</f>
        <v>46.789999999999964</v>
      </c>
      <c r="W47" s="32">
        <f ca="1">'Module C Corrected'!DO47-'Module C Initial'!DO47</f>
        <v>83.180000000000291</v>
      </c>
      <c r="X47" s="32">
        <f ca="1">'Module C Corrected'!DP47-'Module C Initial'!DP47</f>
        <v>26.04000000000002</v>
      </c>
      <c r="Y47" s="32">
        <f ca="1">'Module C Corrected'!DQ47-'Module C Initial'!DQ47</f>
        <v>33.659999999999968</v>
      </c>
      <c r="Z47" s="32">
        <f ca="1">'Module C Corrected'!DR47-'Module C Initial'!DR47</f>
        <v>62.420000000000073</v>
      </c>
      <c r="AA47" s="32">
        <f ca="1">'Module C Corrected'!DS47-'Module C Initial'!DS47</f>
        <v>72.710000000000036</v>
      </c>
      <c r="AB47" s="32">
        <f ca="1">'Module C Corrected'!DT47-'Module C Initial'!DT47</f>
        <v>38.490000000000009</v>
      </c>
      <c r="AC47" s="31">
        <f ca="1">'Module C Corrected'!DU47-'Module C Initial'!DU47</f>
        <v>447.21999999999753</v>
      </c>
      <c r="AD47" s="31">
        <f ca="1">'Module C Corrected'!DV47-'Module C Initial'!DV47</f>
        <v>148.78999999999996</v>
      </c>
      <c r="AE47" s="31">
        <f ca="1">'Module C Corrected'!DW47-'Module C Initial'!DW47</f>
        <v>225.29000000000087</v>
      </c>
      <c r="AF47" s="31">
        <f ca="1">'Module C Corrected'!DX47-'Module C Initial'!DX47</f>
        <v>180.70999999999913</v>
      </c>
      <c r="AG47" s="31">
        <f ca="1">'Module C Corrected'!DY47-'Module C Initial'!DY47</f>
        <v>134.97999999999956</v>
      </c>
      <c r="AH47" s="31">
        <f ca="1">'Module C Corrected'!DZ47-'Module C Initial'!DZ47</f>
        <v>218.39999999999964</v>
      </c>
      <c r="AI47" s="31">
        <f ca="1">'Module C Corrected'!EA47-'Module C Initial'!EA47</f>
        <v>384.52000000000044</v>
      </c>
      <c r="AJ47" s="31">
        <f ca="1">'Module C Corrected'!EB47-'Module C Initial'!EB47</f>
        <v>119.16000000000008</v>
      </c>
      <c r="AK47" s="31">
        <f ca="1">'Module C Corrected'!EC47-'Module C Initial'!EC47</f>
        <v>152.44000000000005</v>
      </c>
      <c r="AL47" s="31">
        <f ca="1">'Module C Corrected'!ED47-'Module C Initial'!ED47</f>
        <v>279.92000000000007</v>
      </c>
      <c r="AM47" s="31">
        <f ca="1">'Module C Corrected'!EE47-'Module C Initial'!EE47</f>
        <v>322.68000000000029</v>
      </c>
      <c r="AN47" s="31">
        <f ca="1">'Module C Corrected'!EF47-'Module C Initial'!EF47</f>
        <v>169.10999999999967</v>
      </c>
      <c r="AO47" s="32">
        <f t="shared" ca="1" si="30"/>
        <v>2365.3899999999903</v>
      </c>
      <c r="AP47" s="32">
        <f t="shared" ca="1" si="30"/>
        <v>793.07000000000585</v>
      </c>
      <c r="AQ47" s="32">
        <f t="shared" ca="1" si="30"/>
        <v>1209.7299999999987</v>
      </c>
      <c r="AR47" s="32">
        <f t="shared" ca="1" si="30"/>
        <v>978.0299999999977</v>
      </c>
      <c r="AS47" s="32">
        <f t="shared" ca="1" si="30"/>
        <v>736.24999999999909</v>
      </c>
      <c r="AT47" s="32">
        <f t="shared" ca="1" si="30"/>
        <v>1200.9399999999996</v>
      </c>
      <c r="AU47" s="32">
        <f t="shared" ca="1" si="30"/>
        <v>2131.3199999999961</v>
      </c>
      <c r="AV47" s="32">
        <f t="shared" ca="1" si="30"/>
        <v>665.97000000000048</v>
      </c>
      <c r="AW47" s="32">
        <f t="shared" ca="1" si="30"/>
        <v>859.2100000000006</v>
      </c>
      <c r="AX47" s="32">
        <f t="shared" ca="1" si="30"/>
        <v>1590.7600000000057</v>
      </c>
      <c r="AY47" s="32">
        <f t="shared" ca="1" si="30"/>
        <v>1849.6000000000067</v>
      </c>
      <c r="AZ47" s="32">
        <f t="shared" ca="1" si="30"/>
        <v>977.53999999999837</v>
      </c>
      <c r="BA47" s="31">
        <f t="shared" ca="1" si="28"/>
        <v>30.33</v>
      </c>
      <c r="BB47" s="31">
        <f t="shared" ca="1" si="5"/>
        <v>10.19</v>
      </c>
      <c r="BC47" s="31">
        <f t="shared" ca="1" si="6"/>
        <v>15.57</v>
      </c>
      <c r="BD47" s="31">
        <f t="shared" ca="1" si="7"/>
        <v>12.61</v>
      </c>
      <c r="BE47" s="31">
        <f t="shared" ca="1" si="8"/>
        <v>9.51</v>
      </c>
      <c r="BF47" s="31">
        <f t="shared" ca="1" si="9"/>
        <v>15.54</v>
      </c>
      <c r="BG47" s="31">
        <f t="shared" ca="1" si="10"/>
        <v>27.62</v>
      </c>
      <c r="BH47" s="31">
        <f t="shared" ca="1" si="11"/>
        <v>8.65</v>
      </c>
      <c r="BI47" s="31">
        <f t="shared" ca="1" si="12"/>
        <v>11.18</v>
      </c>
      <c r="BJ47" s="31">
        <f t="shared" ca="1" si="13"/>
        <v>20.73</v>
      </c>
      <c r="BK47" s="31">
        <f t="shared" ca="1" si="14"/>
        <v>24.14</v>
      </c>
      <c r="BL47" s="31">
        <f t="shared" ca="1" si="15"/>
        <v>12.78</v>
      </c>
      <c r="BM47" s="32">
        <f t="shared" ca="1" si="29"/>
        <v>2395.7199999999903</v>
      </c>
      <c r="BN47" s="32">
        <f t="shared" ca="1" si="16"/>
        <v>803.2600000000059</v>
      </c>
      <c r="BO47" s="32">
        <f t="shared" ca="1" si="17"/>
        <v>1225.2999999999986</v>
      </c>
      <c r="BP47" s="32">
        <f t="shared" ca="1" si="18"/>
        <v>990.63999999999771</v>
      </c>
      <c r="BQ47" s="32">
        <f t="shared" ca="1" si="19"/>
        <v>745.75999999999908</v>
      </c>
      <c r="BR47" s="32">
        <f t="shared" ca="1" si="20"/>
        <v>1216.4799999999996</v>
      </c>
      <c r="BS47" s="32">
        <f t="shared" ca="1" si="21"/>
        <v>2158.939999999996</v>
      </c>
      <c r="BT47" s="32">
        <f t="shared" ca="1" si="22"/>
        <v>674.62000000000046</v>
      </c>
      <c r="BU47" s="32">
        <f t="shared" ca="1" si="23"/>
        <v>870.39000000000055</v>
      </c>
      <c r="BV47" s="32">
        <f t="shared" ca="1" si="24"/>
        <v>1611.4900000000057</v>
      </c>
      <c r="BW47" s="32">
        <f t="shared" ca="1" si="25"/>
        <v>1873.7400000000068</v>
      </c>
      <c r="BX47" s="32">
        <f t="shared" ca="1" si="26"/>
        <v>990.31999999999834</v>
      </c>
    </row>
    <row r="48" spans="1:76" x14ac:dyDescent="0.25">
      <c r="A48" t="s">
        <v>456</v>
      </c>
      <c r="B48" s="1" t="s">
        <v>77</v>
      </c>
      <c r="C48" t="str">
        <f t="shared" ca="1" si="2"/>
        <v>BCHEXP</v>
      </c>
      <c r="D48" t="str">
        <f t="shared" ca="1" si="3"/>
        <v>Alberta-BC Intertie - Export</v>
      </c>
      <c r="E48" s="31">
        <f ca="1">'Module C Corrected'!CW48-'Module C Initial'!CW48</f>
        <v>0</v>
      </c>
      <c r="F48" s="31">
        <f ca="1">'Module C Corrected'!CX48-'Module C Initial'!CX48</f>
        <v>0</v>
      </c>
      <c r="G48" s="31">
        <f ca="1">'Module C Corrected'!CY48-'Module C Initial'!CY48</f>
        <v>0</v>
      </c>
      <c r="H48" s="31">
        <f ca="1">'Module C Corrected'!CZ48-'Module C Initial'!CZ48</f>
        <v>0</v>
      </c>
      <c r="I48" s="31">
        <f ca="1">'Module C Corrected'!DA48-'Module C Initial'!DA48</f>
        <v>0</v>
      </c>
      <c r="J48" s="31">
        <f ca="1">'Module C Corrected'!DB48-'Module C Initial'!DB48</f>
        <v>0</v>
      </c>
      <c r="K48" s="31">
        <f ca="1">'Module C Corrected'!DC48-'Module C Initial'!DC48</f>
        <v>0</v>
      </c>
      <c r="L48" s="31">
        <f ca="1">'Module C Corrected'!DD48-'Module C Initial'!DD48</f>
        <v>0</v>
      </c>
      <c r="M48" s="31">
        <f ca="1">'Module C Corrected'!DE48-'Module C Initial'!DE48</f>
        <v>0</v>
      </c>
      <c r="N48" s="31">
        <f ca="1">'Module C Corrected'!DF48-'Module C Initial'!DF48</f>
        <v>0</v>
      </c>
      <c r="O48" s="31">
        <f ca="1">'Module C Corrected'!DG48-'Module C Initial'!DG48</f>
        <v>0</v>
      </c>
      <c r="P48" s="31">
        <f ca="1">'Module C Corrected'!DH48-'Module C Initial'!DH48</f>
        <v>0</v>
      </c>
      <c r="Q48" s="32">
        <f ca="1">'Module C Corrected'!DI48-'Module C Initial'!DI48</f>
        <v>0</v>
      </c>
      <c r="R48" s="32">
        <f ca="1">'Module C Corrected'!DJ48-'Module C Initial'!DJ48</f>
        <v>0</v>
      </c>
      <c r="S48" s="32">
        <f ca="1">'Module C Corrected'!DK48-'Module C Initial'!DK48</f>
        <v>0</v>
      </c>
      <c r="T48" s="32">
        <f ca="1">'Module C Corrected'!DL48-'Module C Initial'!DL48</f>
        <v>0</v>
      </c>
      <c r="U48" s="32">
        <f ca="1">'Module C Corrected'!DM48-'Module C Initial'!DM48</f>
        <v>0</v>
      </c>
      <c r="V48" s="32">
        <f ca="1">'Module C Corrected'!DN48-'Module C Initial'!DN48</f>
        <v>0</v>
      </c>
      <c r="W48" s="32">
        <f ca="1">'Module C Corrected'!DO48-'Module C Initial'!DO48</f>
        <v>0</v>
      </c>
      <c r="X48" s="32">
        <f ca="1">'Module C Corrected'!DP48-'Module C Initial'!DP48</f>
        <v>0</v>
      </c>
      <c r="Y48" s="32">
        <f ca="1">'Module C Corrected'!DQ48-'Module C Initial'!DQ48</f>
        <v>0</v>
      </c>
      <c r="Z48" s="32">
        <f ca="1">'Module C Corrected'!DR48-'Module C Initial'!DR48</f>
        <v>0</v>
      </c>
      <c r="AA48" s="32">
        <f ca="1">'Module C Corrected'!DS48-'Module C Initial'!DS48</f>
        <v>0</v>
      </c>
      <c r="AB48" s="32">
        <f ca="1">'Module C Corrected'!DT48-'Module C Initial'!DT48</f>
        <v>0</v>
      </c>
      <c r="AC48" s="31">
        <f ca="1">'Module C Corrected'!DU48-'Module C Initial'!DU48</f>
        <v>0</v>
      </c>
      <c r="AD48" s="31">
        <f ca="1">'Module C Corrected'!DV48-'Module C Initial'!DV48</f>
        <v>0</v>
      </c>
      <c r="AE48" s="31">
        <f ca="1">'Module C Corrected'!DW48-'Module C Initial'!DW48</f>
        <v>0</v>
      </c>
      <c r="AF48" s="31">
        <f ca="1">'Module C Corrected'!DX48-'Module C Initial'!DX48</f>
        <v>0</v>
      </c>
      <c r="AG48" s="31">
        <f ca="1">'Module C Corrected'!DY48-'Module C Initial'!DY48</f>
        <v>0</v>
      </c>
      <c r="AH48" s="31">
        <f ca="1">'Module C Corrected'!DZ48-'Module C Initial'!DZ48</f>
        <v>0</v>
      </c>
      <c r="AI48" s="31">
        <f ca="1">'Module C Corrected'!EA48-'Module C Initial'!EA48</f>
        <v>0</v>
      </c>
      <c r="AJ48" s="31">
        <f ca="1">'Module C Corrected'!EB48-'Module C Initial'!EB48</f>
        <v>0</v>
      </c>
      <c r="AK48" s="31">
        <f ca="1">'Module C Corrected'!EC48-'Module C Initial'!EC48</f>
        <v>0</v>
      </c>
      <c r="AL48" s="31">
        <f ca="1">'Module C Corrected'!ED48-'Module C Initial'!ED48</f>
        <v>0</v>
      </c>
      <c r="AM48" s="31">
        <f ca="1">'Module C Corrected'!EE48-'Module C Initial'!EE48</f>
        <v>0</v>
      </c>
      <c r="AN48" s="31">
        <f ca="1">'Module C Corrected'!EF48-'Module C Initial'!EF48</f>
        <v>0</v>
      </c>
      <c r="AO48" s="32">
        <f t="shared" ca="1" si="30"/>
        <v>0</v>
      </c>
      <c r="AP48" s="32">
        <f t="shared" ca="1" si="30"/>
        <v>0</v>
      </c>
      <c r="AQ48" s="32">
        <f t="shared" ca="1" si="30"/>
        <v>0</v>
      </c>
      <c r="AR48" s="32">
        <f t="shared" ca="1" si="30"/>
        <v>0</v>
      </c>
      <c r="AS48" s="32">
        <f t="shared" ca="1" si="30"/>
        <v>0</v>
      </c>
      <c r="AT48" s="32">
        <f t="shared" ca="1" si="30"/>
        <v>0</v>
      </c>
      <c r="AU48" s="32">
        <f t="shared" ca="1" si="30"/>
        <v>0</v>
      </c>
      <c r="AV48" s="32">
        <f t="shared" ca="1" si="30"/>
        <v>0</v>
      </c>
      <c r="AW48" s="32">
        <f t="shared" ca="1" si="30"/>
        <v>0</v>
      </c>
      <c r="AX48" s="32">
        <f t="shared" ca="1" si="30"/>
        <v>0</v>
      </c>
      <c r="AY48" s="32">
        <f t="shared" ca="1" si="30"/>
        <v>0</v>
      </c>
      <c r="AZ48" s="32">
        <f t="shared" ca="1" si="30"/>
        <v>0</v>
      </c>
      <c r="BA48" s="31">
        <f t="shared" ca="1" si="28"/>
        <v>0</v>
      </c>
      <c r="BB48" s="31">
        <f t="shared" ca="1" si="5"/>
        <v>0</v>
      </c>
      <c r="BC48" s="31">
        <f t="shared" ca="1" si="6"/>
        <v>0</v>
      </c>
      <c r="BD48" s="31">
        <f t="shared" ca="1" si="7"/>
        <v>0</v>
      </c>
      <c r="BE48" s="31">
        <f t="shared" ca="1" si="8"/>
        <v>0</v>
      </c>
      <c r="BF48" s="31">
        <f t="shared" ca="1" si="9"/>
        <v>0</v>
      </c>
      <c r="BG48" s="31">
        <f t="shared" ca="1" si="10"/>
        <v>0</v>
      </c>
      <c r="BH48" s="31">
        <f t="shared" ca="1" si="11"/>
        <v>0</v>
      </c>
      <c r="BI48" s="31">
        <f t="shared" ca="1" si="12"/>
        <v>0</v>
      </c>
      <c r="BJ48" s="31">
        <f t="shared" ca="1" si="13"/>
        <v>0</v>
      </c>
      <c r="BK48" s="31">
        <f t="shared" ca="1" si="14"/>
        <v>0</v>
      </c>
      <c r="BL48" s="31">
        <f t="shared" ca="1" si="15"/>
        <v>0</v>
      </c>
      <c r="BM48" s="32">
        <f t="shared" ca="1" si="29"/>
        <v>0</v>
      </c>
      <c r="BN48" s="32">
        <f t="shared" ca="1" si="16"/>
        <v>0</v>
      </c>
      <c r="BO48" s="32">
        <f t="shared" ca="1" si="17"/>
        <v>0</v>
      </c>
      <c r="BP48" s="32">
        <f t="shared" ca="1" si="18"/>
        <v>0</v>
      </c>
      <c r="BQ48" s="32">
        <f t="shared" ca="1" si="19"/>
        <v>0</v>
      </c>
      <c r="BR48" s="32">
        <f t="shared" ca="1" si="20"/>
        <v>0</v>
      </c>
      <c r="BS48" s="32">
        <f t="shared" ca="1" si="21"/>
        <v>0</v>
      </c>
      <c r="BT48" s="32">
        <f t="shared" ca="1" si="22"/>
        <v>0</v>
      </c>
      <c r="BU48" s="32">
        <f t="shared" ca="1" si="23"/>
        <v>0</v>
      </c>
      <c r="BV48" s="32">
        <f t="shared" ca="1" si="24"/>
        <v>0</v>
      </c>
      <c r="BW48" s="32">
        <f t="shared" ca="1" si="25"/>
        <v>0</v>
      </c>
      <c r="BX48" s="32">
        <f t="shared" ca="1" si="26"/>
        <v>0</v>
      </c>
    </row>
    <row r="49" spans="1:76" x14ac:dyDescent="0.25">
      <c r="A49" t="s">
        <v>500</v>
      </c>
      <c r="B49" s="1" t="s">
        <v>59</v>
      </c>
      <c r="C49" t="str">
        <f t="shared" ca="1" si="2"/>
        <v>ENC1</v>
      </c>
      <c r="D49" t="str">
        <f t="shared" ca="1" si="3"/>
        <v>Clover Bar #1</v>
      </c>
      <c r="E49" s="31">
        <f ca="1">'Module C Corrected'!CW49-'Module C Initial'!CW49</f>
        <v>-284.48000000000309</v>
      </c>
      <c r="F49" s="31">
        <f ca="1">'Module C Corrected'!CX49-'Module C Initial'!CX49</f>
        <v>-25.320000000000164</v>
      </c>
      <c r="G49" s="31">
        <f ca="1">'Module C Corrected'!CY49-'Module C Initial'!CY49</f>
        <v>-5.2100000000000364</v>
      </c>
      <c r="H49" s="31">
        <f ca="1">'Module C Corrected'!CZ49-'Module C Initial'!CZ49</f>
        <v>-435.94000000000233</v>
      </c>
      <c r="I49" s="31">
        <f ca="1">'Module C Corrected'!DA49-'Module C Initial'!DA49</f>
        <v>-216.18000000000029</v>
      </c>
      <c r="J49" s="31">
        <f ca="1">'Module C Corrected'!DB49-'Module C Initial'!DB49</f>
        <v>-3.9799999999999613</v>
      </c>
      <c r="K49" s="31">
        <f ca="1">'Module C Corrected'!DC49-'Module C Initial'!DC49</f>
        <v>-679.16999999999825</v>
      </c>
      <c r="L49" s="31">
        <f ca="1">'Module C Corrected'!DD49-'Module C Initial'!DD49</f>
        <v>-524.97999999999593</v>
      </c>
      <c r="M49" s="31">
        <f ca="1">'Module C Corrected'!DE49-'Module C Initial'!DE49</f>
        <v>-1179.2599999999948</v>
      </c>
      <c r="N49" s="31">
        <f ca="1">'Module C Corrected'!DF49-'Module C Initial'!DF49</f>
        <v>-913.31999999999243</v>
      </c>
      <c r="O49" s="31">
        <f ca="1">'Module C Corrected'!DG49-'Module C Initial'!DG49</f>
        <v>-933.75</v>
      </c>
      <c r="P49" s="31">
        <f ca="1">'Module C Corrected'!DH49-'Module C Initial'!DH49</f>
        <v>-266.39999999999782</v>
      </c>
      <c r="Q49" s="32">
        <f ca="1">'Module C Corrected'!DI49-'Module C Initial'!DI49</f>
        <v>-14.219999999999999</v>
      </c>
      <c r="R49" s="32">
        <f ca="1">'Module C Corrected'!DJ49-'Module C Initial'!DJ49</f>
        <v>-1.2599999999999998</v>
      </c>
      <c r="S49" s="32">
        <f ca="1">'Module C Corrected'!DK49-'Module C Initial'!DK49</f>
        <v>-0.26</v>
      </c>
      <c r="T49" s="32">
        <f ca="1">'Module C Corrected'!DL49-'Module C Initial'!DL49</f>
        <v>-21.799999999999983</v>
      </c>
      <c r="U49" s="32">
        <f ca="1">'Module C Corrected'!DM49-'Module C Initial'!DM49</f>
        <v>-10.810000000000002</v>
      </c>
      <c r="V49" s="32">
        <f ca="1">'Module C Corrected'!DN49-'Module C Initial'!DN49</f>
        <v>-0.20000000000000018</v>
      </c>
      <c r="W49" s="32">
        <f ca="1">'Module C Corrected'!DO49-'Module C Initial'!DO49</f>
        <v>-33.95999999999998</v>
      </c>
      <c r="X49" s="32">
        <f ca="1">'Module C Corrected'!DP49-'Module C Initial'!DP49</f>
        <v>-26.25</v>
      </c>
      <c r="Y49" s="32">
        <f ca="1">'Module C Corrected'!DQ49-'Module C Initial'!DQ49</f>
        <v>-58.970000000000027</v>
      </c>
      <c r="Z49" s="32">
        <f ca="1">'Module C Corrected'!DR49-'Module C Initial'!DR49</f>
        <v>-45.659999999999854</v>
      </c>
      <c r="AA49" s="32">
        <f ca="1">'Module C Corrected'!DS49-'Module C Initial'!DS49</f>
        <v>-46.680000000000064</v>
      </c>
      <c r="AB49" s="32">
        <f ca="1">'Module C Corrected'!DT49-'Module C Initial'!DT49</f>
        <v>-13.32000000000005</v>
      </c>
      <c r="AC49" s="31">
        <f ca="1">'Module C Corrected'!DU49-'Module C Initial'!DU49</f>
        <v>-69.639999999999986</v>
      </c>
      <c r="AD49" s="31">
        <f ca="1">'Module C Corrected'!DV49-'Module C Initial'!DV49</f>
        <v>-6.139999999999997</v>
      </c>
      <c r="AE49" s="31">
        <f ca="1">'Module C Corrected'!DW49-'Module C Initial'!DW49</f>
        <v>-1.25</v>
      </c>
      <c r="AF49" s="31">
        <f ca="1">'Module C Corrected'!DX49-'Module C Initial'!DX49</f>
        <v>-103.74000000000001</v>
      </c>
      <c r="AG49" s="31">
        <f ca="1">'Module C Corrected'!DY49-'Module C Initial'!DY49</f>
        <v>-50.960000000000036</v>
      </c>
      <c r="AH49" s="31">
        <f ca="1">'Module C Corrected'!DZ49-'Module C Initial'!DZ49</f>
        <v>-0.92999999999999972</v>
      </c>
      <c r="AI49" s="31">
        <f ca="1">'Module C Corrected'!EA49-'Module C Initial'!EA49</f>
        <v>-156.97000000000003</v>
      </c>
      <c r="AJ49" s="31">
        <f ca="1">'Module C Corrected'!EB49-'Module C Initial'!EB49</f>
        <v>-120.10999999999967</v>
      </c>
      <c r="AK49" s="31">
        <f ca="1">'Module C Corrected'!EC49-'Module C Initial'!EC49</f>
        <v>-267.06999999999971</v>
      </c>
      <c r="AL49" s="31">
        <f ca="1">'Module C Corrected'!ED49-'Module C Initial'!ED49</f>
        <v>-204.78999999999996</v>
      </c>
      <c r="AM49" s="31">
        <f ca="1">'Module C Corrected'!EE49-'Module C Initial'!EE49</f>
        <v>-207.1899999999996</v>
      </c>
      <c r="AN49" s="31">
        <f ca="1">'Module C Corrected'!EF49-'Module C Initial'!EF49</f>
        <v>-58.509999999999991</v>
      </c>
      <c r="AO49" s="32">
        <f t="shared" ca="1" si="30"/>
        <v>-368.3400000000031</v>
      </c>
      <c r="AP49" s="32">
        <f t="shared" ca="1" si="30"/>
        <v>-32.720000000000155</v>
      </c>
      <c r="AQ49" s="32">
        <f t="shared" ca="1" si="30"/>
        <v>-6.7200000000000362</v>
      </c>
      <c r="AR49" s="32">
        <f t="shared" ca="1" si="30"/>
        <v>-561.48000000000229</v>
      </c>
      <c r="AS49" s="32">
        <f t="shared" ca="1" si="30"/>
        <v>-277.95000000000033</v>
      </c>
      <c r="AT49" s="32">
        <f t="shared" ca="1" si="30"/>
        <v>-5.1099999999999612</v>
      </c>
      <c r="AU49" s="32">
        <f t="shared" ca="1" si="30"/>
        <v>-870.09999999999832</v>
      </c>
      <c r="AV49" s="32">
        <f t="shared" ca="1" si="30"/>
        <v>-671.3399999999956</v>
      </c>
      <c r="AW49" s="32">
        <f t="shared" ca="1" si="30"/>
        <v>-1505.2999999999945</v>
      </c>
      <c r="AX49" s="32">
        <f t="shared" ca="1" si="30"/>
        <v>-1163.7699999999923</v>
      </c>
      <c r="AY49" s="32">
        <f t="shared" ca="1" si="30"/>
        <v>-1187.6199999999997</v>
      </c>
      <c r="AZ49" s="32">
        <f t="shared" ca="1" si="30"/>
        <v>-338.22999999999786</v>
      </c>
      <c r="BA49" s="31">
        <f t="shared" ca="1" si="28"/>
        <v>-4.72</v>
      </c>
      <c r="BB49" s="31">
        <f t="shared" ca="1" si="5"/>
        <v>-0.42</v>
      </c>
      <c r="BC49" s="31">
        <f t="shared" ca="1" si="6"/>
        <v>-0.09</v>
      </c>
      <c r="BD49" s="31">
        <f t="shared" ca="1" si="7"/>
        <v>-7.24</v>
      </c>
      <c r="BE49" s="31">
        <f t="shared" ca="1" si="8"/>
        <v>-3.59</v>
      </c>
      <c r="BF49" s="31">
        <f t="shared" ca="1" si="9"/>
        <v>-7.0000000000000007E-2</v>
      </c>
      <c r="BG49" s="31">
        <f t="shared" ca="1" si="10"/>
        <v>-11.28</v>
      </c>
      <c r="BH49" s="31">
        <f t="shared" ca="1" si="11"/>
        <v>-8.7200000000000006</v>
      </c>
      <c r="BI49" s="31">
        <f t="shared" ca="1" si="12"/>
        <v>-19.579999999999998</v>
      </c>
      <c r="BJ49" s="31">
        <f t="shared" ca="1" si="13"/>
        <v>-15.16</v>
      </c>
      <c r="BK49" s="31">
        <f t="shared" ca="1" si="14"/>
        <v>-15.5</v>
      </c>
      <c r="BL49" s="31">
        <f t="shared" ca="1" si="15"/>
        <v>-4.42</v>
      </c>
      <c r="BM49" s="32">
        <f t="shared" ca="1" si="29"/>
        <v>-373.06000000000313</v>
      </c>
      <c r="BN49" s="32">
        <f t="shared" ca="1" si="16"/>
        <v>-33.140000000000157</v>
      </c>
      <c r="BO49" s="32">
        <f t="shared" ca="1" si="17"/>
        <v>-6.810000000000036</v>
      </c>
      <c r="BP49" s="32">
        <f t="shared" ca="1" si="18"/>
        <v>-568.7200000000023</v>
      </c>
      <c r="BQ49" s="32">
        <f t="shared" ca="1" si="19"/>
        <v>-281.5400000000003</v>
      </c>
      <c r="BR49" s="32">
        <f t="shared" ca="1" si="20"/>
        <v>-5.1799999999999615</v>
      </c>
      <c r="BS49" s="32">
        <f t="shared" ca="1" si="21"/>
        <v>-881.37999999999829</v>
      </c>
      <c r="BT49" s="32">
        <f t="shared" ca="1" si="22"/>
        <v>-680.05999999999563</v>
      </c>
      <c r="BU49" s="32">
        <f t="shared" ca="1" si="23"/>
        <v>-1524.8799999999944</v>
      </c>
      <c r="BV49" s="32">
        <f t="shared" ca="1" si="24"/>
        <v>-1178.9299999999923</v>
      </c>
      <c r="BW49" s="32">
        <f t="shared" ca="1" si="25"/>
        <v>-1203.1199999999997</v>
      </c>
      <c r="BX49" s="32">
        <f t="shared" ca="1" si="26"/>
        <v>-342.64999999999787</v>
      </c>
    </row>
    <row r="50" spans="1:76" x14ac:dyDescent="0.25">
      <c r="A50" t="s">
        <v>500</v>
      </c>
      <c r="B50" s="1" t="s">
        <v>60</v>
      </c>
      <c r="C50" t="str">
        <f t="shared" ca="1" si="2"/>
        <v>ENC2</v>
      </c>
      <c r="D50" t="str">
        <f t="shared" ca="1" si="3"/>
        <v>Clover Bar #2</v>
      </c>
      <c r="E50" s="31">
        <f ca="1">'Module C Corrected'!CW50-'Module C Initial'!CW50</f>
        <v>-506.08999999999651</v>
      </c>
      <c r="F50" s="31">
        <f ca="1">'Module C Corrected'!CX50-'Module C Initial'!CX50</f>
        <v>-60.090000000000146</v>
      </c>
      <c r="G50" s="31">
        <f ca="1">'Module C Corrected'!CY50-'Module C Initial'!CY50</f>
        <v>-67.149999999999636</v>
      </c>
      <c r="H50" s="31">
        <f ca="1">'Module C Corrected'!CZ50-'Module C Initial'!CZ50</f>
        <v>-508.6200000000099</v>
      </c>
      <c r="I50" s="31">
        <f ca="1">'Module C Corrected'!DA50-'Module C Initial'!DA50</f>
        <v>-250.06000000000495</v>
      </c>
      <c r="J50" s="31">
        <f ca="1">'Module C Corrected'!DB50-'Module C Initial'!DB50</f>
        <v>-104.33000000000175</v>
      </c>
      <c r="K50" s="31">
        <f ca="1">'Module C Corrected'!DC50-'Module C Initial'!DC50</f>
        <v>-522.05000000000291</v>
      </c>
      <c r="L50" s="31">
        <f ca="1">'Module C Corrected'!DD50-'Module C Initial'!DD50</f>
        <v>-429.02999999999884</v>
      </c>
      <c r="M50" s="31">
        <f ca="1">'Module C Corrected'!DE50-'Module C Initial'!DE50</f>
        <v>-771.10000000000582</v>
      </c>
      <c r="N50" s="31">
        <f ca="1">'Module C Corrected'!DF50-'Module C Initial'!DF50</f>
        <v>-437.11000000000058</v>
      </c>
      <c r="O50" s="31">
        <f ca="1">'Module C Corrected'!DG50-'Module C Initial'!DG50</f>
        <v>-954.26000000000931</v>
      </c>
      <c r="P50" s="31">
        <f ca="1">'Module C Corrected'!DH50-'Module C Initial'!DH50</f>
        <v>-267.66999999999825</v>
      </c>
      <c r="Q50" s="32">
        <f ca="1">'Module C Corrected'!DI50-'Module C Initial'!DI50</f>
        <v>-25.3</v>
      </c>
      <c r="R50" s="32">
        <f ca="1">'Module C Corrected'!DJ50-'Module C Initial'!DJ50</f>
        <v>-3</v>
      </c>
      <c r="S50" s="32">
        <f ca="1">'Module C Corrected'!DK50-'Module C Initial'!DK50</f>
        <v>-3.36</v>
      </c>
      <c r="T50" s="32">
        <f ca="1">'Module C Corrected'!DL50-'Module C Initial'!DL50</f>
        <v>-25.439999999999998</v>
      </c>
      <c r="U50" s="32">
        <f ca="1">'Module C Corrected'!DM50-'Module C Initial'!DM50</f>
        <v>-12.5</v>
      </c>
      <c r="V50" s="32">
        <f ca="1">'Module C Corrected'!DN50-'Module C Initial'!DN50</f>
        <v>-5.2099999999999937</v>
      </c>
      <c r="W50" s="32">
        <f ca="1">'Module C Corrected'!DO50-'Module C Initial'!DO50</f>
        <v>-26.100000000000023</v>
      </c>
      <c r="X50" s="32">
        <f ca="1">'Module C Corrected'!DP50-'Module C Initial'!DP50</f>
        <v>-21.449999999999818</v>
      </c>
      <c r="Y50" s="32">
        <f ca="1">'Module C Corrected'!DQ50-'Module C Initial'!DQ50</f>
        <v>-38.549999999999727</v>
      </c>
      <c r="Z50" s="32">
        <f ca="1">'Module C Corrected'!DR50-'Module C Initial'!DR50</f>
        <v>-21.850000000000136</v>
      </c>
      <c r="AA50" s="32">
        <f ca="1">'Module C Corrected'!DS50-'Module C Initial'!DS50</f>
        <v>-47.710000000000036</v>
      </c>
      <c r="AB50" s="32">
        <f ca="1">'Module C Corrected'!DT50-'Module C Initial'!DT50</f>
        <v>-13.379999999999995</v>
      </c>
      <c r="AC50" s="31">
        <f ca="1">'Module C Corrected'!DU50-'Module C Initial'!DU50</f>
        <v>-123.9</v>
      </c>
      <c r="AD50" s="31">
        <f ca="1">'Module C Corrected'!DV50-'Module C Initial'!DV50</f>
        <v>-14.57</v>
      </c>
      <c r="AE50" s="31">
        <f ca="1">'Module C Corrected'!DW50-'Module C Initial'!DW50</f>
        <v>-16.14</v>
      </c>
      <c r="AF50" s="31">
        <f ca="1">'Module C Corrected'!DX50-'Module C Initial'!DX50</f>
        <v>-121.03999999999996</v>
      </c>
      <c r="AG50" s="31">
        <f ca="1">'Module C Corrected'!DY50-'Module C Initial'!DY50</f>
        <v>-58.940000000000055</v>
      </c>
      <c r="AH50" s="31">
        <f ca="1">'Module C Corrected'!DZ50-'Module C Initial'!DZ50</f>
        <v>-24.349999999999966</v>
      </c>
      <c r="AI50" s="31">
        <f ca="1">'Module C Corrected'!EA50-'Module C Initial'!EA50</f>
        <v>-120.65999999999985</v>
      </c>
      <c r="AJ50" s="31">
        <f ca="1">'Module C Corrected'!EB50-'Module C Initial'!EB50</f>
        <v>-98.170000000000073</v>
      </c>
      <c r="AK50" s="31">
        <f ca="1">'Module C Corrected'!EC50-'Module C Initial'!EC50</f>
        <v>-174.63999999999942</v>
      </c>
      <c r="AL50" s="31">
        <f ca="1">'Module C Corrected'!ED50-'Module C Initial'!ED50</f>
        <v>-98.009999999999309</v>
      </c>
      <c r="AM50" s="31">
        <f ca="1">'Module C Corrected'!EE50-'Module C Initial'!EE50</f>
        <v>-211.73999999999978</v>
      </c>
      <c r="AN50" s="31">
        <f ca="1">'Module C Corrected'!EF50-'Module C Initial'!EF50</f>
        <v>-58.789999999999964</v>
      </c>
      <c r="AO50" s="32">
        <f t="shared" ca="1" si="30"/>
        <v>-655.28999999999644</v>
      </c>
      <c r="AP50" s="32">
        <f t="shared" ca="1" si="30"/>
        <v>-77.660000000000139</v>
      </c>
      <c r="AQ50" s="32">
        <f t="shared" ca="1" si="30"/>
        <v>-86.649999999999636</v>
      </c>
      <c r="AR50" s="32">
        <f t="shared" ca="1" si="30"/>
        <v>-655.10000000000991</v>
      </c>
      <c r="AS50" s="32">
        <f t="shared" ca="1" si="30"/>
        <v>-321.500000000005</v>
      </c>
      <c r="AT50" s="32">
        <f t="shared" ca="1" si="30"/>
        <v>-133.89000000000169</v>
      </c>
      <c r="AU50" s="32">
        <f t="shared" ca="1" si="30"/>
        <v>-668.81000000000279</v>
      </c>
      <c r="AV50" s="32">
        <f t="shared" ca="1" si="30"/>
        <v>-548.64999999999873</v>
      </c>
      <c r="AW50" s="32">
        <f t="shared" ca="1" si="30"/>
        <v>-984.29000000000497</v>
      </c>
      <c r="AX50" s="32">
        <f t="shared" ca="1" si="30"/>
        <v>-556.97</v>
      </c>
      <c r="AY50" s="32">
        <f t="shared" ca="1" si="30"/>
        <v>-1213.7100000000091</v>
      </c>
      <c r="AZ50" s="32">
        <f t="shared" ca="1" si="30"/>
        <v>-339.83999999999821</v>
      </c>
      <c r="BA50" s="31">
        <f t="shared" ca="1" si="28"/>
        <v>-8.4</v>
      </c>
      <c r="BB50" s="31">
        <f t="shared" ca="1" si="5"/>
        <v>-1</v>
      </c>
      <c r="BC50" s="31">
        <f t="shared" ca="1" si="6"/>
        <v>-1.1100000000000001</v>
      </c>
      <c r="BD50" s="31">
        <f t="shared" ca="1" si="7"/>
        <v>-8.44</v>
      </c>
      <c r="BE50" s="31">
        <f t="shared" ca="1" si="8"/>
        <v>-4.1500000000000004</v>
      </c>
      <c r="BF50" s="31">
        <f t="shared" ca="1" si="9"/>
        <v>-1.73</v>
      </c>
      <c r="BG50" s="31">
        <f t="shared" ca="1" si="10"/>
        <v>-8.67</v>
      </c>
      <c r="BH50" s="31">
        <f t="shared" ca="1" si="11"/>
        <v>-7.12</v>
      </c>
      <c r="BI50" s="31">
        <f t="shared" ca="1" si="12"/>
        <v>-12.8</v>
      </c>
      <c r="BJ50" s="31">
        <f t="shared" ca="1" si="13"/>
        <v>-7.26</v>
      </c>
      <c r="BK50" s="31">
        <f t="shared" ca="1" si="14"/>
        <v>-15.84</v>
      </c>
      <c r="BL50" s="31">
        <f t="shared" ca="1" si="15"/>
        <v>-4.4400000000000004</v>
      </c>
      <c r="BM50" s="32">
        <f t="shared" ca="1" si="29"/>
        <v>-663.68999999999642</v>
      </c>
      <c r="BN50" s="32">
        <f t="shared" ca="1" si="16"/>
        <v>-78.660000000000139</v>
      </c>
      <c r="BO50" s="32">
        <f t="shared" ca="1" si="17"/>
        <v>-87.759999999999636</v>
      </c>
      <c r="BP50" s="32">
        <f t="shared" ca="1" si="18"/>
        <v>-663.54000000000997</v>
      </c>
      <c r="BQ50" s="32">
        <f t="shared" ca="1" si="19"/>
        <v>-325.65000000000498</v>
      </c>
      <c r="BR50" s="32">
        <f t="shared" ca="1" si="20"/>
        <v>-135.62000000000168</v>
      </c>
      <c r="BS50" s="32">
        <f t="shared" ca="1" si="21"/>
        <v>-677.48000000000275</v>
      </c>
      <c r="BT50" s="32">
        <f t="shared" ca="1" si="22"/>
        <v>-555.76999999999873</v>
      </c>
      <c r="BU50" s="32">
        <f t="shared" ca="1" si="23"/>
        <v>-997.09000000000492</v>
      </c>
      <c r="BV50" s="32">
        <f t="shared" ca="1" si="24"/>
        <v>-564.23</v>
      </c>
      <c r="BW50" s="32">
        <f t="shared" ca="1" si="25"/>
        <v>-1229.550000000009</v>
      </c>
      <c r="BX50" s="32">
        <f t="shared" ca="1" si="26"/>
        <v>-344.27999999999821</v>
      </c>
    </row>
    <row r="51" spans="1:76" x14ac:dyDescent="0.25">
      <c r="A51" t="s">
        <v>500</v>
      </c>
      <c r="B51" s="1" t="s">
        <v>61</v>
      </c>
      <c r="C51" t="str">
        <f t="shared" ca="1" si="2"/>
        <v>ENC3</v>
      </c>
      <c r="D51" t="str">
        <f t="shared" ca="1" si="3"/>
        <v>Clover Bar #3</v>
      </c>
      <c r="E51" s="31">
        <f ca="1">'Module C Corrected'!CW51-'Module C Initial'!CW51</f>
        <v>0</v>
      </c>
      <c r="F51" s="31">
        <f ca="1">'Module C Corrected'!CX51-'Module C Initial'!CX51</f>
        <v>0</v>
      </c>
      <c r="G51" s="31">
        <f ca="1">'Module C Corrected'!CY51-'Module C Initial'!CY51</f>
        <v>0</v>
      </c>
      <c r="H51" s="31">
        <f ca="1">'Module C Corrected'!CZ51-'Module C Initial'!CZ51</f>
        <v>0</v>
      </c>
      <c r="I51" s="31">
        <f ca="1">'Module C Corrected'!DA51-'Module C Initial'!DA51</f>
        <v>0</v>
      </c>
      <c r="J51" s="31">
        <f ca="1">'Module C Corrected'!DB51-'Module C Initial'!DB51</f>
        <v>0</v>
      </c>
      <c r="K51" s="31">
        <f ca="1">'Module C Corrected'!DC51-'Module C Initial'!DC51</f>
        <v>0</v>
      </c>
      <c r="L51" s="31">
        <f ca="1">'Module C Corrected'!DD51-'Module C Initial'!DD51</f>
        <v>0</v>
      </c>
      <c r="M51" s="31">
        <f ca="1">'Module C Corrected'!DE51-'Module C Initial'!DE51</f>
        <v>0</v>
      </c>
      <c r="N51" s="31">
        <f ca="1">'Module C Corrected'!DF51-'Module C Initial'!DF51</f>
        <v>0</v>
      </c>
      <c r="O51" s="31">
        <f ca="1">'Module C Corrected'!DG51-'Module C Initial'!DG51</f>
        <v>0</v>
      </c>
      <c r="P51" s="31">
        <f ca="1">'Module C Corrected'!DH51-'Module C Initial'!DH51</f>
        <v>0</v>
      </c>
      <c r="Q51" s="32">
        <f ca="1">'Module C Corrected'!DI51-'Module C Initial'!DI51</f>
        <v>0</v>
      </c>
      <c r="R51" s="32">
        <f ca="1">'Module C Corrected'!DJ51-'Module C Initial'!DJ51</f>
        <v>0</v>
      </c>
      <c r="S51" s="32">
        <f ca="1">'Module C Corrected'!DK51-'Module C Initial'!DK51</f>
        <v>0</v>
      </c>
      <c r="T51" s="32">
        <f ca="1">'Module C Corrected'!DL51-'Module C Initial'!DL51</f>
        <v>0</v>
      </c>
      <c r="U51" s="32">
        <f ca="1">'Module C Corrected'!DM51-'Module C Initial'!DM51</f>
        <v>0</v>
      </c>
      <c r="V51" s="32">
        <f ca="1">'Module C Corrected'!DN51-'Module C Initial'!DN51</f>
        <v>0</v>
      </c>
      <c r="W51" s="32">
        <f ca="1">'Module C Corrected'!DO51-'Module C Initial'!DO51</f>
        <v>0</v>
      </c>
      <c r="X51" s="32">
        <f ca="1">'Module C Corrected'!DP51-'Module C Initial'!DP51</f>
        <v>0</v>
      </c>
      <c r="Y51" s="32">
        <f ca="1">'Module C Corrected'!DQ51-'Module C Initial'!DQ51</f>
        <v>0</v>
      </c>
      <c r="Z51" s="32">
        <f ca="1">'Module C Corrected'!DR51-'Module C Initial'!DR51</f>
        <v>0</v>
      </c>
      <c r="AA51" s="32">
        <f ca="1">'Module C Corrected'!DS51-'Module C Initial'!DS51</f>
        <v>0</v>
      </c>
      <c r="AB51" s="32">
        <f ca="1">'Module C Corrected'!DT51-'Module C Initial'!DT51</f>
        <v>0</v>
      </c>
      <c r="AC51" s="31">
        <f ca="1">'Module C Corrected'!DU51-'Module C Initial'!DU51</f>
        <v>0</v>
      </c>
      <c r="AD51" s="31">
        <f ca="1">'Module C Corrected'!DV51-'Module C Initial'!DV51</f>
        <v>0</v>
      </c>
      <c r="AE51" s="31">
        <f ca="1">'Module C Corrected'!DW51-'Module C Initial'!DW51</f>
        <v>0</v>
      </c>
      <c r="AF51" s="31">
        <f ca="1">'Module C Corrected'!DX51-'Module C Initial'!DX51</f>
        <v>0</v>
      </c>
      <c r="AG51" s="31">
        <f ca="1">'Module C Corrected'!DY51-'Module C Initial'!DY51</f>
        <v>0</v>
      </c>
      <c r="AH51" s="31">
        <f ca="1">'Module C Corrected'!DZ51-'Module C Initial'!DZ51</f>
        <v>0</v>
      </c>
      <c r="AI51" s="31">
        <f ca="1">'Module C Corrected'!EA51-'Module C Initial'!EA51</f>
        <v>0</v>
      </c>
      <c r="AJ51" s="31">
        <f ca="1">'Module C Corrected'!EB51-'Module C Initial'!EB51</f>
        <v>0</v>
      </c>
      <c r="AK51" s="31">
        <f ca="1">'Module C Corrected'!EC51-'Module C Initial'!EC51</f>
        <v>0</v>
      </c>
      <c r="AL51" s="31">
        <f ca="1">'Module C Corrected'!ED51-'Module C Initial'!ED51</f>
        <v>0</v>
      </c>
      <c r="AM51" s="31">
        <f ca="1">'Module C Corrected'!EE51-'Module C Initial'!EE51</f>
        <v>0</v>
      </c>
      <c r="AN51" s="31">
        <f ca="1">'Module C Corrected'!EF51-'Module C Initial'!EF51</f>
        <v>0</v>
      </c>
      <c r="AO51" s="32">
        <f t="shared" ca="1" si="30"/>
        <v>0</v>
      </c>
      <c r="AP51" s="32">
        <f t="shared" ca="1" si="30"/>
        <v>0</v>
      </c>
      <c r="AQ51" s="32">
        <f t="shared" ca="1" si="30"/>
        <v>0</v>
      </c>
      <c r="AR51" s="32">
        <f t="shared" ca="1" si="30"/>
        <v>0</v>
      </c>
      <c r="AS51" s="32">
        <f t="shared" ca="1" si="30"/>
        <v>0</v>
      </c>
      <c r="AT51" s="32">
        <f t="shared" ca="1" si="30"/>
        <v>0</v>
      </c>
      <c r="AU51" s="32">
        <f t="shared" ca="1" si="30"/>
        <v>0</v>
      </c>
      <c r="AV51" s="32">
        <f t="shared" ca="1" si="30"/>
        <v>0</v>
      </c>
      <c r="AW51" s="32">
        <f t="shared" ca="1" si="30"/>
        <v>0</v>
      </c>
      <c r="AX51" s="32">
        <f t="shared" ca="1" si="30"/>
        <v>0</v>
      </c>
      <c r="AY51" s="32">
        <f t="shared" ca="1" si="30"/>
        <v>0</v>
      </c>
      <c r="AZ51" s="32">
        <f t="shared" ca="1" si="30"/>
        <v>0</v>
      </c>
      <c r="BA51" s="31">
        <f t="shared" ca="1" si="28"/>
        <v>0</v>
      </c>
      <c r="BB51" s="31">
        <f t="shared" ca="1" si="5"/>
        <v>0</v>
      </c>
      <c r="BC51" s="31">
        <f t="shared" ca="1" si="6"/>
        <v>0</v>
      </c>
      <c r="BD51" s="31">
        <f t="shared" ca="1" si="7"/>
        <v>0</v>
      </c>
      <c r="BE51" s="31">
        <f t="shared" ca="1" si="8"/>
        <v>0</v>
      </c>
      <c r="BF51" s="31">
        <f t="shared" ca="1" si="9"/>
        <v>0</v>
      </c>
      <c r="BG51" s="31">
        <f t="shared" ca="1" si="10"/>
        <v>0</v>
      </c>
      <c r="BH51" s="31">
        <f t="shared" ca="1" si="11"/>
        <v>0</v>
      </c>
      <c r="BI51" s="31">
        <f t="shared" ca="1" si="12"/>
        <v>0</v>
      </c>
      <c r="BJ51" s="31">
        <f t="shared" ca="1" si="13"/>
        <v>0</v>
      </c>
      <c r="BK51" s="31">
        <f t="shared" ca="1" si="14"/>
        <v>0</v>
      </c>
      <c r="BL51" s="31">
        <f t="shared" ca="1" si="15"/>
        <v>0</v>
      </c>
      <c r="BM51" s="32">
        <f t="shared" ca="1" si="29"/>
        <v>0</v>
      </c>
      <c r="BN51" s="32">
        <f t="shared" ca="1" si="16"/>
        <v>0</v>
      </c>
      <c r="BO51" s="32">
        <f t="shared" ca="1" si="17"/>
        <v>0</v>
      </c>
      <c r="BP51" s="32">
        <f t="shared" ca="1" si="18"/>
        <v>0</v>
      </c>
      <c r="BQ51" s="32">
        <f t="shared" ca="1" si="19"/>
        <v>0</v>
      </c>
      <c r="BR51" s="32">
        <f t="shared" ca="1" si="20"/>
        <v>0</v>
      </c>
      <c r="BS51" s="32">
        <f t="shared" ca="1" si="21"/>
        <v>0</v>
      </c>
      <c r="BT51" s="32">
        <f t="shared" ca="1" si="22"/>
        <v>0</v>
      </c>
      <c r="BU51" s="32">
        <f t="shared" ca="1" si="23"/>
        <v>0</v>
      </c>
      <c r="BV51" s="32">
        <f t="shared" ca="1" si="24"/>
        <v>0</v>
      </c>
      <c r="BW51" s="32">
        <f t="shared" ca="1" si="25"/>
        <v>0</v>
      </c>
      <c r="BX51" s="32">
        <f t="shared" ca="1" si="26"/>
        <v>0</v>
      </c>
    </row>
    <row r="52" spans="1:76" x14ac:dyDescent="0.25">
      <c r="A52" t="s">
        <v>458</v>
      </c>
      <c r="B52" s="1" t="s">
        <v>135</v>
      </c>
      <c r="C52" t="str">
        <f t="shared" ca="1" si="2"/>
        <v>BCHIMP</v>
      </c>
      <c r="D52" t="str">
        <f t="shared" ca="1" si="3"/>
        <v>Alberta-BC Intertie - Import</v>
      </c>
      <c r="E52" s="31">
        <f ca="1">'Module C Corrected'!CW52-'Module C Initial'!CW52</f>
        <v>1747.6199999999953</v>
      </c>
      <c r="F52" s="31">
        <f ca="1">'Module C Corrected'!CX52-'Module C Initial'!CX52</f>
        <v>709.11999999999534</v>
      </c>
      <c r="G52" s="31">
        <f ca="1">'Module C Corrected'!CY52-'Module C Initial'!CY52</f>
        <v>815.06999999999971</v>
      </c>
      <c r="H52" s="31">
        <f ca="1">'Module C Corrected'!CZ52-'Module C Initial'!CZ52</f>
        <v>1001.9100000000035</v>
      </c>
      <c r="I52" s="31">
        <f ca="1">'Module C Corrected'!DA52-'Module C Initial'!DA52</f>
        <v>708.30999999999767</v>
      </c>
      <c r="J52" s="31">
        <f ca="1">'Module C Corrected'!DB52-'Module C Initial'!DB52</f>
        <v>1014.1500000000015</v>
      </c>
      <c r="K52" s="31">
        <f ca="1">'Module C Corrected'!DC52-'Module C Initial'!DC52</f>
        <v>1772.7600000000093</v>
      </c>
      <c r="L52" s="31">
        <f ca="1">'Module C Corrected'!DD52-'Module C Initial'!DD52</f>
        <v>511.75</v>
      </c>
      <c r="M52" s="31">
        <f ca="1">'Module C Corrected'!DE52-'Module C Initial'!DE52</f>
        <v>742.25</v>
      </c>
      <c r="N52" s="31">
        <f ca="1">'Module C Corrected'!DF52-'Module C Initial'!DF52</f>
        <v>1599.2099999999991</v>
      </c>
      <c r="O52" s="31">
        <f ca="1">'Module C Corrected'!DG52-'Module C Initial'!DG52</f>
        <v>1985.1700000000128</v>
      </c>
      <c r="P52" s="31">
        <f ca="1">'Module C Corrected'!DH52-'Module C Initial'!DH52</f>
        <v>985.08000000000175</v>
      </c>
      <c r="Q52" s="32">
        <f ca="1">'Module C Corrected'!DI52-'Module C Initial'!DI52</f>
        <v>87.380000000000109</v>
      </c>
      <c r="R52" s="32">
        <f ca="1">'Module C Corrected'!DJ52-'Module C Initial'!DJ52</f>
        <v>35.460000000000036</v>
      </c>
      <c r="S52" s="32">
        <f ca="1">'Module C Corrected'!DK52-'Module C Initial'!DK52</f>
        <v>40.759999999999764</v>
      </c>
      <c r="T52" s="32">
        <f ca="1">'Module C Corrected'!DL52-'Module C Initial'!DL52</f>
        <v>50.090000000000146</v>
      </c>
      <c r="U52" s="32">
        <f ca="1">'Module C Corrected'!DM52-'Module C Initial'!DM52</f>
        <v>35.420000000000073</v>
      </c>
      <c r="V52" s="32">
        <f ca="1">'Module C Corrected'!DN52-'Module C Initial'!DN52</f>
        <v>50.710000000000036</v>
      </c>
      <c r="W52" s="32">
        <f ca="1">'Module C Corrected'!DO52-'Module C Initial'!DO52</f>
        <v>88.639999999999873</v>
      </c>
      <c r="X52" s="32">
        <f ca="1">'Module C Corrected'!DP52-'Module C Initial'!DP52</f>
        <v>25.589999999999975</v>
      </c>
      <c r="Y52" s="32">
        <f ca="1">'Module C Corrected'!DQ52-'Module C Initial'!DQ52</f>
        <v>37.110000000000014</v>
      </c>
      <c r="Z52" s="32">
        <f ca="1">'Module C Corrected'!DR52-'Module C Initial'!DR52</f>
        <v>79.960000000000036</v>
      </c>
      <c r="AA52" s="32">
        <f ca="1">'Module C Corrected'!DS52-'Module C Initial'!DS52</f>
        <v>99.259999999999764</v>
      </c>
      <c r="AB52" s="32">
        <f ca="1">'Module C Corrected'!DT52-'Module C Initial'!DT52</f>
        <v>49.259999999999991</v>
      </c>
      <c r="AC52" s="31">
        <f ca="1">'Module C Corrected'!DU52-'Module C Initial'!DU52</f>
        <v>427.83000000000175</v>
      </c>
      <c r="AD52" s="31">
        <f ca="1">'Module C Corrected'!DV52-'Module C Initial'!DV52</f>
        <v>171.93999999999869</v>
      </c>
      <c r="AE52" s="31">
        <f ca="1">'Module C Corrected'!DW52-'Module C Initial'!DW52</f>
        <v>195.86000000000058</v>
      </c>
      <c r="AF52" s="31">
        <f ca="1">'Module C Corrected'!DX52-'Module C Initial'!DX52</f>
        <v>238.42000000000007</v>
      </c>
      <c r="AG52" s="31">
        <f ca="1">'Module C Corrected'!DY52-'Module C Initial'!DY52</f>
        <v>166.96000000000004</v>
      </c>
      <c r="AH52" s="31">
        <f ca="1">'Module C Corrected'!DZ52-'Module C Initial'!DZ52</f>
        <v>236.68999999999869</v>
      </c>
      <c r="AI52" s="31">
        <f ca="1">'Module C Corrected'!EA52-'Module C Initial'!EA52</f>
        <v>409.73999999999796</v>
      </c>
      <c r="AJ52" s="31">
        <f ca="1">'Module C Corrected'!EB52-'Module C Initial'!EB52</f>
        <v>117.08999999999992</v>
      </c>
      <c r="AK52" s="31">
        <f ca="1">'Module C Corrected'!EC52-'Module C Initial'!EC52</f>
        <v>168.10000000000036</v>
      </c>
      <c r="AL52" s="31">
        <f ca="1">'Module C Corrected'!ED52-'Module C Initial'!ED52</f>
        <v>358.57999999999993</v>
      </c>
      <c r="AM52" s="31">
        <f ca="1">'Module C Corrected'!EE52-'Module C Initial'!EE52</f>
        <v>440.48999999999978</v>
      </c>
      <c r="AN52" s="31">
        <f ca="1">'Module C Corrected'!EF52-'Module C Initial'!EF52</f>
        <v>216.35999999999967</v>
      </c>
      <c r="AO52" s="32">
        <f t="shared" ca="1" si="30"/>
        <v>2262.8299999999972</v>
      </c>
      <c r="AP52" s="32">
        <f t="shared" ca="1" si="30"/>
        <v>916.51999999999407</v>
      </c>
      <c r="AQ52" s="32">
        <f t="shared" ca="1" si="30"/>
        <v>1051.69</v>
      </c>
      <c r="AR52" s="32">
        <f t="shared" ca="1" si="30"/>
        <v>1290.4200000000037</v>
      </c>
      <c r="AS52" s="32">
        <f t="shared" ca="1" si="30"/>
        <v>910.68999999999778</v>
      </c>
      <c r="AT52" s="32">
        <f t="shared" ca="1" si="30"/>
        <v>1301.5500000000002</v>
      </c>
      <c r="AU52" s="32">
        <f t="shared" ca="1" si="30"/>
        <v>2271.1400000000071</v>
      </c>
      <c r="AV52" s="32">
        <f t="shared" ca="1" si="30"/>
        <v>654.42999999999984</v>
      </c>
      <c r="AW52" s="32">
        <f t="shared" ca="1" si="30"/>
        <v>947.46000000000038</v>
      </c>
      <c r="AX52" s="32">
        <f t="shared" ca="1" si="30"/>
        <v>2037.7499999999991</v>
      </c>
      <c r="AY52" s="32">
        <f t="shared" ca="1" si="30"/>
        <v>2524.9200000000124</v>
      </c>
      <c r="AZ52" s="32">
        <f t="shared" ca="1" si="30"/>
        <v>1250.7000000000014</v>
      </c>
      <c r="BA52" s="31">
        <f t="shared" ca="1" si="28"/>
        <v>29.02</v>
      </c>
      <c r="BB52" s="31">
        <f t="shared" ca="1" si="5"/>
        <v>11.77</v>
      </c>
      <c r="BC52" s="31">
        <f t="shared" ca="1" si="6"/>
        <v>13.53</v>
      </c>
      <c r="BD52" s="31">
        <f t="shared" ca="1" si="7"/>
        <v>16.63</v>
      </c>
      <c r="BE52" s="31">
        <f t="shared" ca="1" si="8"/>
        <v>11.76</v>
      </c>
      <c r="BF52" s="31">
        <f t="shared" ca="1" si="9"/>
        <v>16.84</v>
      </c>
      <c r="BG52" s="31">
        <f t="shared" ca="1" si="10"/>
        <v>29.43</v>
      </c>
      <c r="BH52" s="31">
        <f t="shared" ca="1" si="11"/>
        <v>8.5</v>
      </c>
      <c r="BI52" s="31">
        <f t="shared" ca="1" si="12"/>
        <v>12.32</v>
      </c>
      <c r="BJ52" s="31">
        <f t="shared" ca="1" si="13"/>
        <v>26.55</v>
      </c>
      <c r="BK52" s="31">
        <f t="shared" ca="1" si="14"/>
        <v>32.96</v>
      </c>
      <c r="BL52" s="31">
        <f t="shared" ca="1" si="15"/>
        <v>16.36</v>
      </c>
      <c r="BM52" s="32">
        <f t="shared" ca="1" si="29"/>
        <v>2291.8499999999972</v>
      </c>
      <c r="BN52" s="32">
        <f t="shared" ca="1" si="16"/>
        <v>928.28999999999405</v>
      </c>
      <c r="BO52" s="32">
        <f t="shared" ca="1" si="17"/>
        <v>1065.22</v>
      </c>
      <c r="BP52" s="32">
        <f t="shared" ca="1" si="18"/>
        <v>1307.0500000000038</v>
      </c>
      <c r="BQ52" s="32">
        <f t="shared" ca="1" si="19"/>
        <v>922.44999999999777</v>
      </c>
      <c r="BR52" s="32">
        <f t="shared" ca="1" si="20"/>
        <v>1318.39</v>
      </c>
      <c r="BS52" s="32">
        <f t="shared" ca="1" si="21"/>
        <v>2300.570000000007</v>
      </c>
      <c r="BT52" s="32">
        <f t="shared" ca="1" si="22"/>
        <v>662.92999999999984</v>
      </c>
      <c r="BU52" s="32">
        <f t="shared" ca="1" si="23"/>
        <v>959.78000000000043</v>
      </c>
      <c r="BV52" s="32">
        <f t="shared" ca="1" si="24"/>
        <v>2064.2999999999993</v>
      </c>
      <c r="BW52" s="32">
        <f t="shared" ca="1" si="25"/>
        <v>2557.8800000000124</v>
      </c>
      <c r="BX52" s="32">
        <f t="shared" ca="1" si="26"/>
        <v>1267.0600000000013</v>
      </c>
    </row>
    <row r="53" spans="1:76" x14ac:dyDescent="0.25">
      <c r="A53" t="s">
        <v>458</v>
      </c>
      <c r="B53" s="1" t="s">
        <v>137</v>
      </c>
      <c r="C53" t="str">
        <f t="shared" ca="1" si="2"/>
        <v>BCHEXP</v>
      </c>
      <c r="D53" t="str">
        <f t="shared" ca="1" si="3"/>
        <v>Alberta-BC Intertie - Export</v>
      </c>
      <c r="E53" s="31">
        <f ca="1">'Module C Corrected'!CW53-'Module C Initial'!CW53</f>
        <v>0</v>
      </c>
      <c r="F53" s="31">
        <f ca="1">'Module C Corrected'!CX53-'Module C Initial'!CX53</f>
        <v>0</v>
      </c>
      <c r="G53" s="31">
        <f ca="1">'Module C Corrected'!CY53-'Module C Initial'!CY53</f>
        <v>0</v>
      </c>
      <c r="H53" s="31">
        <f ca="1">'Module C Corrected'!CZ53-'Module C Initial'!CZ53</f>
        <v>0</v>
      </c>
      <c r="I53" s="31">
        <f ca="1">'Module C Corrected'!DA53-'Module C Initial'!DA53</f>
        <v>0</v>
      </c>
      <c r="J53" s="31">
        <f ca="1">'Module C Corrected'!DB53-'Module C Initial'!DB53</f>
        <v>0</v>
      </c>
      <c r="K53" s="31">
        <f ca="1">'Module C Corrected'!DC53-'Module C Initial'!DC53</f>
        <v>0</v>
      </c>
      <c r="L53" s="31">
        <f ca="1">'Module C Corrected'!DD53-'Module C Initial'!DD53</f>
        <v>0</v>
      </c>
      <c r="M53" s="31">
        <f ca="1">'Module C Corrected'!DE53-'Module C Initial'!DE53</f>
        <v>0</v>
      </c>
      <c r="N53" s="31">
        <f ca="1">'Module C Corrected'!DF53-'Module C Initial'!DF53</f>
        <v>0</v>
      </c>
      <c r="O53" s="31">
        <f ca="1">'Module C Corrected'!DG53-'Module C Initial'!DG53</f>
        <v>0</v>
      </c>
      <c r="P53" s="31">
        <f ca="1">'Module C Corrected'!DH53-'Module C Initial'!DH53</f>
        <v>0</v>
      </c>
      <c r="Q53" s="32">
        <f ca="1">'Module C Corrected'!DI53-'Module C Initial'!DI53</f>
        <v>0</v>
      </c>
      <c r="R53" s="32">
        <f ca="1">'Module C Corrected'!DJ53-'Module C Initial'!DJ53</f>
        <v>0</v>
      </c>
      <c r="S53" s="32">
        <f ca="1">'Module C Corrected'!DK53-'Module C Initial'!DK53</f>
        <v>0</v>
      </c>
      <c r="T53" s="32">
        <f ca="1">'Module C Corrected'!DL53-'Module C Initial'!DL53</f>
        <v>0</v>
      </c>
      <c r="U53" s="32">
        <f ca="1">'Module C Corrected'!DM53-'Module C Initial'!DM53</f>
        <v>0</v>
      </c>
      <c r="V53" s="32">
        <f ca="1">'Module C Corrected'!DN53-'Module C Initial'!DN53</f>
        <v>0</v>
      </c>
      <c r="W53" s="32">
        <f ca="1">'Module C Corrected'!DO53-'Module C Initial'!DO53</f>
        <v>0</v>
      </c>
      <c r="X53" s="32">
        <f ca="1">'Module C Corrected'!DP53-'Module C Initial'!DP53</f>
        <v>0</v>
      </c>
      <c r="Y53" s="32">
        <f ca="1">'Module C Corrected'!DQ53-'Module C Initial'!DQ53</f>
        <v>0</v>
      </c>
      <c r="Z53" s="32">
        <f ca="1">'Module C Corrected'!DR53-'Module C Initial'!DR53</f>
        <v>0</v>
      </c>
      <c r="AA53" s="32">
        <f ca="1">'Module C Corrected'!DS53-'Module C Initial'!DS53</f>
        <v>0</v>
      </c>
      <c r="AB53" s="32">
        <f ca="1">'Module C Corrected'!DT53-'Module C Initial'!DT53</f>
        <v>0</v>
      </c>
      <c r="AC53" s="31">
        <f ca="1">'Module C Corrected'!DU53-'Module C Initial'!DU53</f>
        <v>0</v>
      </c>
      <c r="AD53" s="31">
        <f ca="1">'Module C Corrected'!DV53-'Module C Initial'!DV53</f>
        <v>0</v>
      </c>
      <c r="AE53" s="31">
        <f ca="1">'Module C Corrected'!DW53-'Module C Initial'!DW53</f>
        <v>0</v>
      </c>
      <c r="AF53" s="31">
        <f ca="1">'Module C Corrected'!DX53-'Module C Initial'!DX53</f>
        <v>0</v>
      </c>
      <c r="AG53" s="31">
        <f ca="1">'Module C Corrected'!DY53-'Module C Initial'!DY53</f>
        <v>0</v>
      </c>
      <c r="AH53" s="31">
        <f ca="1">'Module C Corrected'!DZ53-'Module C Initial'!DZ53</f>
        <v>0</v>
      </c>
      <c r="AI53" s="31">
        <f ca="1">'Module C Corrected'!EA53-'Module C Initial'!EA53</f>
        <v>0</v>
      </c>
      <c r="AJ53" s="31">
        <f ca="1">'Module C Corrected'!EB53-'Module C Initial'!EB53</f>
        <v>0</v>
      </c>
      <c r="AK53" s="31">
        <f ca="1">'Module C Corrected'!EC53-'Module C Initial'!EC53</f>
        <v>0</v>
      </c>
      <c r="AL53" s="31">
        <f ca="1">'Module C Corrected'!ED53-'Module C Initial'!ED53</f>
        <v>0</v>
      </c>
      <c r="AM53" s="31">
        <f ca="1">'Module C Corrected'!EE53-'Module C Initial'!EE53</f>
        <v>0</v>
      </c>
      <c r="AN53" s="31">
        <f ca="1">'Module C Corrected'!EF53-'Module C Initial'!EF53</f>
        <v>0</v>
      </c>
      <c r="AO53" s="32">
        <f t="shared" ca="1" si="30"/>
        <v>0</v>
      </c>
      <c r="AP53" s="32">
        <f t="shared" ca="1" si="30"/>
        <v>0</v>
      </c>
      <c r="AQ53" s="32">
        <f t="shared" ca="1" si="30"/>
        <v>0</v>
      </c>
      <c r="AR53" s="32">
        <f t="shared" ca="1" si="30"/>
        <v>0</v>
      </c>
      <c r="AS53" s="32">
        <f t="shared" ca="1" si="30"/>
        <v>0</v>
      </c>
      <c r="AT53" s="32">
        <f t="shared" ca="1" si="30"/>
        <v>0</v>
      </c>
      <c r="AU53" s="32">
        <f t="shared" ca="1" si="30"/>
        <v>0</v>
      </c>
      <c r="AV53" s="32">
        <f t="shared" ca="1" si="30"/>
        <v>0</v>
      </c>
      <c r="AW53" s="32">
        <f t="shared" ca="1" si="30"/>
        <v>0</v>
      </c>
      <c r="AX53" s="32">
        <f t="shared" ca="1" si="30"/>
        <v>0</v>
      </c>
      <c r="AY53" s="32">
        <f t="shared" ca="1" si="30"/>
        <v>0</v>
      </c>
      <c r="AZ53" s="32">
        <f t="shared" ca="1" si="30"/>
        <v>0</v>
      </c>
      <c r="BA53" s="31">
        <f t="shared" ca="1" si="28"/>
        <v>0</v>
      </c>
      <c r="BB53" s="31">
        <f t="shared" ca="1" si="5"/>
        <v>0</v>
      </c>
      <c r="BC53" s="31">
        <f t="shared" ca="1" si="6"/>
        <v>0</v>
      </c>
      <c r="BD53" s="31">
        <f t="shared" ca="1" si="7"/>
        <v>0</v>
      </c>
      <c r="BE53" s="31">
        <f t="shared" ca="1" si="8"/>
        <v>0</v>
      </c>
      <c r="BF53" s="31">
        <f t="shared" ca="1" si="9"/>
        <v>0</v>
      </c>
      <c r="BG53" s="31">
        <f t="shared" ca="1" si="10"/>
        <v>0</v>
      </c>
      <c r="BH53" s="31">
        <f t="shared" ca="1" si="11"/>
        <v>0</v>
      </c>
      <c r="BI53" s="31">
        <f t="shared" ca="1" si="12"/>
        <v>0</v>
      </c>
      <c r="BJ53" s="31">
        <f t="shared" ca="1" si="13"/>
        <v>0</v>
      </c>
      <c r="BK53" s="31">
        <f t="shared" ca="1" si="14"/>
        <v>0</v>
      </c>
      <c r="BL53" s="31">
        <f t="shared" ca="1" si="15"/>
        <v>0</v>
      </c>
      <c r="BM53" s="32">
        <f t="shared" ca="1" si="29"/>
        <v>0</v>
      </c>
      <c r="BN53" s="32">
        <f t="shared" ca="1" si="16"/>
        <v>0</v>
      </c>
      <c r="BO53" s="32">
        <f t="shared" ca="1" si="17"/>
        <v>0</v>
      </c>
      <c r="BP53" s="32">
        <f t="shared" ca="1" si="18"/>
        <v>0</v>
      </c>
      <c r="BQ53" s="32">
        <f t="shared" ca="1" si="19"/>
        <v>0</v>
      </c>
      <c r="BR53" s="32">
        <f t="shared" ca="1" si="20"/>
        <v>0</v>
      </c>
      <c r="BS53" s="32">
        <f t="shared" ca="1" si="21"/>
        <v>0</v>
      </c>
      <c r="BT53" s="32">
        <f t="shared" ca="1" si="22"/>
        <v>0</v>
      </c>
      <c r="BU53" s="32">
        <f t="shared" ca="1" si="23"/>
        <v>0</v>
      </c>
      <c r="BV53" s="32">
        <f t="shared" ca="1" si="24"/>
        <v>0</v>
      </c>
      <c r="BW53" s="32">
        <f t="shared" ca="1" si="25"/>
        <v>0</v>
      </c>
      <c r="BX53" s="32">
        <f t="shared" ca="1" si="26"/>
        <v>0</v>
      </c>
    </row>
    <row r="54" spans="1:76" x14ac:dyDescent="0.25">
      <c r="A54" t="s">
        <v>459</v>
      </c>
      <c r="B54" s="1" t="s">
        <v>106</v>
      </c>
      <c r="C54" t="str">
        <f t="shared" ca="1" si="2"/>
        <v>FNG1</v>
      </c>
      <c r="D54" t="str">
        <f t="shared" ca="1" si="3"/>
        <v>Fort Nelson</v>
      </c>
      <c r="E54" s="31">
        <f ca="1">'Module C Corrected'!CW54-'Module C Initial'!CW54</f>
        <v>585.02000000000044</v>
      </c>
      <c r="F54" s="31">
        <f ca="1">'Module C Corrected'!CX54-'Module C Initial'!CX54</f>
        <v>2356.5600000000013</v>
      </c>
      <c r="G54" s="31">
        <f ca="1">'Module C Corrected'!CY54-'Module C Initial'!CY54</f>
        <v>3455.84</v>
      </c>
      <c r="H54" s="31">
        <f ca="1">'Module C Corrected'!CZ54-'Module C Initial'!CZ54</f>
        <v>3907.8500000000058</v>
      </c>
      <c r="I54" s="31">
        <f ca="1">'Module C Corrected'!DA54-'Module C Initial'!DA54</f>
        <v>791.19000000000051</v>
      </c>
      <c r="J54" s="31">
        <f ca="1">'Module C Corrected'!DB54-'Module C Initial'!DB54</f>
        <v>4288.9099999999962</v>
      </c>
      <c r="K54" s="31">
        <f ca="1">'Module C Corrected'!DC54-'Module C Initial'!DC54</f>
        <v>6761.7799999999988</v>
      </c>
      <c r="L54" s="31">
        <f ca="1">'Module C Corrected'!DD54-'Module C Initial'!DD54</f>
        <v>5765.7700000000041</v>
      </c>
      <c r="M54" s="31">
        <f ca="1">'Module C Corrected'!DE54-'Module C Initial'!DE54</f>
        <v>11507.039999999994</v>
      </c>
      <c r="N54" s="31">
        <f ca="1">'Module C Corrected'!DF54-'Module C Initial'!DF54</f>
        <v>12145.440000000002</v>
      </c>
      <c r="O54" s="31">
        <f ca="1">'Module C Corrected'!DG54-'Module C Initial'!DG54</f>
        <v>11128.330000000002</v>
      </c>
      <c r="P54" s="31">
        <f ca="1">'Module C Corrected'!DH54-'Module C Initial'!DH54</f>
        <v>5253.3000000000029</v>
      </c>
      <c r="Q54" s="32">
        <f ca="1">'Module C Corrected'!DI54-'Module C Initial'!DI54</f>
        <v>29.25</v>
      </c>
      <c r="R54" s="32">
        <f ca="1">'Module C Corrected'!DJ54-'Module C Initial'!DJ54</f>
        <v>117.82999999999993</v>
      </c>
      <c r="S54" s="32">
        <f ca="1">'Module C Corrected'!DK54-'Module C Initial'!DK54</f>
        <v>172.78999999999996</v>
      </c>
      <c r="T54" s="32">
        <f ca="1">'Module C Corrected'!DL54-'Module C Initial'!DL54</f>
        <v>195.38999999999987</v>
      </c>
      <c r="U54" s="32">
        <f ca="1">'Module C Corrected'!DM54-'Module C Initial'!DM54</f>
        <v>39.56</v>
      </c>
      <c r="V54" s="32">
        <f ca="1">'Module C Corrected'!DN54-'Module C Initial'!DN54</f>
        <v>214.45000000000005</v>
      </c>
      <c r="W54" s="32">
        <f ca="1">'Module C Corrected'!DO54-'Module C Initial'!DO54</f>
        <v>338.09000000000015</v>
      </c>
      <c r="X54" s="32">
        <f ca="1">'Module C Corrected'!DP54-'Module C Initial'!DP54</f>
        <v>288.28999999999996</v>
      </c>
      <c r="Y54" s="32">
        <f ca="1">'Module C Corrected'!DQ54-'Module C Initial'!DQ54</f>
        <v>575.34999999999991</v>
      </c>
      <c r="Z54" s="32">
        <f ca="1">'Module C Corrected'!DR54-'Module C Initial'!DR54</f>
        <v>607.26999999999953</v>
      </c>
      <c r="AA54" s="32">
        <f ca="1">'Module C Corrected'!DS54-'Module C Initial'!DS54</f>
        <v>556.42000000000007</v>
      </c>
      <c r="AB54" s="32">
        <f ca="1">'Module C Corrected'!DT54-'Module C Initial'!DT54</f>
        <v>262.66000000000008</v>
      </c>
      <c r="AC54" s="31">
        <f ca="1">'Module C Corrected'!DU54-'Module C Initial'!DU54</f>
        <v>143.21000000000004</v>
      </c>
      <c r="AD54" s="31">
        <f ca="1">'Module C Corrected'!DV54-'Module C Initial'!DV54</f>
        <v>571.40999999999985</v>
      </c>
      <c r="AE54" s="31">
        <f ca="1">'Module C Corrected'!DW54-'Module C Initial'!DW54</f>
        <v>830.44000000000051</v>
      </c>
      <c r="AF54" s="31">
        <f ca="1">'Module C Corrected'!DX54-'Module C Initial'!DX54</f>
        <v>929.94999999999982</v>
      </c>
      <c r="AG54" s="31">
        <f ca="1">'Module C Corrected'!DY54-'Module C Initial'!DY54</f>
        <v>186.5</v>
      </c>
      <c r="AH54" s="31">
        <f ca="1">'Module C Corrected'!DZ54-'Module C Initial'!DZ54</f>
        <v>1000.9699999999993</v>
      </c>
      <c r="AI54" s="31">
        <f ca="1">'Module C Corrected'!EA54-'Module C Initial'!EA54</f>
        <v>1562.8700000000008</v>
      </c>
      <c r="AJ54" s="31">
        <f ca="1">'Module C Corrected'!EB54-'Module C Initial'!EB54</f>
        <v>1319.2299999999996</v>
      </c>
      <c r="AK54" s="31">
        <f ca="1">'Module C Corrected'!EC54-'Module C Initial'!EC54</f>
        <v>2606.0500000000011</v>
      </c>
      <c r="AL54" s="31">
        <f ca="1">'Module C Corrected'!ED54-'Module C Initial'!ED54</f>
        <v>2723.25</v>
      </c>
      <c r="AM54" s="31">
        <f ca="1">'Module C Corrected'!EE54-'Module C Initial'!EE54</f>
        <v>2469.2700000000004</v>
      </c>
      <c r="AN54" s="31">
        <f ca="1">'Module C Corrected'!EF54-'Module C Initial'!EF54</f>
        <v>1153.8100000000004</v>
      </c>
      <c r="AO54" s="32">
        <f t="shared" ca="1" si="30"/>
        <v>757.48000000000047</v>
      </c>
      <c r="AP54" s="32">
        <f t="shared" ca="1" si="30"/>
        <v>3045.8000000000011</v>
      </c>
      <c r="AQ54" s="32">
        <f t="shared" ca="1" si="30"/>
        <v>4459.0700000000006</v>
      </c>
      <c r="AR54" s="32">
        <f t="shared" ca="1" si="30"/>
        <v>5033.1900000000051</v>
      </c>
      <c r="AS54" s="32">
        <f t="shared" ca="1" si="30"/>
        <v>1017.2500000000005</v>
      </c>
      <c r="AT54" s="32">
        <f t="shared" ca="1" si="30"/>
        <v>5504.3299999999954</v>
      </c>
      <c r="AU54" s="32">
        <f t="shared" ca="1" si="30"/>
        <v>8662.74</v>
      </c>
      <c r="AV54" s="32">
        <f t="shared" ca="1" si="30"/>
        <v>7373.2900000000036</v>
      </c>
      <c r="AW54" s="32">
        <f t="shared" ca="1" si="30"/>
        <v>14688.439999999995</v>
      </c>
      <c r="AX54" s="32">
        <f t="shared" ca="1" si="30"/>
        <v>15475.960000000003</v>
      </c>
      <c r="AY54" s="32">
        <f t="shared" ca="1" si="30"/>
        <v>14154.020000000002</v>
      </c>
      <c r="AZ54" s="32">
        <f t="shared" ca="1" si="30"/>
        <v>6669.7700000000032</v>
      </c>
      <c r="BA54" s="31">
        <f t="shared" ca="1" si="28"/>
        <v>9.7100000000000009</v>
      </c>
      <c r="BB54" s="31">
        <f t="shared" ca="1" si="5"/>
        <v>39.130000000000003</v>
      </c>
      <c r="BC54" s="31">
        <f t="shared" ca="1" si="6"/>
        <v>57.38</v>
      </c>
      <c r="BD54" s="31">
        <f t="shared" ca="1" si="7"/>
        <v>64.88</v>
      </c>
      <c r="BE54" s="31">
        <f t="shared" ca="1" si="8"/>
        <v>13.14</v>
      </c>
      <c r="BF54" s="31">
        <f t="shared" ca="1" si="9"/>
        <v>71.209999999999994</v>
      </c>
      <c r="BG54" s="31">
        <f t="shared" ca="1" si="10"/>
        <v>112.26</v>
      </c>
      <c r="BH54" s="31">
        <f t="shared" ca="1" si="11"/>
        <v>95.73</v>
      </c>
      <c r="BI54" s="31">
        <f t="shared" ca="1" si="12"/>
        <v>191.05</v>
      </c>
      <c r="BJ54" s="31">
        <f t="shared" ca="1" si="13"/>
        <v>201.65</v>
      </c>
      <c r="BK54" s="31">
        <f t="shared" ca="1" si="14"/>
        <v>184.76</v>
      </c>
      <c r="BL54" s="31">
        <f t="shared" ca="1" si="15"/>
        <v>87.22</v>
      </c>
      <c r="BM54" s="32">
        <f t="shared" ca="1" si="29"/>
        <v>767.19000000000051</v>
      </c>
      <c r="BN54" s="32">
        <f t="shared" ca="1" si="16"/>
        <v>3084.9300000000012</v>
      </c>
      <c r="BO54" s="32">
        <f t="shared" ca="1" si="17"/>
        <v>4516.4500000000007</v>
      </c>
      <c r="BP54" s="32">
        <f t="shared" ca="1" si="18"/>
        <v>5098.0700000000052</v>
      </c>
      <c r="BQ54" s="32">
        <f t="shared" ca="1" si="19"/>
        <v>1030.3900000000006</v>
      </c>
      <c r="BR54" s="32">
        <f t="shared" ca="1" si="20"/>
        <v>5575.5399999999954</v>
      </c>
      <c r="BS54" s="32">
        <f t="shared" ca="1" si="21"/>
        <v>8775</v>
      </c>
      <c r="BT54" s="32">
        <f t="shared" ca="1" si="22"/>
        <v>7469.0200000000032</v>
      </c>
      <c r="BU54" s="32">
        <f t="shared" ca="1" si="23"/>
        <v>14879.489999999994</v>
      </c>
      <c r="BV54" s="32">
        <f t="shared" ca="1" si="24"/>
        <v>15677.610000000002</v>
      </c>
      <c r="BW54" s="32">
        <f t="shared" ca="1" si="25"/>
        <v>14338.780000000002</v>
      </c>
      <c r="BX54" s="32">
        <f t="shared" ca="1" si="26"/>
        <v>6756.9900000000034</v>
      </c>
    </row>
    <row r="55" spans="1:76" x14ac:dyDescent="0.25">
      <c r="A55" t="s">
        <v>445</v>
      </c>
      <c r="B55" s="1" t="s">
        <v>127</v>
      </c>
      <c r="C55" t="str">
        <f t="shared" ca="1" si="2"/>
        <v>GHO</v>
      </c>
      <c r="D55" t="str">
        <f t="shared" ca="1" si="3"/>
        <v>Ghost Hydro Facility</v>
      </c>
      <c r="E55" s="31">
        <f ca="1">'Module C Corrected'!CW55-'Module C Initial'!CW55</f>
        <v>-217.89999999999782</v>
      </c>
      <c r="F55" s="31">
        <f ca="1">'Module C Corrected'!CX55-'Module C Initial'!CX55</f>
        <v>-91.75</v>
      </c>
      <c r="G55" s="31">
        <f ca="1">'Module C Corrected'!CY55-'Module C Initial'!CY55</f>
        <v>-119.30999999999949</v>
      </c>
      <c r="H55" s="31">
        <f ca="1">'Module C Corrected'!CZ55-'Module C Initial'!CZ55</f>
        <v>-117.06000000000131</v>
      </c>
      <c r="I55" s="31">
        <f ca="1">'Module C Corrected'!DA55-'Module C Initial'!DA55</f>
        <v>-137.6299999999992</v>
      </c>
      <c r="J55" s="31">
        <f ca="1">'Module C Corrected'!DB55-'Module C Initial'!DB55</f>
        <v>-320.97999999999956</v>
      </c>
      <c r="K55" s="31">
        <f ca="1">'Module C Corrected'!DC55-'Module C Initial'!DC55</f>
        <v>-523.81000000000313</v>
      </c>
      <c r="L55" s="31">
        <f ca="1">'Module C Corrected'!DD55-'Module C Initial'!DD55</f>
        <v>-319.04000000000087</v>
      </c>
      <c r="M55" s="31">
        <f ca="1">'Module C Corrected'!DE55-'Module C Initial'!DE55</f>
        <v>-289.96000000000276</v>
      </c>
      <c r="N55" s="31">
        <f ca="1">'Module C Corrected'!DF55-'Module C Initial'!DF55</f>
        <v>-207.79000000000087</v>
      </c>
      <c r="O55" s="31">
        <f ca="1">'Module C Corrected'!DG55-'Module C Initial'!DG55</f>
        <v>-178.8799999999992</v>
      </c>
      <c r="P55" s="31">
        <f ca="1">'Module C Corrected'!DH55-'Module C Initial'!DH55</f>
        <v>-133.56999999999971</v>
      </c>
      <c r="Q55" s="32">
        <f ca="1">'Module C Corrected'!DI55-'Module C Initial'!DI55</f>
        <v>-10.889999999999986</v>
      </c>
      <c r="R55" s="32">
        <f ca="1">'Module C Corrected'!DJ55-'Module C Initial'!DJ55</f>
        <v>-4.5800000000000125</v>
      </c>
      <c r="S55" s="32">
        <f ca="1">'Module C Corrected'!DK55-'Module C Initial'!DK55</f>
        <v>-5.9699999999999704</v>
      </c>
      <c r="T55" s="32">
        <f ca="1">'Module C Corrected'!DL55-'Module C Initial'!DL55</f>
        <v>-5.8499999999999943</v>
      </c>
      <c r="U55" s="32">
        <f ca="1">'Module C Corrected'!DM55-'Module C Initial'!DM55</f>
        <v>-6.8800000000000239</v>
      </c>
      <c r="V55" s="32">
        <f ca="1">'Module C Corrected'!DN55-'Module C Initial'!DN55</f>
        <v>-16.050000000000011</v>
      </c>
      <c r="W55" s="32">
        <f ca="1">'Module C Corrected'!DO55-'Module C Initial'!DO55</f>
        <v>-26.189999999999941</v>
      </c>
      <c r="X55" s="32">
        <f ca="1">'Module C Corrected'!DP55-'Module C Initial'!DP55</f>
        <v>-15.949999999999989</v>
      </c>
      <c r="Y55" s="32">
        <f ca="1">'Module C Corrected'!DQ55-'Module C Initial'!DQ55</f>
        <v>-14.490000000000009</v>
      </c>
      <c r="Z55" s="32">
        <f ca="1">'Module C Corrected'!DR55-'Module C Initial'!DR55</f>
        <v>-10.39</v>
      </c>
      <c r="AA55" s="32">
        <f ca="1">'Module C Corrected'!DS55-'Module C Initial'!DS55</f>
        <v>-8.9500000000000028</v>
      </c>
      <c r="AB55" s="32">
        <f ca="1">'Module C Corrected'!DT55-'Module C Initial'!DT55</f>
        <v>-6.68</v>
      </c>
      <c r="AC55" s="31">
        <f ca="1">'Module C Corrected'!DU55-'Module C Initial'!DU55</f>
        <v>-53.340000000000146</v>
      </c>
      <c r="AD55" s="31">
        <f ca="1">'Module C Corrected'!DV55-'Module C Initial'!DV55</f>
        <v>-22.240000000000009</v>
      </c>
      <c r="AE55" s="31">
        <f ca="1">'Module C Corrected'!DW55-'Module C Initial'!DW55</f>
        <v>-28.670000000000073</v>
      </c>
      <c r="AF55" s="31">
        <f ca="1">'Module C Corrected'!DX55-'Module C Initial'!DX55</f>
        <v>-27.860000000000014</v>
      </c>
      <c r="AG55" s="31">
        <f ca="1">'Module C Corrected'!DY55-'Module C Initial'!DY55</f>
        <v>-32.439999999999941</v>
      </c>
      <c r="AH55" s="31">
        <f ca="1">'Module C Corrected'!DZ55-'Module C Initial'!DZ55</f>
        <v>-74.909999999999854</v>
      </c>
      <c r="AI55" s="31">
        <f ca="1">'Module C Corrected'!EA55-'Module C Initial'!EA55</f>
        <v>-121.07000000000016</v>
      </c>
      <c r="AJ55" s="31">
        <f ca="1">'Module C Corrected'!EB55-'Module C Initial'!EB55</f>
        <v>-72.990000000000009</v>
      </c>
      <c r="AK55" s="31">
        <f ca="1">'Module C Corrected'!EC55-'Module C Initial'!EC55</f>
        <v>-65.670000000000073</v>
      </c>
      <c r="AL55" s="31">
        <f ca="1">'Module C Corrected'!ED55-'Module C Initial'!ED55</f>
        <v>-46.590000000000032</v>
      </c>
      <c r="AM55" s="31">
        <f ca="1">'Module C Corrected'!EE55-'Module C Initial'!EE55</f>
        <v>-39.69</v>
      </c>
      <c r="AN55" s="31">
        <f ca="1">'Module C Corrected'!EF55-'Module C Initial'!EF55</f>
        <v>-29.339999999999975</v>
      </c>
      <c r="AO55" s="32">
        <f t="shared" ca="1" si="30"/>
        <v>-282.12999999999795</v>
      </c>
      <c r="AP55" s="32">
        <f t="shared" ca="1" si="30"/>
        <v>-118.57000000000002</v>
      </c>
      <c r="AQ55" s="32">
        <f t="shared" ca="1" si="30"/>
        <v>-153.94999999999953</v>
      </c>
      <c r="AR55" s="32">
        <f t="shared" ca="1" si="30"/>
        <v>-150.77000000000132</v>
      </c>
      <c r="AS55" s="32">
        <f t="shared" ca="1" si="30"/>
        <v>-176.94999999999916</v>
      </c>
      <c r="AT55" s="32">
        <f t="shared" ca="1" si="30"/>
        <v>-411.93999999999943</v>
      </c>
      <c r="AU55" s="32">
        <f t="shared" ca="1" si="30"/>
        <v>-671.07000000000323</v>
      </c>
      <c r="AV55" s="32">
        <f t="shared" ca="1" si="30"/>
        <v>-407.98000000000087</v>
      </c>
      <c r="AW55" s="32">
        <f t="shared" ca="1" si="30"/>
        <v>-370.12000000000285</v>
      </c>
      <c r="AX55" s="32">
        <f t="shared" ca="1" si="30"/>
        <v>-264.77000000000089</v>
      </c>
      <c r="AY55" s="32">
        <f t="shared" ca="1" si="30"/>
        <v>-227.51999999999919</v>
      </c>
      <c r="AZ55" s="32">
        <f t="shared" ca="1" si="30"/>
        <v>-169.58999999999969</v>
      </c>
      <c r="BA55" s="31">
        <f t="shared" ca="1" si="28"/>
        <v>-3.62</v>
      </c>
      <c r="BB55" s="31">
        <f t="shared" ca="1" si="5"/>
        <v>-1.52</v>
      </c>
      <c r="BC55" s="31">
        <f t="shared" ca="1" si="6"/>
        <v>-1.98</v>
      </c>
      <c r="BD55" s="31">
        <f t="shared" ca="1" si="7"/>
        <v>-1.94</v>
      </c>
      <c r="BE55" s="31">
        <f t="shared" ca="1" si="8"/>
        <v>-2.29</v>
      </c>
      <c r="BF55" s="31">
        <f t="shared" ca="1" si="9"/>
        <v>-5.33</v>
      </c>
      <c r="BG55" s="31">
        <f t="shared" ca="1" si="10"/>
        <v>-8.6999999999999993</v>
      </c>
      <c r="BH55" s="31">
        <f t="shared" ca="1" si="11"/>
        <v>-5.3</v>
      </c>
      <c r="BI55" s="31">
        <f t="shared" ca="1" si="12"/>
        <v>-4.8099999999999996</v>
      </c>
      <c r="BJ55" s="31">
        <f t="shared" ca="1" si="13"/>
        <v>-3.45</v>
      </c>
      <c r="BK55" s="31">
        <f t="shared" ca="1" si="14"/>
        <v>-2.97</v>
      </c>
      <c r="BL55" s="31">
        <f t="shared" ca="1" si="15"/>
        <v>-2.2200000000000002</v>
      </c>
      <c r="BM55" s="32">
        <f t="shared" ca="1" si="29"/>
        <v>-285.74999999999795</v>
      </c>
      <c r="BN55" s="32">
        <f t="shared" ca="1" si="16"/>
        <v>-120.09000000000002</v>
      </c>
      <c r="BO55" s="32">
        <f t="shared" ca="1" si="17"/>
        <v>-155.92999999999952</v>
      </c>
      <c r="BP55" s="32">
        <f t="shared" ca="1" si="18"/>
        <v>-152.71000000000132</v>
      </c>
      <c r="BQ55" s="32">
        <f t="shared" ca="1" si="19"/>
        <v>-179.23999999999916</v>
      </c>
      <c r="BR55" s="32">
        <f t="shared" ca="1" si="20"/>
        <v>-417.26999999999941</v>
      </c>
      <c r="BS55" s="32">
        <f t="shared" ca="1" si="21"/>
        <v>-679.77000000000328</v>
      </c>
      <c r="BT55" s="32">
        <f t="shared" ca="1" si="22"/>
        <v>-413.28000000000088</v>
      </c>
      <c r="BU55" s="32">
        <f t="shared" ca="1" si="23"/>
        <v>-374.93000000000285</v>
      </c>
      <c r="BV55" s="32">
        <f t="shared" ca="1" si="24"/>
        <v>-268.22000000000088</v>
      </c>
      <c r="BW55" s="32">
        <f t="shared" ca="1" si="25"/>
        <v>-230.48999999999918</v>
      </c>
      <c r="BX55" s="32">
        <f t="shared" ca="1" si="26"/>
        <v>-171.80999999999969</v>
      </c>
    </row>
    <row r="56" spans="1:76" x14ac:dyDescent="0.25">
      <c r="A56" t="s">
        <v>460</v>
      </c>
      <c r="B56" s="1" t="s">
        <v>46</v>
      </c>
      <c r="C56" t="str">
        <f t="shared" ca="1" si="2"/>
        <v>GN1</v>
      </c>
      <c r="D56" t="str">
        <f t="shared" ca="1" si="3"/>
        <v>Genesee #1</v>
      </c>
      <c r="E56" s="31">
        <f ca="1">'Module C Corrected'!CW56-'Module C Initial'!CW56</f>
        <v>0</v>
      </c>
      <c r="F56" s="31">
        <f ca="1">'Module C Corrected'!CX56-'Module C Initial'!CX56</f>
        <v>0</v>
      </c>
      <c r="G56" s="31">
        <f ca="1">'Module C Corrected'!CY56-'Module C Initial'!CY56</f>
        <v>0</v>
      </c>
      <c r="H56" s="31">
        <f ca="1">'Module C Corrected'!CZ56-'Module C Initial'!CZ56</f>
        <v>0</v>
      </c>
      <c r="I56" s="31">
        <f ca="1">'Module C Corrected'!DA56-'Module C Initial'!DA56</f>
        <v>0</v>
      </c>
      <c r="J56" s="31">
        <f ca="1">'Module C Corrected'!DB56-'Module C Initial'!DB56</f>
        <v>0</v>
      </c>
      <c r="K56" s="31">
        <f ca="1">'Module C Corrected'!DC56-'Module C Initial'!DC56</f>
        <v>0</v>
      </c>
      <c r="L56" s="31">
        <f ca="1">'Module C Corrected'!DD56-'Module C Initial'!DD56</f>
        <v>0</v>
      </c>
      <c r="M56" s="31">
        <f ca="1">'Module C Corrected'!DE56-'Module C Initial'!DE56</f>
        <v>0</v>
      </c>
      <c r="N56" s="31">
        <f ca="1">'Module C Corrected'!DF56-'Module C Initial'!DF56</f>
        <v>0</v>
      </c>
      <c r="O56" s="31">
        <f ca="1">'Module C Corrected'!DG56-'Module C Initial'!DG56</f>
        <v>0</v>
      </c>
      <c r="P56" s="31">
        <f ca="1">'Module C Corrected'!DH56-'Module C Initial'!DH56</f>
        <v>0</v>
      </c>
      <c r="Q56" s="32">
        <f ca="1">'Module C Corrected'!DI56-'Module C Initial'!DI56</f>
        <v>0</v>
      </c>
      <c r="R56" s="32">
        <f ca="1">'Module C Corrected'!DJ56-'Module C Initial'!DJ56</f>
        <v>0</v>
      </c>
      <c r="S56" s="32">
        <f ca="1">'Module C Corrected'!DK56-'Module C Initial'!DK56</f>
        <v>0</v>
      </c>
      <c r="T56" s="32">
        <f ca="1">'Module C Corrected'!DL56-'Module C Initial'!DL56</f>
        <v>0</v>
      </c>
      <c r="U56" s="32">
        <f ca="1">'Module C Corrected'!DM56-'Module C Initial'!DM56</f>
        <v>0</v>
      </c>
      <c r="V56" s="32">
        <f ca="1">'Module C Corrected'!DN56-'Module C Initial'!DN56</f>
        <v>0</v>
      </c>
      <c r="W56" s="32">
        <f ca="1">'Module C Corrected'!DO56-'Module C Initial'!DO56</f>
        <v>0</v>
      </c>
      <c r="X56" s="32">
        <f ca="1">'Module C Corrected'!DP56-'Module C Initial'!DP56</f>
        <v>0</v>
      </c>
      <c r="Y56" s="32">
        <f ca="1">'Module C Corrected'!DQ56-'Module C Initial'!DQ56</f>
        <v>0</v>
      </c>
      <c r="Z56" s="32">
        <f ca="1">'Module C Corrected'!DR56-'Module C Initial'!DR56</f>
        <v>0</v>
      </c>
      <c r="AA56" s="32">
        <f ca="1">'Module C Corrected'!DS56-'Module C Initial'!DS56</f>
        <v>0</v>
      </c>
      <c r="AB56" s="32">
        <f ca="1">'Module C Corrected'!DT56-'Module C Initial'!DT56</f>
        <v>0</v>
      </c>
      <c r="AC56" s="31">
        <f ca="1">'Module C Corrected'!DU56-'Module C Initial'!DU56</f>
        <v>0</v>
      </c>
      <c r="AD56" s="31">
        <f ca="1">'Module C Corrected'!DV56-'Module C Initial'!DV56</f>
        <v>0</v>
      </c>
      <c r="AE56" s="31">
        <f ca="1">'Module C Corrected'!DW56-'Module C Initial'!DW56</f>
        <v>0</v>
      </c>
      <c r="AF56" s="31">
        <f ca="1">'Module C Corrected'!DX56-'Module C Initial'!DX56</f>
        <v>0</v>
      </c>
      <c r="AG56" s="31">
        <f ca="1">'Module C Corrected'!DY56-'Module C Initial'!DY56</f>
        <v>0</v>
      </c>
      <c r="AH56" s="31">
        <f ca="1">'Module C Corrected'!DZ56-'Module C Initial'!DZ56</f>
        <v>0</v>
      </c>
      <c r="AI56" s="31">
        <f ca="1">'Module C Corrected'!EA56-'Module C Initial'!EA56</f>
        <v>0</v>
      </c>
      <c r="AJ56" s="31">
        <f ca="1">'Module C Corrected'!EB56-'Module C Initial'!EB56</f>
        <v>0</v>
      </c>
      <c r="AK56" s="31">
        <f ca="1">'Module C Corrected'!EC56-'Module C Initial'!EC56</f>
        <v>0</v>
      </c>
      <c r="AL56" s="31">
        <f ca="1">'Module C Corrected'!ED56-'Module C Initial'!ED56</f>
        <v>0</v>
      </c>
      <c r="AM56" s="31">
        <f ca="1">'Module C Corrected'!EE56-'Module C Initial'!EE56</f>
        <v>0</v>
      </c>
      <c r="AN56" s="31">
        <f ca="1">'Module C Corrected'!EF56-'Module C Initial'!EF56</f>
        <v>0</v>
      </c>
      <c r="AO56" s="32">
        <f t="shared" ca="1" si="30"/>
        <v>0</v>
      </c>
      <c r="AP56" s="32">
        <f t="shared" ca="1" si="30"/>
        <v>0</v>
      </c>
      <c r="AQ56" s="32">
        <f t="shared" ca="1" si="30"/>
        <v>0</v>
      </c>
      <c r="AR56" s="32">
        <f t="shared" ca="1" si="30"/>
        <v>0</v>
      </c>
      <c r="AS56" s="32">
        <f t="shared" ca="1" si="30"/>
        <v>0</v>
      </c>
      <c r="AT56" s="32">
        <f t="shared" ca="1" si="30"/>
        <v>0</v>
      </c>
      <c r="AU56" s="32">
        <f t="shared" ca="1" si="30"/>
        <v>0</v>
      </c>
      <c r="AV56" s="32">
        <f t="shared" ca="1" si="30"/>
        <v>0</v>
      </c>
      <c r="AW56" s="32">
        <f t="shared" ca="1" si="30"/>
        <v>0</v>
      </c>
      <c r="AX56" s="32">
        <f t="shared" ca="1" si="30"/>
        <v>0</v>
      </c>
      <c r="AY56" s="32">
        <f t="shared" ca="1" si="30"/>
        <v>0</v>
      </c>
      <c r="AZ56" s="32">
        <f t="shared" ca="1" si="30"/>
        <v>0</v>
      </c>
      <c r="BA56" s="31">
        <f t="shared" ca="1" si="28"/>
        <v>0</v>
      </c>
      <c r="BB56" s="31">
        <f t="shared" ca="1" si="5"/>
        <v>0</v>
      </c>
      <c r="BC56" s="31">
        <f t="shared" ca="1" si="6"/>
        <v>0</v>
      </c>
      <c r="BD56" s="31">
        <f t="shared" ca="1" si="7"/>
        <v>0</v>
      </c>
      <c r="BE56" s="31">
        <f t="shared" ca="1" si="8"/>
        <v>0</v>
      </c>
      <c r="BF56" s="31">
        <f t="shared" ca="1" si="9"/>
        <v>0</v>
      </c>
      <c r="BG56" s="31">
        <f t="shared" ca="1" si="10"/>
        <v>0</v>
      </c>
      <c r="BH56" s="31">
        <f t="shared" ca="1" si="11"/>
        <v>0</v>
      </c>
      <c r="BI56" s="31">
        <f t="shared" ca="1" si="12"/>
        <v>0</v>
      </c>
      <c r="BJ56" s="31">
        <f t="shared" ca="1" si="13"/>
        <v>0</v>
      </c>
      <c r="BK56" s="31">
        <f t="shared" ca="1" si="14"/>
        <v>0</v>
      </c>
      <c r="BL56" s="31">
        <f t="shared" ca="1" si="15"/>
        <v>0</v>
      </c>
      <c r="BM56" s="32">
        <f t="shared" ca="1" si="29"/>
        <v>0</v>
      </c>
      <c r="BN56" s="32">
        <f t="shared" ca="1" si="16"/>
        <v>0</v>
      </c>
      <c r="BO56" s="32">
        <f t="shared" ca="1" si="17"/>
        <v>0</v>
      </c>
      <c r="BP56" s="32">
        <f t="shared" ca="1" si="18"/>
        <v>0</v>
      </c>
      <c r="BQ56" s="32">
        <f t="shared" ca="1" si="19"/>
        <v>0</v>
      </c>
      <c r="BR56" s="32">
        <f t="shared" ca="1" si="20"/>
        <v>0</v>
      </c>
      <c r="BS56" s="32">
        <f t="shared" ca="1" si="21"/>
        <v>0</v>
      </c>
      <c r="BT56" s="32">
        <f t="shared" ca="1" si="22"/>
        <v>0</v>
      </c>
      <c r="BU56" s="32">
        <f t="shared" ca="1" si="23"/>
        <v>0</v>
      </c>
      <c r="BV56" s="32">
        <f t="shared" ca="1" si="24"/>
        <v>0</v>
      </c>
      <c r="BW56" s="32">
        <f t="shared" ca="1" si="25"/>
        <v>0</v>
      </c>
      <c r="BX56" s="32">
        <f t="shared" ca="1" si="26"/>
        <v>0</v>
      </c>
    </row>
    <row r="57" spans="1:76" x14ac:dyDescent="0.25">
      <c r="A57" t="s">
        <v>460</v>
      </c>
      <c r="B57" s="1" t="s">
        <v>47</v>
      </c>
      <c r="C57" t="str">
        <f t="shared" ca="1" si="2"/>
        <v>GN2</v>
      </c>
      <c r="D57" t="str">
        <f t="shared" ca="1" si="3"/>
        <v>Genesee #2</v>
      </c>
      <c r="E57" s="31">
        <f ca="1">'Module C Corrected'!CW57-'Module C Initial'!CW57</f>
        <v>2446.8000000000466</v>
      </c>
      <c r="F57" s="31">
        <f ca="1">'Module C Corrected'!CX57-'Module C Initial'!CX57</f>
        <v>1188.2599999998929</v>
      </c>
      <c r="G57" s="31">
        <f ca="1">'Module C Corrected'!CY57-'Module C Initial'!CY57</f>
        <v>1480.6999999999534</v>
      </c>
      <c r="H57" s="31">
        <f ca="1">'Module C Corrected'!CZ57-'Module C Initial'!CZ57</f>
        <v>1169.5700000000652</v>
      </c>
      <c r="I57" s="31">
        <f ca="1">'Module C Corrected'!DA57-'Module C Initial'!DA57</f>
        <v>606.21000000002095</v>
      </c>
      <c r="J57" s="31">
        <f ca="1">'Module C Corrected'!DB57-'Module C Initial'!DB57</f>
        <v>296.94000000000233</v>
      </c>
      <c r="K57" s="31">
        <f ca="1">'Module C Corrected'!DC57-'Module C Initial'!DC57</f>
        <v>1763.9099999999162</v>
      </c>
      <c r="L57" s="31">
        <f ca="1">'Module C Corrected'!DD57-'Module C Initial'!DD57</f>
        <v>1599.4699999999721</v>
      </c>
      <c r="M57" s="31">
        <f ca="1">'Module C Corrected'!DE57-'Module C Initial'!DE57</f>
        <v>3133.9299999999348</v>
      </c>
      <c r="N57" s="31">
        <f ca="1">'Module C Corrected'!DF57-'Module C Initial'!DF57</f>
        <v>2571.6199999998789</v>
      </c>
      <c r="O57" s="31">
        <f ca="1">'Module C Corrected'!DG57-'Module C Initial'!DG57</f>
        <v>2284.6999999999534</v>
      </c>
      <c r="P57" s="31">
        <f ca="1">'Module C Corrected'!DH57-'Module C Initial'!DH57</f>
        <v>1124.7900000000373</v>
      </c>
      <c r="Q57" s="32">
        <f ca="1">'Module C Corrected'!DI57-'Module C Initial'!DI57</f>
        <v>122.33999999999924</v>
      </c>
      <c r="R57" s="32">
        <f ca="1">'Module C Corrected'!DJ57-'Module C Initial'!DJ57</f>
        <v>59.409999999999854</v>
      </c>
      <c r="S57" s="32">
        <f ca="1">'Module C Corrected'!DK57-'Module C Initial'!DK57</f>
        <v>74.029999999999745</v>
      </c>
      <c r="T57" s="32">
        <f ca="1">'Module C Corrected'!DL57-'Module C Initial'!DL57</f>
        <v>58.479999999999961</v>
      </c>
      <c r="U57" s="32">
        <f ca="1">'Module C Corrected'!DM57-'Module C Initial'!DM57</f>
        <v>30.310000000000031</v>
      </c>
      <c r="V57" s="32">
        <f ca="1">'Module C Corrected'!DN57-'Module C Initial'!DN57</f>
        <v>14.849999999999994</v>
      </c>
      <c r="W57" s="32">
        <f ca="1">'Module C Corrected'!DO57-'Module C Initial'!DO57</f>
        <v>88.200000000000045</v>
      </c>
      <c r="X57" s="32">
        <f ca="1">'Module C Corrected'!DP57-'Module C Initial'!DP57</f>
        <v>79.979999999999563</v>
      </c>
      <c r="Y57" s="32">
        <f ca="1">'Module C Corrected'!DQ57-'Module C Initial'!DQ57</f>
        <v>156.70000000000073</v>
      </c>
      <c r="Z57" s="32">
        <f ca="1">'Module C Corrected'!DR57-'Module C Initial'!DR57</f>
        <v>128.57999999999993</v>
      </c>
      <c r="AA57" s="32">
        <f ca="1">'Module C Corrected'!DS57-'Module C Initial'!DS57</f>
        <v>114.23999999999978</v>
      </c>
      <c r="AB57" s="32">
        <f ca="1">'Module C Corrected'!DT57-'Module C Initial'!DT57</f>
        <v>56.240000000000236</v>
      </c>
      <c r="AC57" s="31">
        <f ca="1">'Module C Corrected'!DU57-'Module C Initial'!DU57</f>
        <v>598.98999999999796</v>
      </c>
      <c r="AD57" s="31">
        <f ca="1">'Module C Corrected'!DV57-'Module C Initial'!DV57</f>
        <v>288.1299999999992</v>
      </c>
      <c r="AE57" s="31">
        <f ca="1">'Module C Corrected'!DW57-'Module C Initial'!DW57</f>
        <v>355.81000000000131</v>
      </c>
      <c r="AF57" s="31">
        <f ca="1">'Module C Corrected'!DX57-'Module C Initial'!DX57</f>
        <v>278.32999999999993</v>
      </c>
      <c r="AG57" s="31">
        <f ca="1">'Module C Corrected'!DY57-'Module C Initial'!DY57</f>
        <v>142.88999999999987</v>
      </c>
      <c r="AH57" s="31">
        <f ca="1">'Module C Corrected'!DZ57-'Module C Initial'!DZ57</f>
        <v>69.300000000000068</v>
      </c>
      <c r="AI57" s="31">
        <f ca="1">'Module C Corrected'!EA57-'Module C Initial'!EA57</f>
        <v>407.69999999999982</v>
      </c>
      <c r="AJ57" s="31">
        <f ca="1">'Module C Corrected'!EB57-'Module C Initial'!EB57</f>
        <v>365.9600000000064</v>
      </c>
      <c r="AK57" s="31">
        <f ca="1">'Module C Corrected'!EC57-'Module C Initial'!EC57</f>
        <v>709.75</v>
      </c>
      <c r="AL57" s="31">
        <f ca="1">'Module C Corrected'!ED57-'Module C Initial'!ED57</f>
        <v>576.59999999999854</v>
      </c>
      <c r="AM57" s="31">
        <f ca="1">'Module C Corrected'!EE57-'Module C Initial'!EE57</f>
        <v>506.94999999999709</v>
      </c>
      <c r="AN57" s="31">
        <f ca="1">'Module C Corrected'!EF57-'Module C Initial'!EF57</f>
        <v>247.04000000000087</v>
      </c>
      <c r="AO57" s="32">
        <f t="shared" ca="1" si="30"/>
        <v>3168.1300000000438</v>
      </c>
      <c r="AP57" s="32">
        <f t="shared" ca="1" si="30"/>
        <v>1535.799999999892</v>
      </c>
      <c r="AQ57" s="32">
        <f t="shared" ca="1" si="30"/>
        <v>1910.5399999999545</v>
      </c>
      <c r="AR57" s="32">
        <f t="shared" ca="1" si="30"/>
        <v>1506.3800000000651</v>
      </c>
      <c r="AS57" s="32">
        <f t="shared" ca="1" si="30"/>
        <v>779.41000000002089</v>
      </c>
      <c r="AT57" s="32">
        <f t="shared" ca="1" si="30"/>
        <v>381.09000000000242</v>
      </c>
      <c r="AU57" s="32">
        <f t="shared" ca="1" si="30"/>
        <v>2259.8099999999158</v>
      </c>
      <c r="AV57" s="32">
        <f t="shared" ca="1" si="30"/>
        <v>2045.409999999978</v>
      </c>
      <c r="AW57" s="32">
        <f t="shared" ca="1" si="30"/>
        <v>4000.3799999999355</v>
      </c>
      <c r="AX57" s="32">
        <f t="shared" ca="1" si="30"/>
        <v>3276.7999999998774</v>
      </c>
      <c r="AY57" s="32">
        <f t="shared" ca="1" si="30"/>
        <v>2905.8899999999503</v>
      </c>
      <c r="AZ57" s="32">
        <f t="shared" ca="1" si="30"/>
        <v>1428.0700000000384</v>
      </c>
      <c r="BA57" s="31">
        <f t="shared" ca="1" si="28"/>
        <v>40.619999999999997</v>
      </c>
      <c r="BB57" s="31">
        <f t="shared" ca="1" si="5"/>
        <v>19.73</v>
      </c>
      <c r="BC57" s="31">
        <f t="shared" ca="1" si="6"/>
        <v>24.58</v>
      </c>
      <c r="BD57" s="31">
        <f t="shared" ca="1" si="7"/>
        <v>19.420000000000002</v>
      </c>
      <c r="BE57" s="31">
        <f t="shared" ca="1" si="8"/>
        <v>10.06</v>
      </c>
      <c r="BF57" s="31">
        <f t="shared" ca="1" si="9"/>
        <v>4.93</v>
      </c>
      <c r="BG57" s="31">
        <f t="shared" ca="1" si="10"/>
        <v>29.29</v>
      </c>
      <c r="BH57" s="31">
        <f t="shared" ca="1" si="11"/>
        <v>26.56</v>
      </c>
      <c r="BI57" s="31">
        <f t="shared" ca="1" si="12"/>
        <v>52.03</v>
      </c>
      <c r="BJ57" s="31">
        <f t="shared" ca="1" si="13"/>
        <v>42.7</v>
      </c>
      <c r="BK57" s="31">
        <f t="shared" ca="1" si="14"/>
        <v>37.93</v>
      </c>
      <c r="BL57" s="31">
        <f t="shared" ca="1" si="15"/>
        <v>18.670000000000002</v>
      </c>
      <c r="BM57" s="32">
        <f t="shared" ca="1" si="29"/>
        <v>3208.7500000000437</v>
      </c>
      <c r="BN57" s="32">
        <f t="shared" ca="1" si="16"/>
        <v>1555.529999999892</v>
      </c>
      <c r="BO57" s="32">
        <f t="shared" ca="1" si="17"/>
        <v>1935.1199999999544</v>
      </c>
      <c r="BP57" s="32">
        <f t="shared" ca="1" si="18"/>
        <v>1525.8000000000652</v>
      </c>
      <c r="BQ57" s="32">
        <f t="shared" ca="1" si="19"/>
        <v>789.47000000002083</v>
      </c>
      <c r="BR57" s="32">
        <f t="shared" ca="1" si="20"/>
        <v>386.02000000000243</v>
      </c>
      <c r="BS57" s="32">
        <f t="shared" ca="1" si="21"/>
        <v>2289.0999999999158</v>
      </c>
      <c r="BT57" s="32">
        <f t="shared" ca="1" si="22"/>
        <v>2071.969999999978</v>
      </c>
      <c r="BU57" s="32">
        <f t="shared" ca="1" si="23"/>
        <v>4052.4099999999357</v>
      </c>
      <c r="BV57" s="32">
        <f t="shared" ca="1" si="24"/>
        <v>3319.4999999998772</v>
      </c>
      <c r="BW57" s="32">
        <f t="shared" ca="1" si="25"/>
        <v>2943.8199999999501</v>
      </c>
      <c r="BX57" s="32">
        <f t="shared" ca="1" si="26"/>
        <v>1446.7400000000384</v>
      </c>
    </row>
    <row r="58" spans="1:76" x14ac:dyDescent="0.25">
      <c r="A58" t="s">
        <v>461</v>
      </c>
      <c r="B58" s="1" t="s">
        <v>79</v>
      </c>
      <c r="C58" t="str">
        <f t="shared" ca="1" si="2"/>
        <v>GN3</v>
      </c>
      <c r="D58" t="str">
        <f t="shared" ca="1" si="3"/>
        <v>Genesee #3</v>
      </c>
      <c r="E58" s="31">
        <f ca="1">'Module C Corrected'!CW58-'Module C Initial'!CW58</f>
        <v>2310.9799999999814</v>
      </c>
      <c r="F58" s="31">
        <f ca="1">'Module C Corrected'!CX58-'Module C Initial'!CX58</f>
        <v>1362.0900000000838</v>
      </c>
      <c r="G58" s="31">
        <f ca="1">'Module C Corrected'!CY58-'Module C Initial'!CY58</f>
        <v>1593.6899999999441</v>
      </c>
      <c r="H58" s="31">
        <f ca="1">'Module C Corrected'!CZ58-'Module C Initial'!CZ58</f>
        <v>1139</v>
      </c>
      <c r="I58" s="31">
        <f ca="1">'Module C Corrected'!DA58-'Module C Initial'!DA58</f>
        <v>918.81999999994878</v>
      </c>
      <c r="J58" s="31">
        <f ca="1">'Module C Corrected'!DB58-'Module C Initial'!DB58</f>
        <v>1273.1700000000419</v>
      </c>
      <c r="K58" s="31">
        <f ca="1">'Module C Corrected'!DC58-'Module C Initial'!DC58</f>
        <v>2242.160000000149</v>
      </c>
      <c r="L58" s="31">
        <f ca="1">'Module C Corrected'!DD58-'Module C Initial'!DD58</f>
        <v>1630.5799999999581</v>
      </c>
      <c r="M58" s="31">
        <f ca="1">'Module C Corrected'!DE58-'Module C Initial'!DE58</f>
        <v>2836.9200000001583</v>
      </c>
      <c r="N58" s="31">
        <f ca="1">'Module C Corrected'!DF58-'Module C Initial'!DF58</f>
        <v>0</v>
      </c>
      <c r="O58" s="31">
        <f ca="1">'Module C Corrected'!DG58-'Module C Initial'!DG58</f>
        <v>2014.3400000000838</v>
      </c>
      <c r="P58" s="31">
        <f ca="1">'Module C Corrected'!DH58-'Module C Initial'!DH58</f>
        <v>1904.9799999999814</v>
      </c>
      <c r="Q58" s="32">
        <f ca="1">'Module C Corrected'!DI58-'Module C Initial'!DI58</f>
        <v>115.54999999999973</v>
      </c>
      <c r="R58" s="32">
        <f ca="1">'Module C Corrected'!DJ58-'Module C Initial'!DJ58</f>
        <v>68.099999999999909</v>
      </c>
      <c r="S58" s="32">
        <f ca="1">'Module C Corrected'!DK58-'Module C Initial'!DK58</f>
        <v>79.679999999999836</v>
      </c>
      <c r="T58" s="32">
        <f ca="1">'Module C Corrected'!DL58-'Module C Initial'!DL58</f>
        <v>56.949999999999989</v>
      </c>
      <c r="U58" s="32">
        <f ca="1">'Module C Corrected'!DM58-'Module C Initial'!DM58</f>
        <v>45.94</v>
      </c>
      <c r="V58" s="32">
        <f ca="1">'Module C Corrected'!DN58-'Module C Initial'!DN58</f>
        <v>63.660000000000025</v>
      </c>
      <c r="W58" s="32">
        <f ca="1">'Module C Corrected'!DO58-'Module C Initial'!DO58</f>
        <v>112.10999999999996</v>
      </c>
      <c r="X58" s="32">
        <f ca="1">'Module C Corrected'!DP58-'Module C Initial'!DP58</f>
        <v>81.530000000000655</v>
      </c>
      <c r="Y58" s="32">
        <f ca="1">'Module C Corrected'!DQ58-'Module C Initial'!DQ58</f>
        <v>141.85000000000218</v>
      </c>
      <c r="Z58" s="32">
        <f ca="1">'Module C Corrected'!DR58-'Module C Initial'!DR58</f>
        <v>0</v>
      </c>
      <c r="AA58" s="32">
        <f ca="1">'Module C Corrected'!DS58-'Module C Initial'!DS58</f>
        <v>100.72000000000116</v>
      </c>
      <c r="AB58" s="32">
        <f ca="1">'Module C Corrected'!DT58-'Module C Initial'!DT58</f>
        <v>95.25</v>
      </c>
      <c r="AC58" s="31">
        <f ca="1">'Module C Corrected'!DU58-'Module C Initial'!DU58</f>
        <v>565.7400000000016</v>
      </c>
      <c r="AD58" s="31">
        <f ca="1">'Module C Corrected'!DV58-'Module C Initial'!DV58</f>
        <v>330.27000000000044</v>
      </c>
      <c r="AE58" s="31">
        <f ca="1">'Module C Corrected'!DW58-'Module C Initial'!DW58</f>
        <v>382.95999999999913</v>
      </c>
      <c r="AF58" s="31">
        <f ca="1">'Module C Corrected'!DX58-'Module C Initial'!DX58</f>
        <v>271.04999999999995</v>
      </c>
      <c r="AG58" s="31">
        <f ca="1">'Module C Corrected'!DY58-'Module C Initial'!DY58</f>
        <v>216.58000000000004</v>
      </c>
      <c r="AH58" s="31">
        <f ca="1">'Module C Corrected'!DZ58-'Module C Initial'!DZ58</f>
        <v>297.1400000000001</v>
      </c>
      <c r="AI58" s="31">
        <f ca="1">'Module C Corrected'!EA58-'Module C Initial'!EA58</f>
        <v>518.23999999999978</v>
      </c>
      <c r="AJ58" s="31">
        <f ca="1">'Module C Corrected'!EB58-'Module C Initial'!EB58</f>
        <v>373.08000000000175</v>
      </c>
      <c r="AK58" s="31">
        <f ca="1">'Module C Corrected'!EC58-'Module C Initial'!EC58</f>
        <v>642.49000000000524</v>
      </c>
      <c r="AL58" s="31">
        <f ca="1">'Module C Corrected'!ED58-'Module C Initial'!ED58</f>
        <v>0</v>
      </c>
      <c r="AM58" s="31">
        <f ca="1">'Module C Corrected'!EE58-'Module C Initial'!EE58</f>
        <v>446.95999999999913</v>
      </c>
      <c r="AN58" s="31">
        <f ca="1">'Module C Corrected'!EF58-'Module C Initial'!EF58</f>
        <v>418.40000000000146</v>
      </c>
      <c r="AO58" s="32">
        <f t="shared" ca="1" si="30"/>
        <v>2992.2699999999827</v>
      </c>
      <c r="AP58" s="32">
        <f t="shared" ca="1" si="30"/>
        <v>1760.4600000000842</v>
      </c>
      <c r="AQ58" s="32">
        <f t="shared" ca="1" si="30"/>
        <v>2056.3299999999431</v>
      </c>
      <c r="AR58" s="32">
        <f t="shared" ca="1" si="30"/>
        <v>1467</v>
      </c>
      <c r="AS58" s="32">
        <f t="shared" ca="1" si="30"/>
        <v>1181.3399999999488</v>
      </c>
      <c r="AT58" s="32">
        <f t="shared" ca="1" si="30"/>
        <v>1633.9700000000421</v>
      </c>
      <c r="AU58" s="32">
        <f t="shared" ca="1" si="30"/>
        <v>2872.5100000001489</v>
      </c>
      <c r="AV58" s="32">
        <f t="shared" ca="1" si="30"/>
        <v>2085.1899999999605</v>
      </c>
      <c r="AW58" s="32">
        <f t="shared" ca="1" si="30"/>
        <v>3621.2600000001657</v>
      </c>
      <c r="AX58" s="32">
        <f t="shared" ca="1" si="30"/>
        <v>0</v>
      </c>
      <c r="AY58" s="32">
        <f t="shared" ca="1" si="30"/>
        <v>2562.0200000000841</v>
      </c>
      <c r="AZ58" s="32">
        <f t="shared" ca="1" si="30"/>
        <v>2418.6299999999828</v>
      </c>
      <c r="BA58" s="31">
        <f t="shared" ca="1" si="28"/>
        <v>38.369999999999997</v>
      </c>
      <c r="BB58" s="31">
        <f t="shared" ca="1" si="5"/>
        <v>22.61</v>
      </c>
      <c r="BC58" s="31">
        <f t="shared" ca="1" si="6"/>
        <v>26.46</v>
      </c>
      <c r="BD58" s="31">
        <f t="shared" ca="1" si="7"/>
        <v>18.91</v>
      </c>
      <c r="BE58" s="31">
        <f t="shared" ca="1" si="8"/>
        <v>15.25</v>
      </c>
      <c r="BF58" s="31">
        <f t="shared" ca="1" si="9"/>
        <v>21.14</v>
      </c>
      <c r="BG58" s="31">
        <f t="shared" ca="1" si="10"/>
        <v>37.229999999999997</v>
      </c>
      <c r="BH58" s="31">
        <f t="shared" ca="1" si="11"/>
        <v>27.07</v>
      </c>
      <c r="BI58" s="31">
        <f t="shared" ca="1" si="12"/>
        <v>47.1</v>
      </c>
      <c r="BJ58" s="31">
        <f t="shared" ca="1" si="13"/>
        <v>0</v>
      </c>
      <c r="BK58" s="31">
        <f t="shared" ca="1" si="14"/>
        <v>33.44</v>
      </c>
      <c r="BL58" s="31">
        <f t="shared" ca="1" si="15"/>
        <v>31.63</v>
      </c>
      <c r="BM58" s="32">
        <f t="shared" ca="1" si="29"/>
        <v>3030.6399999999826</v>
      </c>
      <c r="BN58" s="32">
        <f t="shared" ca="1" si="16"/>
        <v>1783.0700000000841</v>
      </c>
      <c r="BO58" s="32">
        <f t="shared" ca="1" si="17"/>
        <v>2082.7899999999431</v>
      </c>
      <c r="BP58" s="32">
        <f t="shared" ca="1" si="18"/>
        <v>1485.91</v>
      </c>
      <c r="BQ58" s="32">
        <f t="shared" ca="1" si="19"/>
        <v>1196.5899999999488</v>
      </c>
      <c r="BR58" s="32">
        <f t="shared" ca="1" si="20"/>
        <v>1655.1100000000422</v>
      </c>
      <c r="BS58" s="32">
        <f t="shared" ca="1" si="21"/>
        <v>2909.7400000001489</v>
      </c>
      <c r="BT58" s="32">
        <f t="shared" ca="1" si="22"/>
        <v>2112.2599999999607</v>
      </c>
      <c r="BU58" s="32">
        <f t="shared" ca="1" si="23"/>
        <v>3668.3600000001657</v>
      </c>
      <c r="BV58" s="32">
        <f t="shared" ca="1" si="24"/>
        <v>0</v>
      </c>
      <c r="BW58" s="32">
        <f t="shared" ca="1" si="25"/>
        <v>2595.4600000000842</v>
      </c>
      <c r="BX58" s="32">
        <f t="shared" ca="1" si="26"/>
        <v>2450.2599999999829</v>
      </c>
    </row>
    <row r="59" spans="1:76" x14ac:dyDescent="0.25">
      <c r="A59" t="s">
        <v>462</v>
      </c>
      <c r="B59" s="1" t="s">
        <v>43</v>
      </c>
      <c r="C59" t="str">
        <f t="shared" ca="1" si="2"/>
        <v>GPEC</v>
      </c>
      <c r="D59" t="str">
        <f t="shared" ca="1" si="3"/>
        <v>Grande Prairie EcoPower Industrial System</v>
      </c>
      <c r="E59" s="31">
        <f ca="1">'Module C Corrected'!CW59-'Module C Initial'!CW59</f>
        <v>0</v>
      </c>
      <c r="F59" s="31">
        <f ca="1">'Module C Corrected'!CX59-'Module C Initial'!CX59</f>
        <v>0</v>
      </c>
      <c r="G59" s="31">
        <f ca="1">'Module C Corrected'!CY59-'Module C Initial'!CY59</f>
        <v>0</v>
      </c>
      <c r="H59" s="31">
        <f ca="1">'Module C Corrected'!CZ59-'Module C Initial'!CZ59</f>
        <v>0</v>
      </c>
      <c r="I59" s="31">
        <f ca="1">'Module C Corrected'!DA59-'Module C Initial'!DA59</f>
        <v>0</v>
      </c>
      <c r="J59" s="31">
        <f ca="1">'Module C Corrected'!DB59-'Module C Initial'!DB59</f>
        <v>0</v>
      </c>
      <c r="K59" s="31">
        <f ca="1">'Module C Corrected'!DC59-'Module C Initial'!DC59</f>
        <v>0</v>
      </c>
      <c r="L59" s="31">
        <f ca="1">'Module C Corrected'!DD59-'Module C Initial'!DD59</f>
        <v>0</v>
      </c>
      <c r="M59" s="31">
        <f ca="1">'Module C Corrected'!DE59-'Module C Initial'!DE59</f>
        <v>0</v>
      </c>
      <c r="N59" s="31">
        <f ca="1">'Module C Corrected'!DF59-'Module C Initial'!DF59</f>
        <v>0</v>
      </c>
      <c r="O59" s="31">
        <f ca="1">'Module C Corrected'!DG59-'Module C Initial'!DG59</f>
        <v>0</v>
      </c>
      <c r="P59" s="31">
        <f ca="1">'Module C Corrected'!DH59-'Module C Initial'!DH59</f>
        <v>0</v>
      </c>
      <c r="Q59" s="32">
        <f ca="1">'Module C Corrected'!DI59-'Module C Initial'!DI59</f>
        <v>0</v>
      </c>
      <c r="R59" s="32">
        <f ca="1">'Module C Corrected'!DJ59-'Module C Initial'!DJ59</f>
        <v>0</v>
      </c>
      <c r="S59" s="32">
        <f ca="1">'Module C Corrected'!DK59-'Module C Initial'!DK59</f>
        <v>0</v>
      </c>
      <c r="T59" s="32">
        <f ca="1">'Module C Corrected'!DL59-'Module C Initial'!DL59</f>
        <v>0</v>
      </c>
      <c r="U59" s="32">
        <f ca="1">'Module C Corrected'!DM59-'Module C Initial'!DM59</f>
        <v>0</v>
      </c>
      <c r="V59" s="32">
        <f ca="1">'Module C Corrected'!DN59-'Module C Initial'!DN59</f>
        <v>0</v>
      </c>
      <c r="W59" s="32">
        <f ca="1">'Module C Corrected'!DO59-'Module C Initial'!DO59</f>
        <v>0</v>
      </c>
      <c r="X59" s="32">
        <f ca="1">'Module C Corrected'!DP59-'Module C Initial'!DP59</f>
        <v>0</v>
      </c>
      <c r="Y59" s="32">
        <f ca="1">'Module C Corrected'!DQ59-'Module C Initial'!DQ59</f>
        <v>0</v>
      </c>
      <c r="Z59" s="32">
        <f ca="1">'Module C Corrected'!DR59-'Module C Initial'!DR59</f>
        <v>0</v>
      </c>
      <c r="AA59" s="32">
        <f ca="1">'Module C Corrected'!DS59-'Module C Initial'!DS59</f>
        <v>0</v>
      </c>
      <c r="AB59" s="32">
        <f ca="1">'Module C Corrected'!DT59-'Module C Initial'!DT59</f>
        <v>0</v>
      </c>
      <c r="AC59" s="31">
        <f ca="1">'Module C Corrected'!DU59-'Module C Initial'!DU59</f>
        <v>0</v>
      </c>
      <c r="AD59" s="31">
        <f ca="1">'Module C Corrected'!DV59-'Module C Initial'!DV59</f>
        <v>0</v>
      </c>
      <c r="AE59" s="31">
        <f ca="1">'Module C Corrected'!DW59-'Module C Initial'!DW59</f>
        <v>0</v>
      </c>
      <c r="AF59" s="31">
        <f ca="1">'Module C Corrected'!DX59-'Module C Initial'!DX59</f>
        <v>0</v>
      </c>
      <c r="AG59" s="31">
        <f ca="1">'Module C Corrected'!DY59-'Module C Initial'!DY59</f>
        <v>0</v>
      </c>
      <c r="AH59" s="31">
        <f ca="1">'Module C Corrected'!DZ59-'Module C Initial'!DZ59</f>
        <v>0</v>
      </c>
      <c r="AI59" s="31">
        <f ca="1">'Module C Corrected'!EA59-'Module C Initial'!EA59</f>
        <v>0</v>
      </c>
      <c r="AJ59" s="31">
        <f ca="1">'Module C Corrected'!EB59-'Module C Initial'!EB59</f>
        <v>0</v>
      </c>
      <c r="AK59" s="31">
        <f ca="1">'Module C Corrected'!EC59-'Module C Initial'!EC59</f>
        <v>0</v>
      </c>
      <c r="AL59" s="31">
        <f ca="1">'Module C Corrected'!ED59-'Module C Initial'!ED59</f>
        <v>0</v>
      </c>
      <c r="AM59" s="31">
        <f ca="1">'Module C Corrected'!EE59-'Module C Initial'!EE59</f>
        <v>0</v>
      </c>
      <c r="AN59" s="31">
        <f ca="1">'Module C Corrected'!EF59-'Module C Initial'!EF59</f>
        <v>0</v>
      </c>
      <c r="AO59" s="32">
        <f t="shared" ca="1" si="30"/>
        <v>0</v>
      </c>
      <c r="AP59" s="32">
        <f t="shared" ca="1" si="30"/>
        <v>0</v>
      </c>
      <c r="AQ59" s="32">
        <f t="shared" ca="1" si="30"/>
        <v>0</v>
      </c>
      <c r="AR59" s="32">
        <f t="shared" ca="1" si="30"/>
        <v>0</v>
      </c>
      <c r="AS59" s="32">
        <f t="shared" ca="1" si="30"/>
        <v>0</v>
      </c>
      <c r="AT59" s="32">
        <f t="shared" ca="1" si="30"/>
        <v>0</v>
      </c>
      <c r="AU59" s="32">
        <f t="shared" ca="1" si="30"/>
        <v>0</v>
      </c>
      <c r="AV59" s="32">
        <f t="shared" ca="1" si="30"/>
        <v>0</v>
      </c>
      <c r="AW59" s="32">
        <f t="shared" ca="1" si="30"/>
        <v>0</v>
      </c>
      <c r="AX59" s="32">
        <f t="shared" ca="1" si="30"/>
        <v>0</v>
      </c>
      <c r="AY59" s="32">
        <f t="shared" ca="1" si="30"/>
        <v>0</v>
      </c>
      <c r="AZ59" s="32">
        <f t="shared" ca="1" si="30"/>
        <v>0</v>
      </c>
      <c r="BA59" s="31">
        <f t="shared" ca="1" si="28"/>
        <v>0</v>
      </c>
      <c r="BB59" s="31">
        <f t="shared" ca="1" si="5"/>
        <v>0</v>
      </c>
      <c r="BC59" s="31">
        <f t="shared" ca="1" si="6"/>
        <v>0</v>
      </c>
      <c r="BD59" s="31">
        <f t="shared" ca="1" si="7"/>
        <v>0</v>
      </c>
      <c r="BE59" s="31">
        <f t="shared" ca="1" si="8"/>
        <v>0</v>
      </c>
      <c r="BF59" s="31">
        <f t="shared" ca="1" si="9"/>
        <v>0</v>
      </c>
      <c r="BG59" s="31">
        <f t="shared" ca="1" si="10"/>
        <v>0</v>
      </c>
      <c r="BH59" s="31">
        <f t="shared" ca="1" si="11"/>
        <v>0</v>
      </c>
      <c r="BI59" s="31">
        <f t="shared" ca="1" si="12"/>
        <v>0</v>
      </c>
      <c r="BJ59" s="31">
        <f t="shared" ca="1" si="13"/>
        <v>0</v>
      </c>
      <c r="BK59" s="31">
        <f t="shared" ca="1" si="14"/>
        <v>0</v>
      </c>
      <c r="BL59" s="31">
        <f t="shared" ca="1" si="15"/>
        <v>0</v>
      </c>
      <c r="BM59" s="32">
        <f t="shared" ca="1" si="29"/>
        <v>0</v>
      </c>
      <c r="BN59" s="32">
        <f t="shared" ca="1" si="16"/>
        <v>0</v>
      </c>
      <c r="BO59" s="32">
        <f t="shared" ca="1" si="17"/>
        <v>0</v>
      </c>
      <c r="BP59" s="32">
        <f t="shared" ca="1" si="18"/>
        <v>0</v>
      </c>
      <c r="BQ59" s="32">
        <f t="shared" ca="1" si="19"/>
        <v>0</v>
      </c>
      <c r="BR59" s="32">
        <f t="shared" ca="1" si="20"/>
        <v>0</v>
      </c>
      <c r="BS59" s="32">
        <f t="shared" ca="1" si="21"/>
        <v>0</v>
      </c>
      <c r="BT59" s="32">
        <f t="shared" ca="1" si="22"/>
        <v>0</v>
      </c>
      <c r="BU59" s="32">
        <f t="shared" ca="1" si="23"/>
        <v>0</v>
      </c>
      <c r="BV59" s="32">
        <f t="shared" ca="1" si="24"/>
        <v>0</v>
      </c>
      <c r="BW59" s="32">
        <f t="shared" ca="1" si="25"/>
        <v>0</v>
      </c>
      <c r="BX59" s="32">
        <f t="shared" ca="1" si="26"/>
        <v>0</v>
      </c>
    </row>
    <row r="60" spans="1:76" x14ac:dyDescent="0.25">
      <c r="A60" t="s">
        <v>475</v>
      </c>
      <c r="B60" s="1" t="s">
        <v>119</v>
      </c>
      <c r="C60" t="str">
        <f t="shared" ca="1" si="2"/>
        <v>GWW1</v>
      </c>
      <c r="D60" t="str">
        <f t="shared" ca="1" si="3"/>
        <v>Soderglen Wind Facility</v>
      </c>
      <c r="E60" s="31">
        <f ca="1">'Module C Corrected'!CW60-'Module C Initial'!CW60</f>
        <v>-1208.6499999999942</v>
      </c>
      <c r="F60" s="31">
        <f ca="1">'Module C Corrected'!CX60-'Module C Initial'!CX60</f>
        <v>-725.29000000000087</v>
      </c>
      <c r="G60" s="31">
        <f ca="1">'Module C Corrected'!CY60-'Module C Initial'!CY60</f>
        <v>-1018.7300000000032</v>
      </c>
      <c r="H60" s="31">
        <f ca="1">'Module C Corrected'!CZ60-'Module C Initial'!CZ60</f>
        <v>-509.86000000000058</v>
      </c>
      <c r="I60" s="31">
        <f ca="1">'Module C Corrected'!DA60-'Module C Initial'!DA60</f>
        <v>-532.70999999999913</v>
      </c>
      <c r="J60" s="31">
        <f ca="1">'Module C Corrected'!DB60-'Module C Initial'!DB60</f>
        <v>-616.94000000000233</v>
      </c>
      <c r="K60" s="31">
        <f ca="1">'Module C Corrected'!DC60-'Module C Initial'!DC60</f>
        <v>-253.46000000000095</v>
      </c>
      <c r="L60" s="31">
        <f ca="1">'Module C Corrected'!DD60-'Module C Initial'!DD60</f>
        <v>-706.62000000000262</v>
      </c>
      <c r="M60" s="31">
        <f ca="1">'Module C Corrected'!DE60-'Module C Initial'!DE60</f>
        <v>-970.32999999999447</v>
      </c>
      <c r="N60" s="31">
        <f ca="1">'Module C Corrected'!DF60-'Module C Initial'!DF60</f>
        <v>-1016.4599999999991</v>
      </c>
      <c r="O60" s="31">
        <f ca="1">'Module C Corrected'!DG60-'Module C Initial'!DG60</f>
        <v>-1171.25</v>
      </c>
      <c r="P60" s="31">
        <f ca="1">'Module C Corrected'!DH60-'Module C Initial'!DH60</f>
        <v>-1227.0200000000041</v>
      </c>
      <c r="Q60" s="32">
        <f ca="1">'Module C Corrected'!DI60-'Module C Initial'!DI60</f>
        <v>-60.42999999999995</v>
      </c>
      <c r="R60" s="32">
        <f ca="1">'Module C Corrected'!DJ60-'Module C Initial'!DJ60</f>
        <v>-36.269999999999982</v>
      </c>
      <c r="S60" s="32">
        <f ca="1">'Module C Corrected'!DK60-'Module C Initial'!DK60</f>
        <v>-50.930000000000064</v>
      </c>
      <c r="T60" s="32">
        <f ca="1">'Module C Corrected'!DL60-'Module C Initial'!DL60</f>
        <v>-25.490000000000009</v>
      </c>
      <c r="U60" s="32">
        <f ca="1">'Module C Corrected'!DM60-'Module C Initial'!DM60</f>
        <v>-26.639999999999986</v>
      </c>
      <c r="V60" s="32">
        <f ca="1">'Module C Corrected'!DN60-'Module C Initial'!DN60</f>
        <v>-30.850000000000023</v>
      </c>
      <c r="W60" s="32">
        <f ca="1">'Module C Corrected'!DO60-'Module C Initial'!DO60</f>
        <v>-12.680000000000007</v>
      </c>
      <c r="X60" s="32">
        <f ca="1">'Module C Corrected'!DP60-'Module C Initial'!DP60</f>
        <v>-35.330000000000041</v>
      </c>
      <c r="Y60" s="32">
        <f ca="1">'Module C Corrected'!DQ60-'Module C Initial'!DQ60</f>
        <v>-48.509999999999991</v>
      </c>
      <c r="Z60" s="32">
        <f ca="1">'Module C Corrected'!DR60-'Module C Initial'!DR60</f>
        <v>-50.829999999999927</v>
      </c>
      <c r="AA60" s="32">
        <f ca="1">'Module C Corrected'!DS60-'Module C Initial'!DS60</f>
        <v>-58.569999999999936</v>
      </c>
      <c r="AB60" s="32">
        <f ca="1">'Module C Corrected'!DT60-'Module C Initial'!DT60</f>
        <v>-61.349999999999909</v>
      </c>
      <c r="AC60" s="31">
        <f ca="1">'Module C Corrected'!DU60-'Module C Initial'!DU60</f>
        <v>-295.89000000000033</v>
      </c>
      <c r="AD60" s="31">
        <f ca="1">'Module C Corrected'!DV60-'Module C Initial'!DV60</f>
        <v>-175.86999999999989</v>
      </c>
      <c r="AE60" s="31">
        <f ca="1">'Module C Corrected'!DW60-'Module C Initial'!DW60</f>
        <v>-244.80000000000018</v>
      </c>
      <c r="AF60" s="31">
        <f ca="1">'Module C Corrected'!DX60-'Module C Initial'!DX60</f>
        <v>-121.32999999999993</v>
      </c>
      <c r="AG60" s="31">
        <f ca="1">'Module C Corrected'!DY60-'Module C Initial'!DY60</f>
        <v>-125.56999999999971</v>
      </c>
      <c r="AH60" s="31">
        <f ca="1">'Module C Corrected'!DZ60-'Module C Initial'!DZ60</f>
        <v>-143.99000000000024</v>
      </c>
      <c r="AI60" s="31">
        <f ca="1">'Module C Corrected'!EA60-'Module C Initial'!EA60</f>
        <v>-58.579999999999927</v>
      </c>
      <c r="AJ60" s="31">
        <f ca="1">'Module C Corrected'!EB60-'Module C Initial'!EB60</f>
        <v>-161.68000000000029</v>
      </c>
      <c r="AK60" s="31">
        <f ca="1">'Module C Corrected'!EC60-'Module C Initial'!EC60</f>
        <v>-219.75999999999931</v>
      </c>
      <c r="AL60" s="31">
        <f ca="1">'Module C Corrected'!ED60-'Module C Initial'!ED60</f>
        <v>-227.90999999999985</v>
      </c>
      <c r="AM60" s="31">
        <f ca="1">'Module C Corrected'!EE60-'Module C Initial'!EE60</f>
        <v>-259.88999999999942</v>
      </c>
      <c r="AN60" s="31">
        <f ca="1">'Module C Corrected'!EF60-'Module C Initial'!EF60</f>
        <v>-269.5</v>
      </c>
      <c r="AO60" s="32">
        <f t="shared" ca="1" si="30"/>
        <v>-1564.9699999999943</v>
      </c>
      <c r="AP60" s="32">
        <f t="shared" ca="1" si="30"/>
        <v>-937.43000000000075</v>
      </c>
      <c r="AQ60" s="32">
        <f t="shared" ca="1" si="30"/>
        <v>-1314.4600000000034</v>
      </c>
      <c r="AR60" s="32">
        <f t="shared" ca="1" si="30"/>
        <v>-656.68000000000052</v>
      </c>
      <c r="AS60" s="32">
        <f t="shared" ca="1" si="30"/>
        <v>-684.91999999999882</v>
      </c>
      <c r="AT60" s="32">
        <f t="shared" ca="1" si="30"/>
        <v>-791.78000000000259</v>
      </c>
      <c r="AU60" s="32">
        <f t="shared" ca="1" si="30"/>
        <v>-324.72000000000088</v>
      </c>
      <c r="AV60" s="32">
        <f t="shared" ca="1" si="30"/>
        <v>-903.63000000000295</v>
      </c>
      <c r="AW60" s="32">
        <f t="shared" ca="1" si="30"/>
        <v>-1238.5999999999938</v>
      </c>
      <c r="AX60" s="32">
        <f t="shared" ca="1" si="30"/>
        <v>-1295.1999999999989</v>
      </c>
      <c r="AY60" s="32">
        <f t="shared" ca="1" si="30"/>
        <v>-1489.7099999999994</v>
      </c>
      <c r="AZ60" s="32">
        <f t="shared" ca="1" si="30"/>
        <v>-1557.870000000004</v>
      </c>
      <c r="BA60" s="31">
        <f t="shared" ca="1" si="28"/>
        <v>-20.07</v>
      </c>
      <c r="BB60" s="31">
        <f t="shared" ca="1" si="5"/>
        <v>-12.04</v>
      </c>
      <c r="BC60" s="31">
        <f t="shared" ca="1" si="6"/>
        <v>-16.91</v>
      </c>
      <c r="BD60" s="31">
        <f t="shared" ca="1" si="7"/>
        <v>-8.4700000000000006</v>
      </c>
      <c r="BE60" s="31">
        <f t="shared" ca="1" si="8"/>
        <v>-8.84</v>
      </c>
      <c r="BF60" s="31">
        <f t="shared" ca="1" si="9"/>
        <v>-10.24</v>
      </c>
      <c r="BG60" s="31">
        <f t="shared" ca="1" si="10"/>
        <v>-4.21</v>
      </c>
      <c r="BH60" s="31">
        <f t="shared" ca="1" si="11"/>
        <v>-11.73</v>
      </c>
      <c r="BI60" s="31">
        <f t="shared" ca="1" si="12"/>
        <v>-16.11</v>
      </c>
      <c r="BJ60" s="31">
        <f t="shared" ca="1" si="13"/>
        <v>-16.88</v>
      </c>
      <c r="BK60" s="31">
        <f t="shared" ca="1" si="14"/>
        <v>-19.45</v>
      </c>
      <c r="BL60" s="31">
        <f t="shared" ca="1" si="15"/>
        <v>-20.37</v>
      </c>
      <c r="BM60" s="32">
        <f t="shared" ca="1" si="29"/>
        <v>-1585.0399999999943</v>
      </c>
      <c r="BN60" s="32">
        <f t="shared" ca="1" si="16"/>
        <v>-949.47000000000071</v>
      </c>
      <c r="BO60" s="32">
        <f t="shared" ca="1" si="17"/>
        <v>-1331.3700000000035</v>
      </c>
      <c r="BP60" s="32">
        <f t="shared" ca="1" si="18"/>
        <v>-665.15000000000055</v>
      </c>
      <c r="BQ60" s="32">
        <f t="shared" ca="1" si="19"/>
        <v>-693.75999999999885</v>
      </c>
      <c r="BR60" s="32">
        <f t="shared" ca="1" si="20"/>
        <v>-802.0200000000026</v>
      </c>
      <c r="BS60" s="32">
        <f t="shared" ca="1" si="21"/>
        <v>-328.93000000000086</v>
      </c>
      <c r="BT60" s="32">
        <f t="shared" ca="1" si="22"/>
        <v>-915.36000000000297</v>
      </c>
      <c r="BU60" s="32">
        <f t="shared" ca="1" si="23"/>
        <v>-1254.7099999999937</v>
      </c>
      <c r="BV60" s="32">
        <f t="shared" ca="1" si="24"/>
        <v>-1312.079999999999</v>
      </c>
      <c r="BW60" s="32">
        <f t="shared" ca="1" si="25"/>
        <v>-1509.1599999999994</v>
      </c>
      <c r="BX60" s="32">
        <f t="shared" ca="1" si="26"/>
        <v>-1578.2400000000039</v>
      </c>
    </row>
    <row r="61" spans="1:76" x14ac:dyDescent="0.25">
      <c r="A61" t="s">
        <v>500</v>
      </c>
      <c r="B61" s="1" t="s">
        <v>84</v>
      </c>
      <c r="C61" t="str">
        <f t="shared" ca="1" si="2"/>
        <v>HAL1</v>
      </c>
      <c r="D61" t="str">
        <f t="shared" ca="1" si="3"/>
        <v>Halkirk Wind Facility</v>
      </c>
      <c r="E61" s="31">
        <f ca="1">'Module C Corrected'!CW61-'Module C Initial'!CW61</f>
        <v>0</v>
      </c>
      <c r="F61" s="31">
        <f ca="1">'Module C Corrected'!CX61-'Module C Initial'!CX61</f>
        <v>0</v>
      </c>
      <c r="G61" s="31">
        <f ca="1">'Module C Corrected'!CY61-'Module C Initial'!CY61</f>
        <v>0</v>
      </c>
      <c r="H61" s="31">
        <f ca="1">'Module C Corrected'!CZ61-'Module C Initial'!CZ61</f>
        <v>0</v>
      </c>
      <c r="I61" s="31">
        <f ca="1">'Module C Corrected'!DA61-'Module C Initial'!DA61</f>
        <v>0</v>
      </c>
      <c r="J61" s="31">
        <f ca="1">'Module C Corrected'!DB61-'Module C Initial'!DB61</f>
        <v>0</v>
      </c>
      <c r="K61" s="31">
        <f ca="1">'Module C Corrected'!DC61-'Module C Initial'!DC61</f>
        <v>0</v>
      </c>
      <c r="L61" s="31">
        <f ca="1">'Module C Corrected'!DD61-'Module C Initial'!DD61</f>
        <v>0</v>
      </c>
      <c r="M61" s="31">
        <f ca="1">'Module C Corrected'!DE61-'Module C Initial'!DE61</f>
        <v>0</v>
      </c>
      <c r="N61" s="31">
        <f ca="1">'Module C Corrected'!DF61-'Module C Initial'!DF61</f>
        <v>-2.0000000000000462E-2</v>
      </c>
      <c r="O61" s="31">
        <f ca="1">'Module C Corrected'!DG61-'Module C Initial'!DG61</f>
        <v>-207.57000000000698</v>
      </c>
      <c r="P61" s="31">
        <f ca="1">'Module C Corrected'!DH61-'Module C Initial'!DH61</f>
        <v>-288.38999999999942</v>
      </c>
      <c r="Q61" s="32">
        <f ca="1">'Module C Corrected'!DI61-'Module C Initial'!DI61</f>
        <v>0</v>
      </c>
      <c r="R61" s="32">
        <f ca="1">'Module C Corrected'!DJ61-'Module C Initial'!DJ61</f>
        <v>0</v>
      </c>
      <c r="S61" s="32">
        <f ca="1">'Module C Corrected'!DK61-'Module C Initial'!DK61</f>
        <v>0</v>
      </c>
      <c r="T61" s="32">
        <f ca="1">'Module C Corrected'!DL61-'Module C Initial'!DL61</f>
        <v>0</v>
      </c>
      <c r="U61" s="32">
        <f ca="1">'Module C Corrected'!DM61-'Module C Initial'!DM61</f>
        <v>0</v>
      </c>
      <c r="V61" s="32">
        <f ca="1">'Module C Corrected'!DN61-'Module C Initial'!DN61</f>
        <v>0</v>
      </c>
      <c r="W61" s="32">
        <f ca="1">'Module C Corrected'!DO61-'Module C Initial'!DO61</f>
        <v>0</v>
      </c>
      <c r="X61" s="32">
        <f ca="1">'Module C Corrected'!DP61-'Module C Initial'!DP61</f>
        <v>0</v>
      </c>
      <c r="Y61" s="32">
        <f ca="1">'Module C Corrected'!DQ61-'Module C Initial'!DQ61</f>
        <v>0</v>
      </c>
      <c r="Z61" s="32">
        <f ca="1">'Module C Corrected'!DR61-'Module C Initial'!DR61</f>
        <v>0</v>
      </c>
      <c r="AA61" s="32">
        <f ca="1">'Module C Corrected'!DS61-'Module C Initial'!DS61</f>
        <v>-10.380000000000109</v>
      </c>
      <c r="AB61" s="32">
        <f ca="1">'Module C Corrected'!DT61-'Module C Initial'!DT61</f>
        <v>-14.419999999999618</v>
      </c>
      <c r="AC61" s="31">
        <f ca="1">'Module C Corrected'!DU61-'Module C Initial'!DU61</f>
        <v>0</v>
      </c>
      <c r="AD61" s="31">
        <f ca="1">'Module C Corrected'!DV61-'Module C Initial'!DV61</f>
        <v>0</v>
      </c>
      <c r="AE61" s="31">
        <f ca="1">'Module C Corrected'!DW61-'Module C Initial'!DW61</f>
        <v>0</v>
      </c>
      <c r="AF61" s="31">
        <f ca="1">'Module C Corrected'!DX61-'Module C Initial'!DX61</f>
        <v>0</v>
      </c>
      <c r="AG61" s="31">
        <f ca="1">'Module C Corrected'!DY61-'Module C Initial'!DY61</f>
        <v>0</v>
      </c>
      <c r="AH61" s="31">
        <f ca="1">'Module C Corrected'!DZ61-'Module C Initial'!DZ61</f>
        <v>0</v>
      </c>
      <c r="AI61" s="31">
        <f ca="1">'Module C Corrected'!EA61-'Module C Initial'!EA61</f>
        <v>0</v>
      </c>
      <c r="AJ61" s="31">
        <f ca="1">'Module C Corrected'!EB61-'Module C Initial'!EB61</f>
        <v>0</v>
      </c>
      <c r="AK61" s="31">
        <f ca="1">'Module C Corrected'!EC61-'Module C Initial'!EC61</f>
        <v>0</v>
      </c>
      <c r="AL61" s="31">
        <f ca="1">'Module C Corrected'!ED61-'Module C Initial'!ED61</f>
        <v>0</v>
      </c>
      <c r="AM61" s="31">
        <f ca="1">'Module C Corrected'!EE61-'Module C Initial'!EE61</f>
        <v>-46.06000000000131</v>
      </c>
      <c r="AN61" s="31">
        <f ca="1">'Module C Corrected'!EF61-'Module C Initial'!EF61</f>
        <v>-63.340000000000146</v>
      </c>
      <c r="AO61" s="32">
        <f t="shared" ca="1" si="30"/>
        <v>0</v>
      </c>
      <c r="AP61" s="32">
        <f t="shared" ca="1" si="30"/>
        <v>0</v>
      </c>
      <c r="AQ61" s="32">
        <f t="shared" ca="1" si="30"/>
        <v>0</v>
      </c>
      <c r="AR61" s="32">
        <f t="shared" ca="1" si="30"/>
        <v>0</v>
      </c>
      <c r="AS61" s="32">
        <f t="shared" ca="1" si="30"/>
        <v>0</v>
      </c>
      <c r="AT61" s="32">
        <f t="shared" ca="1" si="30"/>
        <v>0</v>
      </c>
      <c r="AU61" s="32">
        <f t="shared" ca="1" si="30"/>
        <v>0</v>
      </c>
      <c r="AV61" s="32">
        <f t="shared" ca="1" si="30"/>
        <v>0</v>
      </c>
      <c r="AW61" s="32">
        <f t="shared" ca="1" si="30"/>
        <v>0</v>
      </c>
      <c r="AX61" s="32">
        <f t="shared" ca="1" si="30"/>
        <v>-2.0000000000000462E-2</v>
      </c>
      <c r="AY61" s="32">
        <f t="shared" ca="1" si="30"/>
        <v>-264.0100000000084</v>
      </c>
      <c r="AZ61" s="32">
        <f t="shared" ca="1" si="30"/>
        <v>-366.14999999999918</v>
      </c>
      <c r="BA61" s="31">
        <f t="shared" ca="1" si="28"/>
        <v>0</v>
      </c>
      <c r="BB61" s="31">
        <f t="shared" ca="1" si="5"/>
        <v>0</v>
      </c>
      <c r="BC61" s="31">
        <f t="shared" ca="1" si="6"/>
        <v>0</v>
      </c>
      <c r="BD61" s="31">
        <f t="shared" ca="1" si="7"/>
        <v>0</v>
      </c>
      <c r="BE61" s="31">
        <f t="shared" ca="1" si="8"/>
        <v>0</v>
      </c>
      <c r="BF61" s="31">
        <f t="shared" ca="1" si="9"/>
        <v>0</v>
      </c>
      <c r="BG61" s="31">
        <f t="shared" ca="1" si="10"/>
        <v>0</v>
      </c>
      <c r="BH61" s="31">
        <f t="shared" ca="1" si="11"/>
        <v>0</v>
      </c>
      <c r="BI61" s="31">
        <f t="shared" ca="1" si="12"/>
        <v>0</v>
      </c>
      <c r="BJ61" s="31">
        <f t="shared" ca="1" si="13"/>
        <v>0</v>
      </c>
      <c r="BK61" s="31">
        <f t="shared" ca="1" si="14"/>
        <v>-3.45</v>
      </c>
      <c r="BL61" s="31">
        <f t="shared" ca="1" si="15"/>
        <v>-4.79</v>
      </c>
      <c r="BM61" s="32">
        <f t="shared" ca="1" si="29"/>
        <v>0</v>
      </c>
      <c r="BN61" s="32">
        <f t="shared" ca="1" si="16"/>
        <v>0</v>
      </c>
      <c r="BO61" s="32">
        <f t="shared" ca="1" si="17"/>
        <v>0</v>
      </c>
      <c r="BP61" s="32">
        <f t="shared" ca="1" si="18"/>
        <v>0</v>
      </c>
      <c r="BQ61" s="32">
        <f t="shared" ca="1" si="19"/>
        <v>0</v>
      </c>
      <c r="BR61" s="32">
        <f t="shared" ca="1" si="20"/>
        <v>0</v>
      </c>
      <c r="BS61" s="32">
        <f t="shared" ca="1" si="21"/>
        <v>0</v>
      </c>
      <c r="BT61" s="32">
        <f t="shared" ca="1" si="22"/>
        <v>0</v>
      </c>
      <c r="BU61" s="32">
        <f t="shared" ca="1" si="23"/>
        <v>0</v>
      </c>
      <c r="BV61" s="32">
        <f t="shared" ca="1" si="24"/>
        <v>-2.0000000000000462E-2</v>
      </c>
      <c r="BW61" s="32">
        <f t="shared" ca="1" si="25"/>
        <v>-267.46000000000839</v>
      </c>
      <c r="BX61" s="32">
        <f t="shared" ca="1" si="26"/>
        <v>-370.9399999999992</v>
      </c>
    </row>
    <row r="62" spans="1:76" x14ac:dyDescent="0.25">
      <c r="A62" t="s">
        <v>463</v>
      </c>
      <c r="B62" s="1" t="s">
        <v>92</v>
      </c>
      <c r="C62" t="str">
        <f t="shared" ca="1" si="2"/>
        <v>HRM</v>
      </c>
      <c r="D62" t="str">
        <f t="shared" ca="1" si="3"/>
        <v>H. R. Milner</v>
      </c>
      <c r="E62" s="31">
        <f ca="1">'Module C Corrected'!CW62-'Module C Initial'!CW62</f>
        <v>3399.179999999993</v>
      </c>
      <c r="F62" s="31">
        <f ca="1">'Module C Corrected'!CX62-'Module C Initial'!CX62</f>
        <v>3080.4599999999627</v>
      </c>
      <c r="G62" s="31">
        <f ca="1">'Module C Corrected'!CY62-'Module C Initial'!CY62</f>
        <v>4316.6900000000023</v>
      </c>
      <c r="H62" s="31">
        <f ca="1">'Module C Corrected'!CZ62-'Module C Initial'!CZ62</f>
        <v>3219.210000000021</v>
      </c>
      <c r="I62" s="31">
        <f ca="1">'Module C Corrected'!DA62-'Module C Initial'!DA62</f>
        <v>143.77000000000044</v>
      </c>
      <c r="J62" s="31">
        <f ca="1">'Module C Corrected'!DB62-'Module C Initial'!DB62</f>
        <v>2610.5599999999686</v>
      </c>
      <c r="K62" s="31">
        <f ca="1">'Module C Corrected'!DC62-'Module C Initial'!DC62</f>
        <v>6236.9400000000605</v>
      </c>
      <c r="L62" s="31">
        <f ca="1">'Module C Corrected'!DD62-'Module C Initial'!DD62</f>
        <v>4965.1699999999255</v>
      </c>
      <c r="M62" s="31">
        <f ca="1">'Module C Corrected'!DE62-'Module C Initial'!DE62</f>
        <v>10333.39000000013</v>
      </c>
      <c r="N62" s="31">
        <f ca="1">'Module C Corrected'!DF62-'Module C Initial'!DF62</f>
        <v>8124.9300000000512</v>
      </c>
      <c r="O62" s="31">
        <f ca="1">'Module C Corrected'!DG62-'Module C Initial'!DG62</f>
        <v>7170.5500000000466</v>
      </c>
      <c r="P62" s="31">
        <f ca="1">'Module C Corrected'!DH62-'Module C Initial'!DH62</f>
        <v>3927.5100000000093</v>
      </c>
      <c r="Q62" s="32">
        <f ca="1">'Module C Corrected'!DI62-'Module C Initial'!DI62</f>
        <v>169.95999999999913</v>
      </c>
      <c r="R62" s="32">
        <f ca="1">'Module C Corrected'!DJ62-'Module C Initial'!DJ62</f>
        <v>154.02000000000044</v>
      </c>
      <c r="S62" s="32">
        <f ca="1">'Module C Corrected'!DK62-'Module C Initial'!DK62</f>
        <v>215.84000000000015</v>
      </c>
      <c r="T62" s="32">
        <f ca="1">'Module C Corrected'!DL62-'Module C Initial'!DL62</f>
        <v>160.95999999999913</v>
      </c>
      <c r="U62" s="32">
        <f ca="1">'Module C Corrected'!DM62-'Module C Initial'!DM62</f>
        <v>7.1899999999999409</v>
      </c>
      <c r="V62" s="32">
        <f ca="1">'Module C Corrected'!DN62-'Module C Initial'!DN62</f>
        <v>130.52999999999884</v>
      </c>
      <c r="W62" s="32">
        <f ca="1">'Module C Corrected'!DO62-'Module C Initial'!DO62</f>
        <v>311.85000000000218</v>
      </c>
      <c r="X62" s="32">
        <f ca="1">'Module C Corrected'!DP62-'Module C Initial'!DP62</f>
        <v>248.25</v>
      </c>
      <c r="Y62" s="32">
        <f ca="1">'Module C Corrected'!DQ62-'Module C Initial'!DQ62</f>
        <v>516.66999999999825</v>
      </c>
      <c r="Z62" s="32">
        <f ca="1">'Module C Corrected'!DR62-'Module C Initial'!DR62</f>
        <v>406.25</v>
      </c>
      <c r="AA62" s="32">
        <f ca="1">'Module C Corrected'!DS62-'Module C Initial'!DS62</f>
        <v>358.53000000000247</v>
      </c>
      <c r="AB62" s="32">
        <f ca="1">'Module C Corrected'!DT62-'Module C Initial'!DT62</f>
        <v>196.36999999999898</v>
      </c>
      <c r="AC62" s="31">
        <f ca="1">'Module C Corrected'!DU62-'Module C Initial'!DU62</f>
        <v>832.13999999999942</v>
      </c>
      <c r="AD62" s="31">
        <f ca="1">'Module C Corrected'!DV62-'Module C Initial'!DV62</f>
        <v>746.94999999999709</v>
      </c>
      <c r="AE62" s="31">
        <f ca="1">'Module C Corrected'!DW62-'Module C Initial'!DW62</f>
        <v>1037.3000000000029</v>
      </c>
      <c r="AF62" s="31">
        <f ca="1">'Module C Corrected'!DX62-'Module C Initial'!DX62</f>
        <v>766.06999999999243</v>
      </c>
      <c r="AG62" s="31">
        <f ca="1">'Module C Corrected'!DY62-'Module C Initial'!DY62</f>
        <v>33.889999999999873</v>
      </c>
      <c r="AH62" s="31">
        <f ca="1">'Module C Corrected'!DZ62-'Module C Initial'!DZ62</f>
        <v>609.27000000000407</v>
      </c>
      <c r="AI62" s="31">
        <f ca="1">'Module C Corrected'!EA62-'Module C Initial'!EA62</f>
        <v>1441.5599999999977</v>
      </c>
      <c r="AJ62" s="31">
        <f ca="1">'Module C Corrected'!EB62-'Module C Initial'!EB62</f>
        <v>1136.0500000000029</v>
      </c>
      <c r="AK62" s="31">
        <f ca="1">'Module C Corrected'!EC62-'Module C Initial'!EC62</f>
        <v>2340.2399999999907</v>
      </c>
      <c r="AL62" s="31">
        <f ca="1">'Module C Corrected'!ED62-'Module C Initial'!ED62</f>
        <v>1821.7699999999895</v>
      </c>
      <c r="AM62" s="31">
        <f ca="1">'Module C Corrected'!EE62-'Module C Initial'!EE62</f>
        <v>1591.070000000007</v>
      </c>
      <c r="AN62" s="31">
        <f ca="1">'Module C Corrected'!EF62-'Module C Initial'!EF62</f>
        <v>862.61999999999534</v>
      </c>
      <c r="AO62" s="32">
        <f t="shared" ca="1" si="30"/>
        <v>4401.2799999999916</v>
      </c>
      <c r="AP62" s="32">
        <f t="shared" ca="1" si="30"/>
        <v>3981.4299999999603</v>
      </c>
      <c r="AQ62" s="32">
        <f t="shared" ca="1" si="30"/>
        <v>5569.8300000000054</v>
      </c>
      <c r="AR62" s="32">
        <f t="shared" ref="AR62:AZ90" ca="1" si="31">H62+T62+AF62</f>
        <v>4146.2400000000125</v>
      </c>
      <c r="AS62" s="32">
        <f t="shared" ca="1" si="31"/>
        <v>184.85000000000025</v>
      </c>
      <c r="AT62" s="32">
        <f t="shared" ca="1" si="31"/>
        <v>3350.3599999999715</v>
      </c>
      <c r="AU62" s="32">
        <f t="shared" ca="1" si="31"/>
        <v>7990.3500000000604</v>
      </c>
      <c r="AV62" s="32">
        <f t="shared" ca="1" si="31"/>
        <v>6349.4699999999284</v>
      </c>
      <c r="AW62" s="32">
        <f t="shared" ca="1" si="31"/>
        <v>13190.300000000119</v>
      </c>
      <c r="AX62" s="32">
        <f t="shared" ca="1" si="31"/>
        <v>10352.950000000041</v>
      </c>
      <c r="AY62" s="32">
        <f t="shared" ca="1" si="31"/>
        <v>9120.150000000056</v>
      </c>
      <c r="AZ62" s="32">
        <f t="shared" ca="1" si="31"/>
        <v>4986.5000000000036</v>
      </c>
      <c r="BA62" s="31">
        <f t="shared" ca="1" si="28"/>
        <v>56.44</v>
      </c>
      <c r="BB62" s="31">
        <f t="shared" ca="1" si="5"/>
        <v>51.14</v>
      </c>
      <c r="BC62" s="31">
        <f t="shared" ca="1" si="6"/>
        <v>71.67</v>
      </c>
      <c r="BD62" s="31">
        <f t="shared" ca="1" si="7"/>
        <v>53.45</v>
      </c>
      <c r="BE62" s="31">
        <f t="shared" ca="1" si="8"/>
        <v>2.39</v>
      </c>
      <c r="BF62" s="31">
        <f t="shared" ca="1" si="9"/>
        <v>43.34</v>
      </c>
      <c r="BG62" s="31">
        <f t="shared" ca="1" si="10"/>
        <v>103.55</v>
      </c>
      <c r="BH62" s="31">
        <f t="shared" ca="1" si="11"/>
        <v>82.44</v>
      </c>
      <c r="BI62" s="31">
        <f t="shared" ca="1" si="12"/>
        <v>171.56</v>
      </c>
      <c r="BJ62" s="31">
        <f t="shared" ca="1" si="13"/>
        <v>134.9</v>
      </c>
      <c r="BK62" s="31">
        <f t="shared" ca="1" si="14"/>
        <v>119.05</v>
      </c>
      <c r="BL62" s="31">
        <f t="shared" ca="1" si="15"/>
        <v>65.209999999999994</v>
      </c>
      <c r="BM62" s="32">
        <f t="shared" ca="1" si="29"/>
        <v>4457.7199999999912</v>
      </c>
      <c r="BN62" s="32">
        <f t="shared" ca="1" si="16"/>
        <v>4032.5699999999601</v>
      </c>
      <c r="BO62" s="32">
        <f t="shared" ca="1" si="17"/>
        <v>5641.5000000000055</v>
      </c>
      <c r="BP62" s="32">
        <f t="shared" ca="1" si="18"/>
        <v>4199.6900000000123</v>
      </c>
      <c r="BQ62" s="32">
        <f t="shared" ca="1" si="19"/>
        <v>187.24000000000024</v>
      </c>
      <c r="BR62" s="32">
        <f t="shared" ca="1" si="20"/>
        <v>3393.6999999999716</v>
      </c>
      <c r="BS62" s="32">
        <f t="shared" ca="1" si="21"/>
        <v>8093.9000000000606</v>
      </c>
      <c r="BT62" s="32">
        <f t="shared" ca="1" si="22"/>
        <v>6431.909999999928</v>
      </c>
      <c r="BU62" s="32">
        <f t="shared" ca="1" si="23"/>
        <v>13361.860000000119</v>
      </c>
      <c r="BV62" s="32">
        <f t="shared" ca="1" si="24"/>
        <v>10487.85000000004</v>
      </c>
      <c r="BW62" s="32">
        <f t="shared" ca="1" si="25"/>
        <v>9239.2000000000553</v>
      </c>
      <c r="BX62" s="32">
        <f t="shared" ca="1" si="26"/>
        <v>5051.7100000000037</v>
      </c>
    </row>
    <row r="63" spans="1:76" x14ac:dyDescent="0.25">
      <c r="A63" t="s">
        <v>445</v>
      </c>
      <c r="B63" s="1" t="s">
        <v>128</v>
      </c>
      <c r="C63" t="str">
        <f t="shared" ca="1" si="2"/>
        <v>HSH</v>
      </c>
      <c r="D63" t="str">
        <f t="shared" ca="1" si="3"/>
        <v>Horseshoe Hydro Facility</v>
      </c>
      <c r="E63" s="31">
        <f ca="1">'Module C Corrected'!CW63-'Module C Initial'!CW63</f>
        <v>-303.14000000000033</v>
      </c>
      <c r="F63" s="31">
        <f ca="1">'Module C Corrected'!CX63-'Module C Initial'!CX63</f>
        <v>-157</v>
      </c>
      <c r="G63" s="31">
        <f ca="1">'Module C Corrected'!CY63-'Module C Initial'!CY63</f>
        <v>-207.42000000000007</v>
      </c>
      <c r="H63" s="31">
        <f ca="1">'Module C Corrected'!CZ63-'Module C Initial'!CZ63</f>
        <v>-178.06999999999971</v>
      </c>
      <c r="I63" s="31">
        <f ca="1">'Module C Corrected'!DA63-'Module C Initial'!DA63</f>
        <v>-177.61999999999989</v>
      </c>
      <c r="J63" s="31">
        <f ca="1">'Module C Corrected'!DB63-'Module C Initial'!DB63</f>
        <v>-341.35999999999967</v>
      </c>
      <c r="K63" s="31">
        <f ca="1">'Module C Corrected'!DC63-'Module C Initial'!DC63</f>
        <v>-441.06999999999971</v>
      </c>
      <c r="L63" s="31">
        <f ca="1">'Module C Corrected'!DD63-'Module C Initial'!DD63</f>
        <v>-373.32000000000062</v>
      </c>
      <c r="M63" s="31">
        <f ca="1">'Module C Corrected'!DE63-'Module C Initial'!DE63</f>
        <v>-542.03999999999905</v>
      </c>
      <c r="N63" s="31">
        <f ca="1">'Module C Corrected'!DF63-'Module C Initial'!DF63</f>
        <v>-351.80999999999904</v>
      </c>
      <c r="O63" s="31">
        <f ca="1">'Module C Corrected'!DG63-'Module C Initial'!DG63</f>
        <v>-233.84000000000015</v>
      </c>
      <c r="P63" s="31">
        <f ca="1">'Module C Corrected'!DH63-'Module C Initial'!DH63</f>
        <v>-257.38999999999987</v>
      </c>
      <c r="Q63" s="32">
        <f ca="1">'Module C Corrected'!DI63-'Module C Initial'!DI63</f>
        <v>-15.159999999999997</v>
      </c>
      <c r="R63" s="32">
        <f ca="1">'Module C Corrected'!DJ63-'Module C Initial'!DJ63</f>
        <v>-7.8500000000000014</v>
      </c>
      <c r="S63" s="32">
        <f ca="1">'Module C Corrected'!DK63-'Module C Initial'!DK63</f>
        <v>-10.369999999999997</v>
      </c>
      <c r="T63" s="32">
        <f ca="1">'Module C Corrected'!DL63-'Module C Initial'!DL63</f>
        <v>-8.9</v>
      </c>
      <c r="U63" s="32">
        <f ca="1">'Module C Corrected'!DM63-'Module C Initial'!DM63</f>
        <v>-8.8800000000000008</v>
      </c>
      <c r="V63" s="32">
        <f ca="1">'Module C Corrected'!DN63-'Module C Initial'!DN63</f>
        <v>-17.07</v>
      </c>
      <c r="W63" s="32">
        <f ca="1">'Module C Corrected'!DO63-'Module C Initial'!DO63</f>
        <v>-22.049999999999997</v>
      </c>
      <c r="X63" s="32">
        <f ca="1">'Module C Corrected'!DP63-'Module C Initial'!DP63</f>
        <v>-18.660000000000025</v>
      </c>
      <c r="Y63" s="32">
        <f ca="1">'Module C Corrected'!DQ63-'Module C Initial'!DQ63</f>
        <v>-27.110000000000014</v>
      </c>
      <c r="Z63" s="32">
        <f ca="1">'Module C Corrected'!DR63-'Module C Initial'!DR63</f>
        <v>-17.590000000000003</v>
      </c>
      <c r="AA63" s="32">
        <f ca="1">'Module C Corrected'!DS63-'Module C Initial'!DS63</f>
        <v>-11.690000000000012</v>
      </c>
      <c r="AB63" s="32">
        <f ca="1">'Module C Corrected'!DT63-'Module C Initial'!DT63</f>
        <v>-12.870000000000005</v>
      </c>
      <c r="AC63" s="31">
        <f ca="1">'Module C Corrected'!DU63-'Module C Initial'!DU63</f>
        <v>-74.20999999999998</v>
      </c>
      <c r="AD63" s="31">
        <f ca="1">'Module C Corrected'!DV63-'Module C Initial'!DV63</f>
        <v>-38.070000000000022</v>
      </c>
      <c r="AE63" s="31">
        <f ca="1">'Module C Corrected'!DW63-'Module C Initial'!DW63</f>
        <v>-49.840000000000032</v>
      </c>
      <c r="AF63" s="31">
        <f ca="1">'Module C Corrected'!DX63-'Module C Initial'!DX63</f>
        <v>-42.37</v>
      </c>
      <c r="AG63" s="31">
        <f ca="1">'Module C Corrected'!DY63-'Module C Initial'!DY63</f>
        <v>-41.870000000000005</v>
      </c>
      <c r="AH63" s="31">
        <f ca="1">'Module C Corrected'!DZ63-'Module C Initial'!DZ63</f>
        <v>-79.67</v>
      </c>
      <c r="AI63" s="31">
        <f ca="1">'Module C Corrected'!EA63-'Module C Initial'!EA63</f>
        <v>-101.94</v>
      </c>
      <c r="AJ63" s="31">
        <f ca="1">'Module C Corrected'!EB63-'Module C Initial'!EB63</f>
        <v>-85.420000000000073</v>
      </c>
      <c r="AK63" s="31">
        <f ca="1">'Module C Corrected'!EC63-'Module C Initial'!EC63</f>
        <v>-122.76000000000022</v>
      </c>
      <c r="AL63" s="31">
        <f ca="1">'Module C Corrected'!ED63-'Module C Initial'!ED63</f>
        <v>-78.889999999999986</v>
      </c>
      <c r="AM63" s="31">
        <f ca="1">'Module C Corrected'!EE63-'Module C Initial'!EE63</f>
        <v>-51.889999999999986</v>
      </c>
      <c r="AN63" s="31">
        <f ca="1">'Module C Corrected'!EF63-'Module C Initial'!EF63</f>
        <v>-56.529999999999973</v>
      </c>
      <c r="AO63" s="32">
        <f t="shared" ref="AO63:AT119" ca="1" si="32">E63+Q63+AC63</f>
        <v>-392.51000000000028</v>
      </c>
      <c r="AP63" s="32">
        <f t="shared" ca="1" si="32"/>
        <v>-202.92000000000002</v>
      </c>
      <c r="AQ63" s="32">
        <f t="shared" ca="1" si="32"/>
        <v>-267.63000000000011</v>
      </c>
      <c r="AR63" s="32">
        <f t="shared" ca="1" si="31"/>
        <v>-229.33999999999972</v>
      </c>
      <c r="AS63" s="32">
        <f t="shared" ca="1" si="31"/>
        <v>-228.36999999999989</v>
      </c>
      <c r="AT63" s="32">
        <f t="shared" ca="1" si="31"/>
        <v>-438.09999999999968</v>
      </c>
      <c r="AU63" s="32">
        <f t="shared" ca="1" si="31"/>
        <v>-565.05999999999972</v>
      </c>
      <c r="AV63" s="32">
        <f t="shared" ca="1" si="31"/>
        <v>-477.40000000000072</v>
      </c>
      <c r="AW63" s="32">
        <f t="shared" ca="1" si="31"/>
        <v>-691.90999999999929</v>
      </c>
      <c r="AX63" s="32">
        <f t="shared" ca="1" si="31"/>
        <v>-448.28999999999905</v>
      </c>
      <c r="AY63" s="32">
        <f t="shared" ca="1" si="31"/>
        <v>-297.42000000000013</v>
      </c>
      <c r="AZ63" s="32">
        <f t="shared" ca="1" si="31"/>
        <v>-326.78999999999985</v>
      </c>
      <c r="BA63" s="31">
        <f t="shared" ca="1" si="28"/>
        <v>-5.03</v>
      </c>
      <c r="BB63" s="31">
        <f t="shared" ca="1" si="5"/>
        <v>-2.61</v>
      </c>
      <c r="BC63" s="31">
        <f t="shared" ca="1" si="6"/>
        <v>-3.44</v>
      </c>
      <c r="BD63" s="31">
        <f t="shared" ca="1" si="7"/>
        <v>-2.96</v>
      </c>
      <c r="BE63" s="31">
        <f t="shared" ca="1" si="8"/>
        <v>-2.95</v>
      </c>
      <c r="BF63" s="31">
        <f t="shared" ca="1" si="9"/>
        <v>-5.67</v>
      </c>
      <c r="BG63" s="31">
        <f t="shared" ca="1" si="10"/>
        <v>-7.32</v>
      </c>
      <c r="BH63" s="31">
        <f t="shared" ca="1" si="11"/>
        <v>-6.2</v>
      </c>
      <c r="BI63" s="31">
        <f t="shared" ca="1" si="12"/>
        <v>-9</v>
      </c>
      <c r="BJ63" s="31">
        <f t="shared" ca="1" si="13"/>
        <v>-5.84</v>
      </c>
      <c r="BK63" s="31">
        <f t="shared" ca="1" si="14"/>
        <v>-3.88</v>
      </c>
      <c r="BL63" s="31">
        <f t="shared" ca="1" si="15"/>
        <v>-4.2699999999999996</v>
      </c>
      <c r="BM63" s="32">
        <f t="shared" ca="1" si="29"/>
        <v>-397.54000000000025</v>
      </c>
      <c r="BN63" s="32">
        <f t="shared" ca="1" si="16"/>
        <v>-205.53000000000003</v>
      </c>
      <c r="BO63" s="32">
        <f t="shared" ca="1" si="17"/>
        <v>-271.07000000000011</v>
      </c>
      <c r="BP63" s="32">
        <f t="shared" ca="1" si="18"/>
        <v>-232.29999999999973</v>
      </c>
      <c r="BQ63" s="32">
        <f t="shared" ca="1" si="19"/>
        <v>-231.31999999999988</v>
      </c>
      <c r="BR63" s="32">
        <f t="shared" ca="1" si="20"/>
        <v>-443.7699999999997</v>
      </c>
      <c r="BS63" s="32">
        <f t="shared" ca="1" si="21"/>
        <v>-572.37999999999977</v>
      </c>
      <c r="BT63" s="32">
        <f t="shared" ca="1" si="22"/>
        <v>-483.6000000000007</v>
      </c>
      <c r="BU63" s="32">
        <f t="shared" ca="1" si="23"/>
        <v>-700.90999999999929</v>
      </c>
      <c r="BV63" s="32">
        <f t="shared" ca="1" si="24"/>
        <v>-454.12999999999903</v>
      </c>
      <c r="BW63" s="32">
        <f t="shared" ca="1" si="25"/>
        <v>-301.30000000000013</v>
      </c>
      <c r="BX63" s="32">
        <f t="shared" ca="1" si="26"/>
        <v>-331.05999999999983</v>
      </c>
    </row>
    <row r="64" spans="1:76" x14ac:dyDescent="0.25">
      <c r="A64" t="s">
        <v>444</v>
      </c>
      <c r="B64" s="1" t="s">
        <v>161</v>
      </c>
      <c r="C64" t="str">
        <f t="shared" ca="1" si="2"/>
        <v>IEW1</v>
      </c>
      <c r="D64" t="str">
        <f t="shared" ca="1" si="3"/>
        <v>Summerview 1 Wind Facility</v>
      </c>
      <c r="E64" s="31">
        <f ca="1">'Module C Corrected'!CW64-'Module C Initial'!CW64</f>
        <v>-1570.4699999999939</v>
      </c>
      <c r="F64" s="31">
        <f ca="1">'Module C Corrected'!CX64-'Module C Initial'!CX64</f>
        <v>-1088.8399999999965</v>
      </c>
      <c r="G64" s="31">
        <f ca="1">'Module C Corrected'!CY64-'Module C Initial'!CY64</f>
        <v>-1318.5500000000029</v>
      </c>
      <c r="H64" s="31">
        <f ca="1">'Module C Corrected'!CZ64-'Module C Initial'!CZ64</f>
        <v>-623.18000000000029</v>
      </c>
      <c r="I64" s="31">
        <f ca="1">'Module C Corrected'!DA64-'Module C Initial'!DA64</f>
        <v>-776.79000000000087</v>
      </c>
      <c r="J64" s="31">
        <f ca="1">'Module C Corrected'!DB64-'Module C Initial'!DB64</f>
        <v>-862.5099999999984</v>
      </c>
      <c r="K64" s="31">
        <f ca="1">'Module C Corrected'!DC64-'Module C Initial'!DC64</f>
        <v>-579.25</v>
      </c>
      <c r="L64" s="31">
        <f ca="1">'Module C Corrected'!DD64-'Module C Initial'!DD64</f>
        <v>-1039.7900000000009</v>
      </c>
      <c r="M64" s="31">
        <f ca="1">'Module C Corrected'!DE64-'Module C Initial'!DE64</f>
        <v>-1096.8800000000047</v>
      </c>
      <c r="N64" s="31">
        <f ca="1">'Module C Corrected'!DF64-'Module C Initial'!DF64</f>
        <v>-1165.6099999999933</v>
      </c>
      <c r="O64" s="31">
        <f ca="1">'Module C Corrected'!DG64-'Module C Initial'!DG64</f>
        <v>-2006.5800000000017</v>
      </c>
      <c r="P64" s="31">
        <f ca="1">'Module C Corrected'!DH64-'Module C Initial'!DH64</f>
        <v>-1565.3399999999965</v>
      </c>
      <c r="Q64" s="32">
        <f ca="1">'Module C Corrected'!DI64-'Module C Initial'!DI64</f>
        <v>-78.529999999999973</v>
      </c>
      <c r="R64" s="32">
        <f ca="1">'Module C Corrected'!DJ64-'Module C Initial'!DJ64</f>
        <v>-54.450000000000045</v>
      </c>
      <c r="S64" s="32">
        <f ca="1">'Module C Corrected'!DK64-'Module C Initial'!DK64</f>
        <v>-65.919999999999959</v>
      </c>
      <c r="T64" s="32">
        <f ca="1">'Module C Corrected'!DL64-'Module C Initial'!DL64</f>
        <v>-31.160000000000025</v>
      </c>
      <c r="U64" s="32">
        <f ca="1">'Module C Corrected'!DM64-'Module C Initial'!DM64</f>
        <v>-38.840000000000032</v>
      </c>
      <c r="V64" s="32">
        <f ca="1">'Module C Corrected'!DN64-'Module C Initial'!DN64</f>
        <v>-43.129999999999995</v>
      </c>
      <c r="W64" s="32">
        <f ca="1">'Module C Corrected'!DO64-'Module C Initial'!DO64</f>
        <v>-28.960000000000036</v>
      </c>
      <c r="X64" s="32">
        <f ca="1">'Module C Corrected'!DP64-'Module C Initial'!DP64</f>
        <v>-51.990000000000009</v>
      </c>
      <c r="Y64" s="32">
        <f ca="1">'Module C Corrected'!DQ64-'Module C Initial'!DQ64</f>
        <v>-54.839999999999918</v>
      </c>
      <c r="Z64" s="32">
        <f ca="1">'Module C Corrected'!DR64-'Module C Initial'!DR64</f>
        <v>-58.279999999999973</v>
      </c>
      <c r="AA64" s="32">
        <f ca="1">'Module C Corrected'!DS64-'Module C Initial'!DS64</f>
        <v>-100.33000000000015</v>
      </c>
      <c r="AB64" s="32">
        <f ca="1">'Module C Corrected'!DT64-'Module C Initial'!DT64</f>
        <v>-78.259999999999991</v>
      </c>
      <c r="AC64" s="31">
        <f ca="1">'Module C Corrected'!DU64-'Module C Initial'!DU64</f>
        <v>-384.46999999999935</v>
      </c>
      <c r="AD64" s="31">
        <f ca="1">'Module C Corrected'!DV64-'Module C Initial'!DV64</f>
        <v>-264.02</v>
      </c>
      <c r="AE64" s="31">
        <f ca="1">'Module C Corrected'!DW64-'Module C Initial'!DW64</f>
        <v>-316.85000000000036</v>
      </c>
      <c r="AF64" s="31">
        <f ca="1">'Module C Corrected'!DX64-'Module C Initial'!DX64</f>
        <v>-148.29000000000042</v>
      </c>
      <c r="AG64" s="31">
        <f ca="1">'Module C Corrected'!DY64-'Module C Initial'!DY64</f>
        <v>-183.11000000000013</v>
      </c>
      <c r="AH64" s="31">
        <f ca="1">'Module C Corrected'!DZ64-'Module C Initial'!DZ64</f>
        <v>-201.29999999999973</v>
      </c>
      <c r="AI64" s="31">
        <f ca="1">'Module C Corrected'!EA64-'Module C Initial'!EA64</f>
        <v>-133.8900000000001</v>
      </c>
      <c r="AJ64" s="31">
        <f ca="1">'Module C Corrected'!EB64-'Module C Initial'!EB64</f>
        <v>-237.90999999999985</v>
      </c>
      <c r="AK64" s="31">
        <f ca="1">'Module C Corrected'!EC64-'Module C Initial'!EC64</f>
        <v>-248.40999999999985</v>
      </c>
      <c r="AL64" s="31">
        <f ca="1">'Module C Corrected'!ED64-'Module C Initial'!ED64</f>
        <v>-261.34999999999945</v>
      </c>
      <c r="AM64" s="31">
        <f ca="1">'Module C Corrected'!EE64-'Module C Initial'!EE64</f>
        <v>-445.2400000000016</v>
      </c>
      <c r="AN64" s="31">
        <f ca="1">'Module C Corrected'!EF64-'Module C Initial'!EF64</f>
        <v>-343.80000000000018</v>
      </c>
      <c r="AO64" s="32">
        <f t="shared" ca="1" si="32"/>
        <v>-2033.4699999999932</v>
      </c>
      <c r="AP64" s="32">
        <f t="shared" ca="1" si="32"/>
        <v>-1407.3099999999965</v>
      </c>
      <c r="AQ64" s="32">
        <f t="shared" ca="1" si="32"/>
        <v>-1701.3200000000033</v>
      </c>
      <c r="AR64" s="32">
        <f t="shared" ca="1" si="31"/>
        <v>-802.63000000000079</v>
      </c>
      <c r="AS64" s="32">
        <f t="shared" ca="1" si="31"/>
        <v>-998.74000000000103</v>
      </c>
      <c r="AT64" s="32">
        <f t="shared" ca="1" si="31"/>
        <v>-1106.9399999999982</v>
      </c>
      <c r="AU64" s="32">
        <f t="shared" ca="1" si="31"/>
        <v>-742.10000000000014</v>
      </c>
      <c r="AV64" s="32">
        <f t="shared" ca="1" si="31"/>
        <v>-1329.6900000000007</v>
      </c>
      <c r="AW64" s="32">
        <f t="shared" ca="1" si="31"/>
        <v>-1400.1300000000044</v>
      </c>
      <c r="AX64" s="32">
        <f t="shared" ca="1" si="31"/>
        <v>-1485.2399999999927</v>
      </c>
      <c r="AY64" s="32">
        <f t="shared" ca="1" si="31"/>
        <v>-2552.1500000000033</v>
      </c>
      <c r="AZ64" s="32">
        <f t="shared" ca="1" si="31"/>
        <v>-1987.3999999999967</v>
      </c>
      <c r="BA64" s="31">
        <f t="shared" ca="1" si="28"/>
        <v>-26.07</v>
      </c>
      <c r="BB64" s="31">
        <f t="shared" ca="1" si="5"/>
        <v>-18.079999999999998</v>
      </c>
      <c r="BC64" s="31">
        <f t="shared" ca="1" si="6"/>
        <v>-21.89</v>
      </c>
      <c r="BD64" s="31">
        <f t="shared" ca="1" si="7"/>
        <v>-10.35</v>
      </c>
      <c r="BE64" s="31">
        <f t="shared" ca="1" si="8"/>
        <v>-12.9</v>
      </c>
      <c r="BF64" s="31">
        <f t="shared" ca="1" si="9"/>
        <v>-14.32</v>
      </c>
      <c r="BG64" s="31">
        <f t="shared" ca="1" si="10"/>
        <v>-9.6199999999999992</v>
      </c>
      <c r="BH64" s="31">
        <f t="shared" ca="1" si="11"/>
        <v>-17.260000000000002</v>
      </c>
      <c r="BI64" s="31">
        <f t="shared" ca="1" si="12"/>
        <v>-18.21</v>
      </c>
      <c r="BJ64" s="31">
        <f t="shared" ca="1" si="13"/>
        <v>-19.350000000000001</v>
      </c>
      <c r="BK64" s="31">
        <f t="shared" ca="1" si="14"/>
        <v>-33.31</v>
      </c>
      <c r="BL64" s="31">
        <f t="shared" ca="1" si="15"/>
        <v>-25.99</v>
      </c>
      <c r="BM64" s="32">
        <f t="shared" ca="1" si="29"/>
        <v>-2059.5399999999931</v>
      </c>
      <c r="BN64" s="32">
        <f t="shared" ca="1" si="16"/>
        <v>-1425.3899999999965</v>
      </c>
      <c r="BO64" s="32">
        <f t="shared" ca="1" si="17"/>
        <v>-1723.2100000000034</v>
      </c>
      <c r="BP64" s="32">
        <f t="shared" ca="1" si="18"/>
        <v>-812.98000000000081</v>
      </c>
      <c r="BQ64" s="32">
        <f t="shared" ca="1" si="19"/>
        <v>-1011.640000000001</v>
      </c>
      <c r="BR64" s="32">
        <f t="shared" ca="1" si="20"/>
        <v>-1121.2599999999982</v>
      </c>
      <c r="BS64" s="32">
        <f t="shared" ca="1" si="21"/>
        <v>-751.72000000000014</v>
      </c>
      <c r="BT64" s="32">
        <f t="shared" ca="1" si="22"/>
        <v>-1346.9500000000007</v>
      </c>
      <c r="BU64" s="32">
        <f t="shared" ca="1" si="23"/>
        <v>-1418.3400000000045</v>
      </c>
      <c r="BV64" s="32">
        <f t="shared" ca="1" si="24"/>
        <v>-1504.5899999999926</v>
      </c>
      <c r="BW64" s="32">
        <f t="shared" ca="1" si="25"/>
        <v>-2585.4600000000032</v>
      </c>
      <c r="BX64" s="32">
        <f t="shared" ca="1" si="26"/>
        <v>-2013.3899999999967</v>
      </c>
    </row>
    <row r="65" spans="1:76" x14ac:dyDescent="0.25">
      <c r="A65" t="s">
        <v>444</v>
      </c>
      <c r="B65" s="1" t="s">
        <v>162</v>
      </c>
      <c r="C65" t="str">
        <f t="shared" ca="1" si="2"/>
        <v>IEW2</v>
      </c>
      <c r="D65" t="str">
        <f t="shared" ca="1" si="3"/>
        <v>Summerview 2 Wind Facility</v>
      </c>
      <c r="E65" s="31">
        <f ca="1">'Module C Corrected'!CW65-'Module C Initial'!CW65</f>
        <v>-1714.0200000000041</v>
      </c>
      <c r="F65" s="31">
        <f ca="1">'Module C Corrected'!CX65-'Module C Initial'!CX65</f>
        <v>-1169.239999999998</v>
      </c>
      <c r="G65" s="31">
        <f ca="1">'Module C Corrected'!CY65-'Module C Initial'!CY65</f>
        <v>-1432.7799999999988</v>
      </c>
      <c r="H65" s="31">
        <f ca="1">'Module C Corrected'!CZ65-'Module C Initial'!CZ65</f>
        <v>-606.71999999999753</v>
      </c>
      <c r="I65" s="31">
        <f ca="1">'Module C Corrected'!DA65-'Module C Initial'!DA65</f>
        <v>-752.38999999999942</v>
      </c>
      <c r="J65" s="31">
        <f ca="1">'Module C Corrected'!DB65-'Module C Initial'!DB65</f>
        <v>-738.76000000000204</v>
      </c>
      <c r="K65" s="31">
        <f ca="1">'Module C Corrected'!DC65-'Module C Initial'!DC65</f>
        <v>-535.55000000000018</v>
      </c>
      <c r="L65" s="31">
        <f ca="1">'Module C Corrected'!DD65-'Module C Initial'!DD65</f>
        <v>-984.13000000000102</v>
      </c>
      <c r="M65" s="31">
        <f ca="1">'Module C Corrected'!DE65-'Module C Initial'!DE65</f>
        <v>-1035.1200000000026</v>
      </c>
      <c r="N65" s="31">
        <f ca="1">'Module C Corrected'!DF65-'Module C Initial'!DF65</f>
        <v>-1203.5000000000036</v>
      </c>
      <c r="O65" s="31">
        <f ca="1">'Module C Corrected'!DG65-'Module C Initial'!DG65</f>
        <v>-2124.9599999999991</v>
      </c>
      <c r="P65" s="31">
        <f ca="1">'Module C Corrected'!DH65-'Module C Initial'!DH65</f>
        <v>-1712.7600000000057</v>
      </c>
      <c r="Q65" s="32">
        <f ca="1">'Module C Corrected'!DI65-'Module C Initial'!DI65</f>
        <v>-85.700000000000045</v>
      </c>
      <c r="R65" s="32">
        <f ca="1">'Module C Corrected'!DJ65-'Module C Initial'!DJ65</f>
        <v>-58.470000000000027</v>
      </c>
      <c r="S65" s="32">
        <f ca="1">'Module C Corrected'!DK65-'Module C Initial'!DK65</f>
        <v>-71.6400000000001</v>
      </c>
      <c r="T65" s="32">
        <f ca="1">'Module C Corrected'!DL65-'Module C Initial'!DL65</f>
        <v>-30.330000000000041</v>
      </c>
      <c r="U65" s="32">
        <f ca="1">'Module C Corrected'!DM65-'Module C Initial'!DM65</f>
        <v>-37.620000000000005</v>
      </c>
      <c r="V65" s="32">
        <f ca="1">'Module C Corrected'!DN65-'Module C Initial'!DN65</f>
        <v>-36.939999999999941</v>
      </c>
      <c r="W65" s="32">
        <f ca="1">'Module C Corrected'!DO65-'Module C Initial'!DO65</f>
        <v>-26.779999999999973</v>
      </c>
      <c r="X65" s="32">
        <f ca="1">'Module C Corrected'!DP65-'Module C Initial'!DP65</f>
        <v>-49.210000000000036</v>
      </c>
      <c r="Y65" s="32">
        <f ca="1">'Module C Corrected'!DQ65-'Module C Initial'!DQ65</f>
        <v>-51.75</v>
      </c>
      <c r="Z65" s="32">
        <f ca="1">'Module C Corrected'!DR65-'Module C Initial'!DR65</f>
        <v>-60.180000000000064</v>
      </c>
      <c r="AA65" s="32">
        <f ca="1">'Module C Corrected'!DS65-'Module C Initial'!DS65</f>
        <v>-106.23999999999978</v>
      </c>
      <c r="AB65" s="32">
        <f ca="1">'Module C Corrected'!DT65-'Module C Initial'!DT65</f>
        <v>-85.629999999999882</v>
      </c>
      <c r="AC65" s="31">
        <f ca="1">'Module C Corrected'!DU65-'Module C Initial'!DU65</f>
        <v>-419.59999999999945</v>
      </c>
      <c r="AD65" s="31">
        <f ca="1">'Module C Corrected'!DV65-'Module C Initial'!DV65</f>
        <v>-283.52000000000044</v>
      </c>
      <c r="AE65" s="31">
        <f ca="1">'Module C Corrected'!DW65-'Module C Initial'!DW65</f>
        <v>-344.29999999999927</v>
      </c>
      <c r="AF65" s="31">
        <f ca="1">'Module C Corrected'!DX65-'Module C Initial'!DX65</f>
        <v>-144.38000000000011</v>
      </c>
      <c r="AG65" s="31">
        <f ca="1">'Module C Corrected'!DY65-'Module C Initial'!DY65</f>
        <v>-177.35000000000036</v>
      </c>
      <c r="AH65" s="31">
        <f ca="1">'Module C Corrected'!DZ65-'Module C Initial'!DZ65</f>
        <v>-172.42000000000007</v>
      </c>
      <c r="AI65" s="31">
        <f ca="1">'Module C Corrected'!EA65-'Module C Initial'!EA65</f>
        <v>-123.77999999999997</v>
      </c>
      <c r="AJ65" s="31">
        <f ca="1">'Module C Corrected'!EB65-'Module C Initial'!EB65</f>
        <v>-225.17000000000007</v>
      </c>
      <c r="AK65" s="31">
        <f ca="1">'Module C Corrected'!EC65-'Module C Initial'!EC65</f>
        <v>-234.43000000000029</v>
      </c>
      <c r="AL65" s="31">
        <f ca="1">'Module C Corrected'!ED65-'Module C Initial'!ED65</f>
        <v>-269.84000000000015</v>
      </c>
      <c r="AM65" s="31">
        <f ca="1">'Module C Corrected'!EE65-'Module C Initial'!EE65</f>
        <v>-471.51000000000022</v>
      </c>
      <c r="AN65" s="31">
        <f ca="1">'Module C Corrected'!EF65-'Module C Initial'!EF65</f>
        <v>-376.1899999999996</v>
      </c>
      <c r="AO65" s="32">
        <f t="shared" ca="1" si="32"/>
        <v>-2219.3200000000033</v>
      </c>
      <c r="AP65" s="32">
        <f t="shared" ca="1" si="32"/>
        <v>-1511.2299999999984</v>
      </c>
      <c r="AQ65" s="32">
        <f t="shared" ca="1" si="32"/>
        <v>-1848.7199999999982</v>
      </c>
      <c r="AR65" s="32">
        <f t="shared" ca="1" si="31"/>
        <v>-781.42999999999768</v>
      </c>
      <c r="AS65" s="32">
        <f t="shared" ca="1" si="31"/>
        <v>-967.35999999999979</v>
      </c>
      <c r="AT65" s="32">
        <f t="shared" ca="1" si="31"/>
        <v>-948.12000000000205</v>
      </c>
      <c r="AU65" s="32">
        <f t="shared" ca="1" si="31"/>
        <v>-686.11000000000013</v>
      </c>
      <c r="AV65" s="32">
        <f t="shared" ca="1" si="31"/>
        <v>-1258.5100000000011</v>
      </c>
      <c r="AW65" s="32">
        <f t="shared" ca="1" si="31"/>
        <v>-1321.3000000000029</v>
      </c>
      <c r="AX65" s="32">
        <f t="shared" ca="1" si="31"/>
        <v>-1533.5200000000038</v>
      </c>
      <c r="AY65" s="32">
        <f t="shared" ca="1" si="31"/>
        <v>-2702.7099999999991</v>
      </c>
      <c r="AZ65" s="32">
        <f t="shared" ca="1" si="31"/>
        <v>-2174.5800000000054</v>
      </c>
      <c r="BA65" s="31">
        <f t="shared" ca="1" si="28"/>
        <v>-28.46</v>
      </c>
      <c r="BB65" s="31">
        <f t="shared" ca="1" si="5"/>
        <v>-19.41</v>
      </c>
      <c r="BC65" s="31">
        <f t="shared" ca="1" si="6"/>
        <v>-23.79</v>
      </c>
      <c r="BD65" s="31">
        <f t="shared" ca="1" si="7"/>
        <v>-10.07</v>
      </c>
      <c r="BE65" s="31">
        <f t="shared" ca="1" si="8"/>
        <v>-12.49</v>
      </c>
      <c r="BF65" s="31">
        <f t="shared" ca="1" si="9"/>
        <v>-12.27</v>
      </c>
      <c r="BG65" s="31">
        <f t="shared" ca="1" si="10"/>
        <v>-8.89</v>
      </c>
      <c r="BH65" s="31">
        <f t="shared" ca="1" si="11"/>
        <v>-16.34</v>
      </c>
      <c r="BI65" s="31">
        <f t="shared" ca="1" si="12"/>
        <v>-17.190000000000001</v>
      </c>
      <c r="BJ65" s="31">
        <f t="shared" ca="1" si="13"/>
        <v>-19.98</v>
      </c>
      <c r="BK65" s="31">
        <f t="shared" ca="1" si="14"/>
        <v>-35.28</v>
      </c>
      <c r="BL65" s="31">
        <f t="shared" ca="1" si="15"/>
        <v>-28.44</v>
      </c>
      <c r="BM65" s="32">
        <f t="shared" ca="1" si="29"/>
        <v>-2247.7800000000034</v>
      </c>
      <c r="BN65" s="32">
        <f t="shared" ca="1" si="16"/>
        <v>-1530.6399999999985</v>
      </c>
      <c r="BO65" s="32">
        <f t="shared" ca="1" si="17"/>
        <v>-1872.5099999999982</v>
      </c>
      <c r="BP65" s="32">
        <f t="shared" ca="1" si="18"/>
        <v>-791.49999999999773</v>
      </c>
      <c r="BQ65" s="32">
        <f t="shared" ca="1" si="19"/>
        <v>-979.8499999999998</v>
      </c>
      <c r="BR65" s="32">
        <f t="shared" ca="1" si="20"/>
        <v>-960.39000000000203</v>
      </c>
      <c r="BS65" s="32">
        <f t="shared" ca="1" si="21"/>
        <v>-695.00000000000011</v>
      </c>
      <c r="BT65" s="32">
        <f t="shared" ca="1" si="22"/>
        <v>-1274.850000000001</v>
      </c>
      <c r="BU65" s="32">
        <f t="shared" ca="1" si="23"/>
        <v>-1338.490000000003</v>
      </c>
      <c r="BV65" s="32">
        <f t="shared" ca="1" si="24"/>
        <v>-1553.5000000000039</v>
      </c>
      <c r="BW65" s="32">
        <f t="shared" ca="1" si="25"/>
        <v>-2737.9899999999993</v>
      </c>
      <c r="BX65" s="32">
        <f t="shared" ca="1" si="26"/>
        <v>-2203.0200000000054</v>
      </c>
    </row>
    <row r="66" spans="1:76" x14ac:dyDescent="0.25">
      <c r="A66" t="s">
        <v>445</v>
      </c>
      <c r="B66" s="1" t="s">
        <v>129</v>
      </c>
      <c r="C66" t="str">
        <f t="shared" ca="1" si="2"/>
        <v>INT</v>
      </c>
      <c r="D66" t="str">
        <f t="shared" ca="1" si="3"/>
        <v>Interlakes Hydro Facility</v>
      </c>
      <c r="E66" s="31">
        <f ca="1">'Module C Corrected'!CW66-'Module C Initial'!CW66</f>
        <v>-233.15999999999985</v>
      </c>
      <c r="F66" s="31">
        <f ca="1">'Module C Corrected'!CX66-'Module C Initial'!CX66</f>
        <v>-88.260000000000218</v>
      </c>
      <c r="G66" s="31">
        <f ca="1">'Module C Corrected'!CY66-'Module C Initial'!CY66</f>
        <v>-109.31999999999925</v>
      </c>
      <c r="H66" s="31">
        <f ca="1">'Module C Corrected'!CZ66-'Module C Initial'!CZ66</f>
        <v>-42.980000000000018</v>
      </c>
      <c r="I66" s="31">
        <f ca="1">'Module C Corrected'!DA66-'Module C Initial'!DA66</f>
        <v>-5.7599999999999909</v>
      </c>
      <c r="J66" s="31">
        <f ca="1">'Module C Corrected'!DB66-'Module C Initial'!DB66</f>
        <v>-5.6999999999999886</v>
      </c>
      <c r="K66" s="31">
        <f ca="1">'Module C Corrected'!DC66-'Module C Initial'!DC66</f>
        <v>-139.10000000000036</v>
      </c>
      <c r="L66" s="31">
        <f ca="1">'Module C Corrected'!DD66-'Module C Initial'!DD66</f>
        <v>-110.71000000000095</v>
      </c>
      <c r="M66" s="31">
        <f ca="1">'Module C Corrected'!DE66-'Module C Initial'!DE66</f>
        <v>-83.539999999999964</v>
      </c>
      <c r="N66" s="31">
        <f ca="1">'Module C Corrected'!DF66-'Module C Initial'!DF66</f>
        <v>-77.660000000000309</v>
      </c>
      <c r="O66" s="31">
        <f ca="1">'Module C Corrected'!DG66-'Module C Initial'!DG66</f>
        <v>-123.47999999999956</v>
      </c>
      <c r="P66" s="31">
        <f ca="1">'Module C Corrected'!DH66-'Module C Initial'!DH66</f>
        <v>-107.84999999999945</v>
      </c>
      <c r="Q66" s="32">
        <f ca="1">'Module C Corrected'!DI66-'Module C Initial'!DI66</f>
        <v>-11.649999999999977</v>
      </c>
      <c r="R66" s="32">
        <f ca="1">'Module C Corrected'!DJ66-'Module C Initial'!DJ66</f>
        <v>-4.4099999999999966</v>
      </c>
      <c r="S66" s="32">
        <f ca="1">'Module C Corrected'!DK66-'Module C Initial'!DK66</f>
        <v>-5.4699999999999989</v>
      </c>
      <c r="T66" s="32">
        <f ca="1">'Module C Corrected'!DL66-'Module C Initial'!DL66</f>
        <v>-2.1499999999999915</v>
      </c>
      <c r="U66" s="32">
        <f ca="1">'Module C Corrected'!DM66-'Module C Initial'!DM66</f>
        <v>-0.28999999999999915</v>
      </c>
      <c r="V66" s="32">
        <f ca="1">'Module C Corrected'!DN66-'Module C Initial'!DN66</f>
        <v>-0.28999999999999915</v>
      </c>
      <c r="W66" s="32">
        <f ca="1">'Module C Corrected'!DO66-'Module C Initial'!DO66</f>
        <v>-6.960000000000008</v>
      </c>
      <c r="X66" s="32">
        <f ca="1">'Module C Corrected'!DP66-'Module C Initial'!DP66</f>
        <v>-5.5300000000000011</v>
      </c>
      <c r="Y66" s="32">
        <f ca="1">'Module C Corrected'!DQ66-'Module C Initial'!DQ66</f>
        <v>-4.1800000000000068</v>
      </c>
      <c r="Z66" s="32">
        <f ca="1">'Module C Corrected'!DR66-'Module C Initial'!DR66</f>
        <v>-3.8799999999999955</v>
      </c>
      <c r="AA66" s="32">
        <f ca="1">'Module C Corrected'!DS66-'Module C Initial'!DS66</f>
        <v>-6.1800000000000068</v>
      </c>
      <c r="AB66" s="32">
        <f ca="1">'Module C Corrected'!DT66-'Module C Initial'!DT66</f>
        <v>-5.4000000000000057</v>
      </c>
      <c r="AC66" s="31">
        <f ca="1">'Module C Corrected'!DU66-'Module C Initial'!DU66</f>
        <v>-57.079999999999927</v>
      </c>
      <c r="AD66" s="31">
        <f ca="1">'Module C Corrected'!DV66-'Module C Initial'!DV66</f>
        <v>-21.399999999999977</v>
      </c>
      <c r="AE66" s="31">
        <f ca="1">'Module C Corrected'!DW66-'Module C Initial'!DW66</f>
        <v>-26.269999999999982</v>
      </c>
      <c r="AF66" s="31">
        <f ca="1">'Module C Corrected'!DX66-'Module C Initial'!DX66</f>
        <v>-10.21999999999997</v>
      </c>
      <c r="AG66" s="31">
        <f ca="1">'Module C Corrected'!DY66-'Module C Initial'!DY66</f>
        <v>-1.3599999999999994</v>
      </c>
      <c r="AH66" s="31">
        <f ca="1">'Module C Corrected'!DZ66-'Module C Initial'!DZ66</f>
        <v>-1.3299999999999983</v>
      </c>
      <c r="AI66" s="31">
        <f ca="1">'Module C Corrected'!EA66-'Module C Initial'!EA66</f>
        <v>-32.149999999999864</v>
      </c>
      <c r="AJ66" s="31">
        <f ca="1">'Module C Corrected'!EB66-'Module C Initial'!EB66</f>
        <v>-25.330000000000155</v>
      </c>
      <c r="AK66" s="31">
        <f ca="1">'Module C Corrected'!EC66-'Module C Initial'!EC66</f>
        <v>-18.919999999999959</v>
      </c>
      <c r="AL66" s="31">
        <f ca="1">'Module C Corrected'!ED66-'Module C Initial'!ED66</f>
        <v>-17.410000000000082</v>
      </c>
      <c r="AM66" s="31">
        <f ca="1">'Module C Corrected'!EE66-'Module C Initial'!EE66</f>
        <v>-27.400000000000091</v>
      </c>
      <c r="AN66" s="31">
        <f ca="1">'Module C Corrected'!EF66-'Module C Initial'!EF66</f>
        <v>-23.680000000000064</v>
      </c>
      <c r="AO66" s="32">
        <f t="shared" ca="1" si="32"/>
        <v>-301.88999999999976</v>
      </c>
      <c r="AP66" s="32">
        <f t="shared" ca="1" si="32"/>
        <v>-114.07000000000019</v>
      </c>
      <c r="AQ66" s="32">
        <f t="shared" ca="1" si="32"/>
        <v>-141.05999999999923</v>
      </c>
      <c r="AR66" s="32">
        <f t="shared" ca="1" si="31"/>
        <v>-55.34999999999998</v>
      </c>
      <c r="AS66" s="32">
        <f t="shared" ca="1" si="31"/>
        <v>-7.4099999999999895</v>
      </c>
      <c r="AT66" s="32">
        <f t="shared" ca="1" si="31"/>
        <v>-7.3199999999999861</v>
      </c>
      <c r="AU66" s="32">
        <f t="shared" ca="1" si="31"/>
        <v>-178.21000000000024</v>
      </c>
      <c r="AV66" s="32">
        <f t="shared" ca="1" si="31"/>
        <v>-141.5700000000011</v>
      </c>
      <c r="AW66" s="32">
        <f t="shared" ca="1" si="31"/>
        <v>-106.63999999999993</v>
      </c>
      <c r="AX66" s="32">
        <f t="shared" ca="1" si="31"/>
        <v>-98.950000000000387</v>
      </c>
      <c r="AY66" s="32">
        <f t="shared" ca="1" si="31"/>
        <v>-157.05999999999966</v>
      </c>
      <c r="AZ66" s="32">
        <f t="shared" ca="1" si="31"/>
        <v>-136.92999999999952</v>
      </c>
      <c r="BA66" s="31">
        <f t="shared" ca="1" si="28"/>
        <v>-3.87</v>
      </c>
      <c r="BB66" s="31">
        <f t="shared" ca="1" si="5"/>
        <v>-1.47</v>
      </c>
      <c r="BC66" s="31">
        <f t="shared" ca="1" si="6"/>
        <v>-1.82</v>
      </c>
      <c r="BD66" s="31">
        <f t="shared" ca="1" si="7"/>
        <v>-0.71</v>
      </c>
      <c r="BE66" s="31">
        <f t="shared" ca="1" si="8"/>
        <v>-0.1</v>
      </c>
      <c r="BF66" s="31">
        <f t="shared" ca="1" si="9"/>
        <v>-0.09</v>
      </c>
      <c r="BG66" s="31">
        <f t="shared" ca="1" si="10"/>
        <v>-2.31</v>
      </c>
      <c r="BH66" s="31">
        <f t="shared" ca="1" si="11"/>
        <v>-1.84</v>
      </c>
      <c r="BI66" s="31">
        <f t="shared" ca="1" si="12"/>
        <v>-1.39</v>
      </c>
      <c r="BJ66" s="31">
        <f t="shared" ca="1" si="13"/>
        <v>-1.29</v>
      </c>
      <c r="BK66" s="31">
        <f t="shared" ca="1" si="14"/>
        <v>-2.0499999999999998</v>
      </c>
      <c r="BL66" s="31">
        <f t="shared" ca="1" si="15"/>
        <v>-1.79</v>
      </c>
      <c r="BM66" s="32">
        <f t="shared" ca="1" si="29"/>
        <v>-305.75999999999976</v>
      </c>
      <c r="BN66" s="32">
        <f t="shared" ca="1" si="16"/>
        <v>-115.54000000000019</v>
      </c>
      <c r="BO66" s="32">
        <f t="shared" ca="1" si="17"/>
        <v>-142.87999999999923</v>
      </c>
      <c r="BP66" s="32">
        <f t="shared" ca="1" si="18"/>
        <v>-56.059999999999981</v>
      </c>
      <c r="BQ66" s="32">
        <f t="shared" ca="1" si="19"/>
        <v>-7.5099999999999891</v>
      </c>
      <c r="BR66" s="32">
        <f t="shared" ca="1" si="20"/>
        <v>-7.4099999999999859</v>
      </c>
      <c r="BS66" s="32">
        <f t="shared" ca="1" si="21"/>
        <v>-180.52000000000024</v>
      </c>
      <c r="BT66" s="32">
        <f t="shared" ca="1" si="22"/>
        <v>-143.41000000000111</v>
      </c>
      <c r="BU66" s="32">
        <f t="shared" ca="1" si="23"/>
        <v>-108.02999999999993</v>
      </c>
      <c r="BV66" s="32">
        <f t="shared" ca="1" si="24"/>
        <v>-100.24000000000039</v>
      </c>
      <c r="BW66" s="32">
        <f t="shared" ca="1" si="25"/>
        <v>-159.10999999999967</v>
      </c>
      <c r="BX66" s="32">
        <f t="shared" ca="1" si="26"/>
        <v>-138.71999999999952</v>
      </c>
    </row>
    <row r="67" spans="1:76" x14ac:dyDescent="0.25">
      <c r="A67" t="s">
        <v>464</v>
      </c>
      <c r="B67" s="1" t="s">
        <v>81</v>
      </c>
      <c r="C67" t="str">
        <f t="shared" ca="1" si="2"/>
        <v>IOR1</v>
      </c>
      <c r="D67" t="str">
        <f t="shared" ca="1" si="3"/>
        <v>Cold Lake Industrial System</v>
      </c>
      <c r="E67" s="31">
        <f ca="1">'Module C Corrected'!CW67-'Module C Initial'!CW67</f>
        <v>-9789.8399999999965</v>
      </c>
      <c r="F67" s="31">
        <f ca="1">'Module C Corrected'!CX67-'Module C Initial'!CX67</f>
        <v>-4028.2200000000012</v>
      </c>
      <c r="G67" s="31">
        <f ca="1">'Module C Corrected'!CY67-'Module C Initial'!CY67</f>
        <v>-4311.4000000000015</v>
      </c>
      <c r="H67" s="31">
        <f ca="1">'Module C Corrected'!CZ67-'Module C Initial'!CZ67</f>
        <v>-2193.8999999999978</v>
      </c>
      <c r="I67" s="31">
        <f ca="1">'Module C Corrected'!DA67-'Module C Initial'!DA67</f>
        <v>-2696.5099999999948</v>
      </c>
      <c r="J67" s="31">
        <f ca="1">'Module C Corrected'!DB67-'Module C Initial'!DB67</f>
        <v>-4514.5199999999968</v>
      </c>
      <c r="K67" s="31">
        <f ca="1">'Module C Corrected'!DC67-'Module C Initial'!DC67</f>
        <v>-4754.8600000000006</v>
      </c>
      <c r="L67" s="31">
        <f ca="1">'Module C Corrected'!DD67-'Module C Initial'!DD67</f>
        <v>-4136.3099999999977</v>
      </c>
      <c r="M67" s="31">
        <f ca="1">'Module C Corrected'!DE67-'Module C Initial'!DE67</f>
        <v>-12218.159999999989</v>
      </c>
      <c r="N67" s="31">
        <f ca="1">'Module C Corrected'!DF67-'Module C Initial'!DF67</f>
        <v>-11486.229999999981</v>
      </c>
      <c r="O67" s="31">
        <f ca="1">'Module C Corrected'!DG67-'Module C Initial'!DG67</f>
        <v>-8674.0899999999965</v>
      </c>
      <c r="P67" s="31">
        <f ca="1">'Module C Corrected'!DH67-'Module C Initial'!DH67</f>
        <v>-5764.4599999999919</v>
      </c>
      <c r="Q67" s="32">
        <f ca="1">'Module C Corrected'!DI67-'Module C Initial'!DI67</f>
        <v>-489.48999999999978</v>
      </c>
      <c r="R67" s="32">
        <f ca="1">'Module C Corrected'!DJ67-'Module C Initial'!DJ67</f>
        <v>-201.41000000000031</v>
      </c>
      <c r="S67" s="32">
        <f ca="1">'Module C Corrected'!DK67-'Module C Initial'!DK67</f>
        <v>-215.57000000000016</v>
      </c>
      <c r="T67" s="32">
        <f ca="1">'Module C Corrected'!DL67-'Module C Initial'!DL67</f>
        <v>-109.69000000000005</v>
      </c>
      <c r="U67" s="32">
        <f ca="1">'Module C Corrected'!DM67-'Module C Initial'!DM67</f>
        <v>-134.82999999999993</v>
      </c>
      <c r="V67" s="32">
        <f ca="1">'Module C Corrected'!DN67-'Module C Initial'!DN67</f>
        <v>-225.72000000000025</v>
      </c>
      <c r="W67" s="32">
        <f ca="1">'Module C Corrected'!DO67-'Module C Initial'!DO67</f>
        <v>-237.74000000000024</v>
      </c>
      <c r="X67" s="32">
        <f ca="1">'Module C Corrected'!DP67-'Module C Initial'!DP67</f>
        <v>-206.81999999999994</v>
      </c>
      <c r="Y67" s="32">
        <f ca="1">'Module C Corrected'!DQ67-'Module C Initial'!DQ67</f>
        <v>-610.90999999999985</v>
      </c>
      <c r="Z67" s="32">
        <f ca="1">'Module C Corrected'!DR67-'Module C Initial'!DR67</f>
        <v>-574.3100000000004</v>
      </c>
      <c r="AA67" s="32">
        <f ca="1">'Module C Corrected'!DS67-'Module C Initial'!DS67</f>
        <v>-433.70000000000027</v>
      </c>
      <c r="AB67" s="32">
        <f ca="1">'Module C Corrected'!DT67-'Module C Initial'!DT67</f>
        <v>-288.23</v>
      </c>
      <c r="AC67" s="31">
        <f ca="1">'Module C Corrected'!DU67-'Module C Initial'!DU67</f>
        <v>-2396.619999999999</v>
      </c>
      <c r="AD67" s="31">
        <f ca="1">'Module C Corrected'!DV67-'Module C Initial'!DV67</f>
        <v>-976.75</v>
      </c>
      <c r="AE67" s="31">
        <f ca="1">'Module C Corrected'!DW67-'Module C Initial'!DW67</f>
        <v>-1036.0199999999986</v>
      </c>
      <c r="AF67" s="31">
        <f ca="1">'Module C Corrected'!DX67-'Module C Initial'!DX67</f>
        <v>-522.09000000000015</v>
      </c>
      <c r="AG67" s="31">
        <f ca="1">'Module C Corrected'!DY67-'Module C Initial'!DY67</f>
        <v>-635.60999999999967</v>
      </c>
      <c r="AH67" s="31">
        <f ca="1">'Module C Corrected'!DZ67-'Module C Initial'!DZ67</f>
        <v>-1053.6299999999992</v>
      </c>
      <c r="AI67" s="31">
        <f ca="1">'Module C Corrected'!EA67-'Module C Initial'!EA67</f>
        <v>-1099</v>
      </c>
      <c r="AJ67" s="31">
        <f ca="1">'Module C Corrected'!EB67-'Module C Initial'!EB67</f>
        <v>-946.39999999999964</v>
      </c>
      <c r="AK67" s="31">
        <f ca="1">'Module C Corrected'!EC67-'Module C Initial'!EC67</f>
        <v>-2767.1000000000022</v>
      </c>
      <c r="AL67" s="31">
        <f ca="1">'Module C Corrected'!ED67-'Module C Initial'!ED67</f>
        <v>-2575.4400000000023</v>
      </c>
      <c r="AM67" s="31">
        <f ca="1">'Module C Corrected'!EE67-'Module C Initial'!EE67</f>
        <v>-1924.6999999999989</v>
      </c>
      <c r="AN67" s="31">
        <f ca="1">'Module C Corrected'!EF67-'Module C Initial'!EF67</f>
        <v>-1266.08</v>
      </c>
      <c r="AO67" s="32">
        <f t="shared" ca="1" si="32"/>
        <v>-12675.949999999995</v>
      </c>
      <c r="AP67" s="32">
        <f t="shared" ca="1" si="32"/>
        <v>-5206.380000000001</v>
      </c>
      <c r="AQ67" s="32">
        <f t="shared" ca="1" si="32"/>
        <v>-5562.99</v>
      </c>
      <c r="AR67" s="32">
        <f t="shared" ca="1" si="31"/>
        <v>-2825.679999999998</v>
      </c>
      <c r="AS67" s="32">
        <f t="shared" ca="1" si="31"/>
        <v>-3466.9499999999944</v>
      </c>
      <c r="AT67" s="32">
        <f t="shared" ca="1" si="31"/>
        <v>-5793.8699999999963</v>
      </c>
      <c r="AU67" s="32">
        <f t="shared" ca="1" si="31"/>
        <v>-6091.6</v>
      </c>
      <c r="AV67" s="32">
        <f t="shared" ca="1" si="31"/>
        <v>-5289.529999999997</v>
      </c>
      <c r="AW67" s="32">
        <f t="shared" ca="1" si="31"/>
        <v>-15596.169999999991</v>
      </c>
      <c r="AX67" s="32">
        <f t="shared" ca="1" si="31"/>
        <v>-14635.979999999985</v>
      </c>
      <c r="AY67" s="32">
        <f t="shared" ca="1" si="31"/>
        <v>-11032.489999999996</v>
      </c>
      <c r="AZ67" s="32">
        <f t="shared" ca="1" si="31"/>
        <v>-7318.7699999999913</v>
      </c>
      <c r="BA67" s="31">
        <f t="shared" ca="1" si="28"/>
        <v>-162.54</v>
      </c>
      <c r="BB67" s="31">
        <f t="shared" ca="1" si="5"/>
        <v>-66.88</v>
      </c>
      <c r="BC67" s="31">
        <f t="shared" ca="1" si="6"/>
        <v>-71.58</v>
      </c>
      <c r="BD67" s="31">
        <f t="shared" ca="1" si="7"/>
        <v>-36.42</v>
      </c>
      <c r="BE67" s="31">
        <f t="shared" ca="1" si="8"/>
        <v>-44.77</v>
      </c>
      <c r="BF67" s="31">
        <f t="shared" ca="1" si="9"/>
        <v>-74.95</v>
      </c>
      <c r="BG67" s="31">
        <f t="shared" ca="1" si="10"/>
        <v>-78.94</v>
      </c>
      <c r="BH67" s="31">
        <f t="shared" ca="1" si="11"/>
        <v>-68.67</v>
      </c>
      <c r="BI67" s="31">
        <f t="shared" ca="1" si="12"/>
        <v>-202.85</v>
      </c>
      <c r="BJ67" s="31">
        <f t="shared" ca="1" si="13"/>
        <v>-190.7</v>
      </c>
      <c r="BK67" s="31">
        <f t="shared" ca="1" si="14"/>
        <v>-144.01</v>
      </c>
      <c r="BL67" s="31">
        <f t="shared" ca="1" si="15"/>
        <v>-95.71</v>
      </c>
      <c r="BM67" s="32">
        <f t="shared" ca="1" si="29"/>
        <v>-12838.489999999996</v>
      </c>
      <c r="BN67" s="32">
        <f t="shared" ca="1" si="16"/>
        <v>-5273.2600000000011</v>
      </c>
      <c r="BO67" s="32">
        <f t="shared" ca="1" si="17"/>
        <v>-5634.57</v>
      </c>
      <c r="BP67" s="32">
        <f t="shared" ca="1" si="18"/>
        <v>-2862.0999999999981</v>
      </c>
      <c r="BQ67" s="32">
        <f t="shared" ca="1" si="19"/>
        <v>-3511.7199999999943</v>
      </c>
      <c r="BR67" s="32">
        <f t="shared" ca="1" si="20"/>
        <v>-5868.8199999999961</v>
      </c>
      <c r="BS67" s="32">
        <f t="shared" ca="1" si="21"/>
        <v>-6170.54</v>
      </c>
      <c r="BT67" s="32">
        <f t="shared" ca="1" si="22"/>
        <v>-5358.1999999999971</v>
      </c>
      <c r="BU67" s="32">
        <f t="shared" ca="1" si="23"/>
        <v>-15799.019999999991</v>
      </c>
      <c r="BV67" s="32">
        <f t="shared" ca="1" si="24"/>
        <v>-14826.679999999986</v>
      </c>
      <c r="BW67" s="32">
        <f t="shared" ca="1" si="25"/>
        <v>-11176.499999999996</v>
      </c>
      <c r="BX67" s="32">
        <f t="shared" ca="1" si="26"/>
        <v>-7414.4799999999914</v>
      </c>
    </row>
    <row r="68" spans="1:76" x14ac:dyDescent="0.25">
      <c r="A68" t="s">
        <v>445</v>
      </c>
      <c r="B68" s="1" t="s">
        <v>130</v>
      </c>
      <c r="C68" t="str">
        <f t="shared" ca="1" si="2"/>
        <v>KAN</v>
      </c>
      <c r="D68" t="str">
        <f t="shared" ca="1" si="3"/>
        <v>Kananaskis Hydro Facility</v>
      </c>
      <c r="E68" s="31">
        <f ca="1">'Module C Corrected'!CW68-'Module C Initial'!CW68</f>
        <v>-303.15999999999985</v>
      </c>
      <c r="F68" s="31">
        <f ca="1">'Module C Corrected'!CX68-'Module C Initial'!CX68</f>
        <v>-158.08000000000015</v>
      </c>
      <c r="G68" s="31">
        <f ca="1">'Module C Corrected'!CY68-'Module C Initial'!CY68</f>
        <v>-208.92999999999984</v>
      </c>
      <c r="H68" s="31">
        <f ca="1">'Module C Corrected'!CZ68-'Module C Initial'!CZ68</f>
        <v>-189.47999999999956</v>
      </c>
      <c r="I68" s="31">
        <f ca="1">'Module C Corrected'!DA68-'Module C Initial'!DA68</f>
        <v>-196.52999999999975</v>
      </c>
      <c r="J68" s="31">
        <f ca="1">'Module C Corrected'!DB68-'Module C Initial'!DB68</f>
        <v>-271.4699999999998</v>
      </c>
      <c r="K68" s="31">
        <f ca="1">'Module C Corrected'!DC68-'Module C Initial'!DC68</f>
        <v>-331.7000000000005</v>
      </c>
      <c r="L68" s="31">
        <f ca="1">'Module C Corrected'!DD68-'Module C Initial'!DD68</f>
        <v>-283.90999999999985</v>
      </c>
      <c r="M68" s="31">
        <f ca="1">'Module C Corrected'!DE68-'Module C Initial'!DE68</f>
        <v>-575.07999999999993</v>
      </c>
      <c r="N68" s="31">
        <f ca="1">'Module C Corrected'!DF68-'Module C Initial'!DF68</f>
        <v>-306.05999999999995</v>
      </c>
      <c r="O68" s="31">
        <f ca="1">'Module C Corrected'!DG68-'Module C Initial'!DG68</f>
        <v>-375.3400000000006</v>
      </c>
      <c r="P68" s="31">
        <f ca="1">'Module C Corrected'!DH68-'Module C Initial'!DH68</f>
        <v>-161.80999999999995</v>
      </c>
      <c r="Q68" s="32">
        <f ca="1">'Module C Corrected'!DI68-'Module C Initial'!DI68</f>
        <v>-15.159999999999997</v>
      </c>
      <c r="R68" s="32">
        <f ca="1">'Module C Corrected'!DJ68-'Module C Initial'!DJ68</f>
        <v>-7.9100000000000037</v>
      </c>
      <c r="S68" s="32">
        <f ca="1">'Module C Corrected'!DK68-'Module C Initial'!DK68</f>
        <v>-10.449999999999996</v>
      </c>
      <c r="T68" s="32">
        <f ca="1">'Module C Corrected'!DL68-'Module C Initial'!DL68</f>
        <v>-9.48</v>
      </c>
      <c r="U68" s="32">
        <f ca="1">'Module C Corrected'!DM68-'Module C Initial'!DM68</f>
        <v>-9.83</v>
      </c>
      <c r="V68" s="32">
        <f ca="1">'Module C Corrected'!DN68-'Module C Initial'!DN68</f>
        <v>-13.57</v>
      </c>
      <c r="W68" s="32">
        <f ca="1">'Module C Corrected'!DO68-'Module C Initial'!DO68</f>
        <v>-16.579999999999998</v>
      </c>
      <c r="X68" s="32">
        <f ca="1">'Module C Corrected'!DP68-'Module C Initial'!DP68</f>
        <v>-14.199999999999989</v>
      </c>
      <c r="Y68" s="32">
        <f ca="1">'Module C Corrected'!DQ68-'Module C Initial'!DQ68</f>
        <v>-28.75</v>
      </c>
      <c r="Z68" s="32">
        <f ca="1">'Module C Corrected'!DR68-'Module C Initial'!DR68</f>
        <v>-15.299999999999983</v>
      </c>
      <c r="AA68" s="32">
        <f ca="1">'Module C Corrected'!DS68-'Module C Initial'!DS68</f>
        <v>-18.77000000000001</v>
      </c>
      <c r="AB68" s="32">
        <f ca="1">'Module C Corrected'!DT68-'Module C Initial'!DT68</f>
        <v>-8.0900000000000034</v>
      </c>
      <c r="AC68" s="31">
        <f ca="1">'Module C Corrected'!DU68-'Module C Initial'!DU68</f>
        <v>-74.20999999999998</v>
      </c>
      <c r="AD68" s="31">
        <f ca="1">'Module C Corrected'!DV68-'Module C Initial'!DV68</f>
        <v>-38.330000000000013</v>
      </c>
      <c r="AE68" s="31">
        <f ca="1">'Module C Corrected'!DW68-'Module C Initial'!DW68</f>
        <v>-50.20999999999998</v>
      </c>
      <c r="AF68" s="31">
        <f ca="1">'Module C Corrected'!DX68-'Module C Initial'!DX68</f>
        <v>-45.09</v>
      </c>
      <c r="AG68" s="31">
        <f ca="1">'Module C Corrected'!DY68-'Module C Initial'!DY68</f>
        <v>-46.32</v>
      </c>
      <c r="AH68" s="31">
        <f ca="1">'Module C Corrected'!DZ68-'Module C Initial'!DZ68</f>
        <v>-63.36</v>
      </c>
      <c r="AI68" s="31">
        <f ca="1">'Module C Corrected'!EA68-'Module C Initial'!EA68</f>
        <v>-76.67</v>
      </c>
      <c r="AJ68" s="31">
        <f ca="1">'Module C Corrected'!EB68-'Module C Initial'!EB68</f>
        <v>-64.960000000000036</v>
      </c>
      <c r="AK68" s="31">
        <f ca="1">'Module C Corrected'!EC68-'Module C Initial'!EC68</f>
        <v>-130.24</v>
      </c>
      <c r="AL68" s="31">
        <f ca="1">'Module C Corrected'!ED68-'Module C Initial'!ED68</f>
        <v>-68.62</v>
      </c>
      <c r="AM68" s="31">
        <f ca="1">'Module C Corrected'!EE68-'Module C Initial'!EE68</f>
        <v>-83.279999999999973</v>
      </c>
      <c r="AN68" s="31">
        <f ca="1">'Module C Corrected'!EF68-'Module C Initial'!EF68</f>
        <v>-35.539999999999964</v>
      </c>
      <c r="AO68" s="32">
        <f t="shared" ca="1" si="32"/>
        <v>-392.5299999999998</v>
      </c>
      <c r="AP68" s="32">
        <f t="shared" ca="1" si="32"/>
        <v>-204.32000000000016</v>
      </c>
      <c r="AQ68" s="32">
        <f t="shared" ca="1" si="32"/>
        <v>-269.5899999999998</v>
      </c>
      <c r="AR68" s="32">
        <f t="shared" ca="1" si="31"/>
        <v>-244.04999999999956</v>
      </c>
      <c r="AS68" s="32">
        <f t="shared" ca="1" si="31"/>
        <v>-252.67999999999975</v>
      </c>
      <c r="AT68" s="32">
        <f t="shared" ca="1" si="31"/>
        <v>-348.39999999999981</v>
      </c>
      <c r="AU68" s="32">
        <f t="shared" ca="1" si="31"/>
        <v>-424.9500000000005</v>
      </c>
      <c r="AV68" s="32">
        <f t="shared" ca="1" si="31"/>
        <v>-363.06999999999988</v>
      </c>
      <c r="AW68" s="32">
        <f t="shared" ca="1" si="31"/>
        <v>-734.06999999999994</v>
      </c>
      <c r="AX68" s="32">
        <f t="shared" ca="1" si="31"/>
        <v>-389.9799999999999</v>
      </c>
      <c r="AY68" s="32">
        <f t="shared" ca="1" si="31"/>
        <v>-477.39000000000055</v>
      </c>
      <c r="AZ68" s="32">
        <f t="shared" ca="1" si="31"/>
        <v>-205.43999999999991</v>
      </c>
      <c r="BA68" s="31">
        <f t="shared" ca="1" si="28"/>
        <v>-5.03</v>
      </c>
      <c r="BB68" s="31">
        <f t="shared" ca="1" si="5"/>
        <v>-2.62</v>
      </c>
      <c r="BC68" s="31">
        <f t="shared" ca="1" si="6"/>
        <v>-3.47</v>
      </c>
      <c r="BD68" s="31">
        <f t="shared" ca="1" si="7"/>
        <v>-3.15</v>
      </c>
      <c r="BE68" s="31">
        <f t="shared" ca="1" si="8"/>
        <v>-3.26</v>
      </c>
      <c r="BF68" s="31">
        <f t="shared" ca="1" si="9"/>
        <v>-4.51</v>
      </c>
      <c r="BG68" s="31">
        <f t="shared" ca="1" si="10"/>
        <v>-5.51</v>
      </c>
      <c r="BH68" s="31">
        <f t="shared" ca="1" si="11"/>
        <v>-4.71</v>
      </c>
      <c r="BI68" s="31">
        <f t="shared" ca="1" si="12"/>
        <v>-9.5500000000000007</v>
      </c>
      <c r="BJ68" s="31">
        <f t="shared" ca="1" si="13"/>
        <v>-5.08</v>
      </c>
      <c r="BK68" s="31">
        <f t="shared" ca="1" si="14"/>
        <v>-6.23</v>
      </c>
      <c r="BL68" s="31">
        <f t="shared" ca="1" si="15"/>
        <v>-2.69</v>
      </c>
      <c r="BM68" s="32">
        <f t="shared" ca="1" si="29"/>
        <v>-397.55999999999977</v>
      </c>
      <c r="BN68" s="32">
        <f t="shared" ca="1" si="16"/>
        <v>-206.94000000000017</v>
      </c>
      <c r="BO68" s="32">
        <f t="shared" ca="1" si="17"/>
        <v>-273.05999999999983</v>
      </c>
      <c r="BP68" s="32">
        <f t="shared" ca="1" si="18"/>
        <v>-247.19999999999956</v>
      </c>
      <c r="BQ68" s="32">
        <f t="shared" ca="1" si="19"/>
        <v>-255.93999999999974</v>
      </c>
      <c r="BR68" s="32">
        <f t="shared" ca="1" si="20"/>
        <v>-352.9099999999998</v>
      </c>
      <c r="BS68" s="32">
        <f t="shared" ca="1" si="21"/>
        <v>-430.46000000000049</v>
      </c>
      <c r="BT68" s="32">
        <f t="shared" ca="1" si="22"/>
        <v>-367.77999999999986</v>
      </c>
      <c r="BU68" s="32">
        <f t="shared" ca="1" si="23"/>
        <v>-743.61999999999989</v>
      </c>
      <c r="BV68" s="32">
        <f t="shared" ca="1" si="24"/>
        <v>-395.05999999999989</v>
      </c>
      <c r="BW68" s="32">
        <f t="shared" ca="1" si="25"/>
        <v>-483.62000000000057</v>
      </c>
      <c r="BX68" s="32">
        <f t="shared" ca="1" si="26"/>
        <v>-208.12999999999991</v>
      </c>
    </row>
    <row r="69" spans="1:76" x14ac:dyDescent="0.25">
      <c r="A69" t="s">
        <v>443</v>
      </c>
      <c r="B69" s="1" t="s">
        <v>63</v>
      </c>
      <c r="C69" t="str">
        <f t="shared" ref="C69:C130" ca="1" si="33">VLOOKUP($B69,LocationLookup,2,FALSE)</f>
        <v>KH1</v>
      </c>
      <c r="D69" t="str">
        <f t="shared" ref="D69:D130" ca="1" si="34">VLOOKUP($C69,LossFactorLookup,2,FALSE)</f>
        <v>Keephills #1</v>
      </c>
      <c r="E69" s="31">
        <f ca="1">'Module C Corrected'!CW69-'Module C Initial'!CW69</f>
        <v>0</v>
      </c>
      <c r="F69" s="31">
        <f ca="1">'Module C Corrected'!CX69-'Module C Initial'!CX69</f>
        <v>0</v>
      </c>
      <c r="G69" s="31">
        <f ca="1">'Module C Corrected'!CY69-'Module C Initial'!CY69</f>
        <v>0</v>
      </c>
      <c r="H69" s="31">
        <f ca="1">'Module C Corrected'!CZ69-'Module C Initial'!CZ69</f>
        <v>0</v>
      </c>
      <c r="I69" s="31">
        <f ca="1">'Module C Corrected'!DA69-'Module C Initial'!DA69</f>
        <v>0</v>
      </c>
      <c r="J69" s="31">
        <f ca="1">'Module C Corrected'!DB69-'Module C Initial'!DB69</f>
        <v>0</v>
      </c>
      <c r="K69" s="31">
        <f ca="1">'Module C Corrected'!DC69-'Module C Initial'!DC69</f>
        <v>0</v>
      </c>
      <c r="L69" s="31">
        <f ca="1">'Module C Corrected'!DD69-'Module C Initial'!DD69</f>
        <v>0</v>
      </c>
      <c r="M69" s="31">
        <f ca="1">'Module C Corrected'!DE69-'Module C Initial'!DE69</f>
        <v>0</v>
      </c>
      <c r="N69" s="31">
        <f ca="1">'Module C Corrected'!DF69-'Module C Initial'!DF69</f>
        <v>0</v>
      </c>
      <c r="O69" s="31">
        <f ca="1">'Module C Corrected'!DG69-'Module C Initial'!DG69</f>
        <v>0</v>
      </c>
      <c r="P69" s="31">
        <f ca="1">'Module C Corrected'!DH69-'Module C Initial'!DH69</f>
        <v>0</v>
      </c>
      <c r="Q69" s="32">
        <f ca="1">'Module C Corrected'!DI69-'Module C Initial'!DI69</f>
        <v>0</v>
      </c>
      <c r="R69" s="32">
        <f ca="1">'Module C Corrected'!DJ69-'Module C Initial'!DJ69</f>
        <v>0</v>
      </c>
      <c r="S69" s="32">
        <f ca="1">'Module C Corrected'!DK69-'Module C Initial'!DK69</f>
        <v>0</v>
      </c>
      <c r="T69" s="32">
        <f ca="1">'Module C Corrected'!DL69-'Module C Initial'!DL69</f>
        <v>0</v>
      </c>
      <c r="U69" s="32">
        <f ca="1">'Module C Corrected'!DM69-'Module C Initial'!DM69</f>
        <v>0</v>
      </c>
      <c r="V69" s="32">
        <f ca="1">'Module C Corrected'!DN69-'Module C Initial'!DN69</f>
        <v>0</v>
      </c>
      <c r="W69" s="32">
        <f ca="1">'Module C Corrected'!DO69-'Module C Initial'!DO69</f>
        <v>0</v>
      </c>
      <c r="X69" s="32">
        <f ca="1">'Module C Corrected'!DP69-'Module C Initial'!DP69</f>
        <v>0</v>
      </c>
      <c r="Y69" s="32">
        <f ca="1">'Module C Corrected'!DQ69-'Module C Initial'!DQ69</f>
        <v>0</v>
      </c>
      <c r="Z69" s="32">
        <f ca="1">'Module C Corrected'!DR69-'Module C Initial'!DR69</f>
        <v>0</v>
      </c>
      <c r="AA69" s="32">
        <f ca="1">'Module C Corrected'!DS69-'Module C Initial'!DS69</f>
        <v>0</v>
      </c>
      <c r="AB69" s="32">
        <f ca="1">'Module C Corrected'!DT69-'Module C Initial'!DT69</f>
        <v>0</v>
      </c>
      <c r="AC69" s="31">
        <f ca="1">'Module C Corrected'!DU69-'Module C Initial'!DU69</f>
        <v>0</v>
      </c>
      <c r="AD69" s="31">
        <f ca="1">'Module C Corrected'!DV69-'Module C Initial'!DV69</f>
        <v>0</v>
      </c>
      <c r="AE69" s="31">
        <f ca="1">'Module C Corrected'!DW69-'Module C Initial'!DW69</f>
        <v>0</v>
      </c>
      <c r="AF69" s="31">
        <f ca="1">'Module C Corrected'!DX69-'Module C Initial'!DX69</f>
        <v>0</v>
      </c>
      <c r="AG69" s="31">
        <f ca="1">'Module C Corrected'!DY69-'Module C Initial'!DY69</f>
        <v>0</v>
      </c>
      <c r="AH69" s="31">
        <f ca="1">'Module C Corrected'!DZ69-'Module C Initial'!DZ69</f>
        <v>0</v>
      </c>
      <c r="AI69" s="31">
        <f ca="1">'Module C Corrected'!EA69-'Module C Initial'!EA69</f>
        <v>0</v>
      </c>
      <c r="AJ69" s="31">
        <f ca="1">'Module C Corrected'!EB69-'Module C Initial'!EB69</f>
        <v>0</v>
      </c>
      <c r="AK69" s="31">
        <f ca="1">'Module C Corrected'!EC69-'Module C Initial'!EC69</f>
        <v>0</v>
      </c>
      <c r="AL69" s="31">
        <f ca="1">'Module C Corrected'!ED69-'Module C Initial'!ED69</f>
        <v>0</v>
      </c>
      <c r="AM69" s="31">
        <f ca="1">'Module C Corrected'!EE69-'Module C Initial'!EE69</f>
        <v>0</v>
      </c>
      <c r="AN69" s="31">
        <f ca="1">'Module C Corrected'!EF69-'Module C Initial'!EF69</f>
        <v>0</v>
      </c>
      <c r="AO69" s="32">
        <f t="shared" ca="1" si="32"/>
        <v>0</v>
      </c>
      <c r="AP69" s="32">
        <f t="shared" ca="1" si="32"/>
        <v>0</v>
      </c>
      <c r="AQ69" s="32">
        <f t="shared" ca="1" si="32"/>
        <v>0</v>
      </c>
      <c r="AR69" s="32">
        <f t="shared" ca="1" si="31"/>
        <v>0</v>
      </c>
      <c r="AS69" s="32">
        <f t="shared" ca="1" si="31"/>
        <v>0</v>
      </c>
      <c r="AT69" s="32">
        <f t="shared" ca="1" si="31"/>
        <v>0</v>
      </c>
      <c r="AU69" s="32">
        <f t="shared" ca="1" si="31"/>
        <v>0</v>
      </c>
      <c r="AV69" s="32">
        <f t="shared" ca="1" si="31"/>
        <v>0</v>
      </c>
      <c r="AW69" s="32">
        <f t="shared" ca="1" si="31"/>
        <v>0</v>
      </c>
      <c r="AX69" s="32">
        <f t="shared" ca="1" si="31"/>
        <v>0</v>
      </c>
      <c r="AY69" s="32">
        <f t="shared" ca="1" si="31"/>
        <v>0</v>
      </c>
      <c r="AZ69" s="32">
        <f t="shared" ca="1" si="31"/>
        <v>0</v>
      </c>
      <c r="BA69" s="31">
        <f t="shared" ca="1" si="28"/>
        <v>0</v>
      </c>
      <c r="BB69" s="31">
        <f t="shared" ref="BB69:BB130" ca="1" si="35">ROUND(F69*BB$3,2)</f>
        <v>0</v>
      </c>
      <c r="BC69" s="31">
        <f t="shared" ref="BC69:BC130" ca="1" si="36">ROUND(G69*BC$3,2)</f>
        <v>0</v>
      </c>
      <c r="BD69" s="31">
        <f t="shared" ref="BD69:BD130" ca="1" si="37">ROUND(H69*BD$3,2)</f>
        <v>0</v>
      </c>
      <c r="BE69" s="31">
        <f t="shared" ref="BE69:BE130" ca="1" si="38">ROUND(I69*BE$3,2)</f>
        <v>0</v>
      </c>
      <c r="BF69" s="31">
        <f t="shared" ref="BF69:BF130" ca="1" si="39">ROUND(J69*BF$3,2)</f>
        <v>0</v>
      </c>
      <c r="BG69" s="31">
        <f t="shared" ref="BG69:BG130" ca="1" si="40">ROUND(K69*BG$3,2)</f>
        <v>0</v>
      </c>
      <c r="BH69" s="31">
        <f t="shared" ref="BH69:BH130" ca="1" si="41">ROUND(L69*BH$3,2)</f>
        <v>0</v>
      </c>
      <c r="BI69" s="31">
        <f t="shared" ref="BI69:BI130" ca="1" si="42">ROUND(M69*BI$3,2)</f>
        <v>0</v>
      </c>
      <c r="BJ69" s="31">
        <f t="shared" ref="BJ69:BJ130" ca="1" si="43">ROUND(N69*BJ$3,2)</f>
        <v>0</v>
      </c>
      <c r="BK69" s="31">
        <f t="shared" ref="BK69:BK130" ca="1" si="44">ROUND(O69*BK$3,2)</f>
        <v>0</v>
      </c>
      <c r="BL69" s="31">
        <f t="shared" ref="BL69:BL130" ca="1" si="45">ROUND(P69*BL$3,2)</f>
        <v>0</v>
      </c>
      <c r="BM69" s="32">
        <f t="shared" ca="1" si="29"/>
        <v>0</v>
      </c>
      <c r="BN69" s="32">
        <f t="shared" ref="BN69:BN130" ca="1" si="46">AP69+BB69</f>
        <v>0</v>
      </c>
      <c r="BO69" s="32">
        <f t="shared" ref="BO69:BO130" ca="1" si="47">AQ69+BC69</f>
        <v>0</v>
      </c>
      <c r="BP69" s="32">
        <f t="shared" ref="BP69:BP130" ca="1" si="48">AR69+BD69</f>
        <v>0</v>
      </c>
      <c r="BQ69" s="32">
        <f t="shared" ref="BQ69:BQ130" ca="1" si="49">AS69+BE69</f>
        <v>0</v>
      </c>
      <c r="BR69" s="32">
        <f t="shared" ref="BR69:BR130" ca="1" si="50">AT69+BF69</f>
        <v>0</v>
      </c>
      <c r="BS69" s="32">
        <f t="shared" ref="BS69:BS130" ca="1" si="51">AU69+BG69</f>
        <v>0</v>
      </c>
      <c r="BT69" s="32">
        <f t="shared" ref="BT69:BT130" ca="1" si="52">AV69+BH69</f>
        <v>0</v>
      </c>
      <c r="BU69" s="32">
        <f t="shared" ref="BU69:BU130" ca="1" si="53">AW69+BI69</f>
        <v>0</v>
      </c>
      <c r="BV69" s="32">
        <f t="shared" ref="BV69:BV130" ca="1" si="54">AX69+BJ69</f>
        <v>0</v>
      </c>
      <c r="BW69" s="32">
        <f t="shared" ref="BW69:BW130" ca="1" si="55">AY69+BK69</f>
        <v>0</v>
      </c>
      <c r="BX69" s="32">
        <f t="shared" ref="BX69:BX130" ca="1" si="56">AZ69+BL69</f>
        <v>0</v>
      </c>
    </row>
    <row r="70" spans="1:76" x14ac:dyDescent="0.25">
      <c r="A70" t="s">
        <v>443</v>
      </c>
      <c r="B70" s="1" t="s">
        <v>64</v>
      </c>
      <c r="C70" t="str">
        <f t="shared" ca="1" si="33"/>
        <v>KH2</v>
      </c>
      <c r="D70" t="str">
        <f t="shared" ca="1" si="34"/>
        <v>Keephills #2</v>
      </c>
      <c r="E70" s="31">
        <f ca="1">'Module C Corrected'!CW70-'Module C Initial'!CW70</f>
        <v>0</v>
      </c>
      <c r="F70" s="31">
        <f ca="1">'Module C Corrected'!CX70-'Module C Initial'!CX70</f>
        <v>0</v>
      </c>
      <c r="G70" s="31">
        <f ca="1">'Module C Corrected'!CY70-'Module C Initial'!CY70</f>
        <v>0</v>
      </c>
      <c r="H70" s="31">
        <f ca="1">'Module C Corrected'!CZ70-'Module C Initial'!CZ70</f>
        <v>0</v>
      </c>
      <c r="I70" s="31">
        <f ca="1">'Module C Corrected'!DA70-'Module C Initial'!DA70</f>
        <v>0</v>
      </c>
      <c r="J70" s="31">
        <f ca="1">'Module C Corrected'!DB70-'Module C Initial'!DB70</f>
        <v>0</v>
      </c>
      <c r="K70" s="31">
        <f ca="1">'Module C Corrected'!DC70-'Module C Initial'!DC70</f>
        <v>0</v>
      </c>
      <c r="L70" s="31">
        <f ca="1">'Module C Corrected'!DD70-'Module C Initial'!DD70</f>
        <v>0</v>
      </c>
      <c r="M70" s="31">
        <f ca="1">'Module C Corrected'!DE70-'Module C Initial'!DE70</f>
        <v>0</v>
      </c>
      <c r="N70" s="31">
        <f ca="1">'Module C Corrected'!DF70-'Module C Initial'!DF70</f>
        <v>0</v>
      </c>
      <c r="O70" s="31">
        <f ca="1">'Module C Corrected'!DG70-'Module C Initial'!DG70</f>
        <v>0</v>
      </c>
      <c r="P70" s="31">
        <f ca="1">'Module C Corrected'!DH70-'Module C Initial'!DH70</f>
        <v>0</v>
      </c>
      <c r="Q70" s="32">
        <f ca="1">'Module C Corrected'!DI70-'Module C Initial'!DI70</f>
        <v>0</v>
      </c>
      <c r="R70" s="32">
        <f ca="1">'Module C Corrected'!DJ70-'Module C Initial'!DJ70</f>
        <v>0</v>
      </c>
      <c r="S70" s="32">
        <f ca="1">'Module C Corrected'!DK70-'Module C Initial'!DK70</f>
        <v>0</v>
      </c>
      <c r="T70" s="32">
        <f ca="1">'Module C Corrected'!DL70-'Module C Initial'!DL70</f>
        <v>0</v>
      </c>
      <c r="U70" s="32">
        <f ca="1">'Module C Corrected'!DM70-'Module C Initial'!DM70</f>
        <v>0</v>
      </c>
      <c r="V70" s="32">
        <f ca="1">'Module C Corrected'!DN70-'Module C Initial'!DN70</f>
        <v>0</v>
      </c>
      <c r="W70" s="32">
        <f ca="1">'Module C Corrected'!DO70-'Module C Initial'!DO70</f>
        <v>0</v>
      </c>
      <c r="X70" s="32">
        <f ca="1">'Module C Corrected'!DP70-'Module C Initial'!DP70</f>
        <v>0</v>
      </c>
      <c r="Y70" s="32">
        <f ca="1">'Module C Corrected'!DQ70-'Module C Initial'!DQ70</f>
        <v>0</v>
      </c>
      <c r="Z70" s="32">
        <f ca="1">'Module C Corrected'!DR70-'Module C Initial'!DR70</f>
        <v>0</v>
      </c>
      <c r="AA70" s="32">
        <f ca="1">'Module C Corrected'!DS70-'Module C Initial'!DS70</f>
        <v>0</v>
      </c>
      <c r="AB70" s="32">
        <f ca="1">'Module C Corrected'!DT70-'Module C Initial'!DT70</f>
        <v>0</v>
      </c>
      <c r="AC70" s="31">
        <f ca="1">'Module C Corrected'!DU70-'Module C Initial'!DU70</f>
        <v>0</v>
      </c>
      <c r="AD70" s="31">
        <f ca="1">'Module C Corrected'!DV70-'Module C Initial'!DV70</f>
        <v>0</v>
      </c>
      <c r="AE70" s="31">
        <f ca="1">'Module C Corrected'!DW70-'Module C Initial'!DW70</f>
        <v>0</v>
      </c>
      <c r="AF70" s="31">
        <f ca="1">'Module C Corrected'!DX70-'Module C Initial'!DX70</f>
        <v>0</v>
      </c>
      <c r="AG70" s="31">
        <f ca="1">'Module C Corrected'!DY70-'Module C Initial'!DY70</f>
        <v>0</v>
      </c>
      <c r="AH70" s="31">
        <f ca="1">'Module C Corrected'!DZ70-'Module C Initial'!DZ70</f>
        <v>0</v>
      </c>
      <c r="AI70" s="31">
        <f ca="1">'Module C Corrected'!EA70-'Module C Initial'!EA70</f>
        <v>0</v>
      </c>
      <c r="AJ70" s="31">
        <f ca="1">'Module C Corrected'!EB70-'Module C Initial'!EB70</f>
        <v>0</v>
      </c>
      <c r="AK70" s="31">
        <f ca="1">'Module C Corrected'!EC70-'Module C Initial'!EC70</f>
        <v>0</v>
      </c>
      <c r="AL70" s="31">
        <f ca="1">'Module C Corrected'!ED70-'Module C Initial'!ED70</f>
        <v>0</v>
      </c>
      <c r="AM70" s="31">
        <f ca="1">'Module C Corrected'!EE70-'Module C Initial'!EE70</f>
        <v>0</v>
      </c>
      <c r="AN70" s="31">
        <f ca="1">'Module C Corrected'!EF70-'Module C Initial'!EF70</f>
        <v>0</v>
      </c>
      <c r="AO70" s="32">
        <f t="shared" ca="1" si="32"/>
        <v>0</v>
      </c>
      <c r="AP70" s="32">
        <f t="shared" ca="1" si="32"/>
        <v>0</v>
      </c>
      <c r="AQ70" s="32">
        <f t="shared" ca="1" si="32"/>
        <v>0</v>
      </c>
      <c r="AR70" s="32">
        <f t="shared" ca="1" si="31"/>
        <v>0</v>
      </c>
      <c r="AS70" s="32">
        <f t="shared" ca="1" si="31"/>
        <v>0</v>
      </c>
      <c r="AT70" s="32">
        <f t="shared" ca="1" si="31"/>
        <v>0</v>
      </c>
      <c r="AU70" s="32">
        <f t="shared" ca="1" si="31"/>
        <v>0</v>
      </c>
      <c r="AV70" s="32">
        <f t="shared" ca="1" si="31"/>
        <v>0</v>
      </c>
      <c r="AW70" s="32">
        <f t="shared" ca="1" si="31"/>
        <v>0</v>
      </c>
      <c r="AX70" s="32">
        <f t="shared" ca="1" si="31"/>
        <v>0</v>
      </c>
      <c r="AY70" s="32">
        <f t="shared" ca="1" si="31"/>
        <v>0</v>
      </c>
      <c r="AZ70" s="32">
        <f t="shared" ca="1" si="31"/>
        <v>0</v>
      </c>
      <c r="BA70" s="31">
        <f t="shared" ref="BA70:BA130" ca="1" si="57">ROUND(E70*BA$3,2)</f>
        <v>0</v>
      </c>
      <c r="BB70" s="31">
        <f t="shared" ca="1" si="35"/>
        <v>0</v>
      </c>
      <c r="BC70" s="31">
        <f t="shared" ca="1" si="36"/>
        <v>0</v>
      </c>
      <c r="BD70" s="31">
        <f t="shared" ca="1" si="37"/>
        <v>0</v>
      </c>
      <c r="BE70" s="31">
        <f t="shared" ca="1" si="38"/>
        <v>0</v>
      </c>
      <c r="BF70" s="31">
        <f t="shared" ca="1" si="39"/>
        <v>0</v>
      </c>
      <c r="BG70" s="31">
        <f t="shared" ca="1" si="40"/>
        <v>0</v>
      </c>
      <c r="BH70" s="31">
        <f t="shared" ca="1" si="41"/>
        <v>0</v>
      </c>
      <c r="BI70" s="31">
        <f t="shared" ca="1" si="42"/>
        <v>0</v>
      </c>
      <c r="BJ70" s="31">
        <f t="shared" ca="1" si="43"/>
        <v>0</v>
      </c>
      <c r="BK70" s="31">
        <f t="shared" ca="1" si="44"/>
        <v>0</v>
      </c>
      <c r="BL70" s="31">
        <f t="shared" ca="1" si="45"/>
        <v>0</v>
      </c>
      <c r="BM70" s="32">
        <f t="shared" ref="BM70:BM130" ca="1" si="58">AO70+BA70</f>
        <v>0</v>
      </c>
      <c r="BN70" s="32">
        <f t="shared" ca="1" si="46"/>
        <v>0</v>
      </c>
      <c r="BO70" s="32">
        <f t="shared" ca="1" si="47"/>
        <v>0</v>
      </c>
      <c r="BP70" s="32">
        <f t="shared" ca="1" si="48"/>
        <v>0</v>
      </c>
      <c r="BQ70" s="32">
        <f t="shared" ca="1" si="49"/>
        <v>0</v>
      </c>
      <c r="BR70" s="32">
        <f t="shared" ca="1" si="50"/>
        <v>0</v>
      </c>
      <c r="BS70" s="32">
        <f t="shared" ca="1" si="51"/>
        <v>0</v>
      </c>
      <c r="BT70" s="32">
        <f t="shared" ca="1" si="52"/>
        <v>0</v>
      </c>
      <c r="BU70" s="32">
        <f t="shared" ca="1" si="53"/>
        <v>0</v>
      </c>
      <c r="BV70" s="32">
        <f t="shared" ca="1" si="54"/>
        <v>0</v>
      </c>
      <c r="BW70" s="32">
        <f t="shared" ca="1" si="55"/>
        <v>0</v>
      </c>
      <c r="BX70" s="32">
        <f t="shared" ca="1" si="56"/>
        <v>0</v>
      </c>
    </row>
    <row r="71" spans="1:76" x14ac:dyDescent="0.25">
      <c r="A71" t="s">
        <v>465</v>
      </c>
      <c r="B71" s="1" t="s">
        <v>121</v>
      </c>
      <c r="C71" t="str">
        <f t="shared" ca="1" si="33"/>
        <v>KH3</v>
      </c>
      <c r="D71" t="str">
        <f t="shared" ca="1" si="34"/>
        <v>Keephills #3</v>
      </c>
      <c r="E71" s="31">
        <f ca="1">'Module C Corrected'!CW71-'Module C Initial'!CW71</f>
        <v>2750.5100000000093</v>
      </c>
      <c r="F71" s="31">
        <f ca="1">'Module C Corrected'!CX71-'Module C Initial'!CX71</f>
        <v>1055.3999999999069</v>
      </c>
      <c r="G71" s="31">
        <f ca="1">'Module C Corrected'!CY71-'Module C Initial'!CY71</f>
        <v>883.78999999997905</v>
      </c>
      <c r="H71" s="31">
        <f ca="1">'Module C Corrected'!CZ71-'Module C Initial'!CZ71</f>
        <v>1346.7700000000186</v>
      </c>
      <c r="I71" s="31">
        <f ca="1">'Module C Corrected'!DA71-'Module C Initial'!DA71</f>
        <v>971.04999999993015</v>
      </c>
      <c r="J71" s="31">
        <f ca="1">'Module C Corrected'!DB71-'Module C Initial'!DB71</f>
        <v>1383.0999999999767</v>
      </c>
      <c r="K71" s="31">
        <f ca="1">'Module C Corrected'!DC71-'Module C Initial'!DC71</f>
        <v>2176.3599999998696</v>
      </c>
      <c r="L71" s="31">
        <f ca="1">'Module C Corrected'!DD71-'Module C Initial'!DD71</f>
        <v>1599.7199999999721</v>
      </c>
      <c r="M71" s="31">
        <f ca="1">'Module C Corrected'!DE71-'Module C Initial'!DE71</f>
        <v>2995.9699999999721</v>
      </c>
      <c r="N71" s="31">
        <f ca="1">'Module C Corrected'!DF71-'Module C Initial'!DF71</f>
        <v>3022.4399999999441</v>
      </c>
      <c r="O71" s="31">
        <f ca="1">'Module C Corrected'!DG71-'Module C Initial'!DG71</f>
        <v>2634.2800000000279</v>
      </c>
      <c r="P71" s="31">
        <f ca="1">'Module C Corrected'!DH71-'Module C Initial'!DH71</f>
        <v>1852.6000000000931</v>
      </c>
      <c r="Q71" s="32">
        <f ca="1">'Module C Corrected'!DI71-'Module C Initial'!DI71</f>
        <v>137.52999999999975</v>
      </c>
      <c r="R71" s="32">
        <f ca="1">'Module C Corrected'!DJ71-'Module C Initial'!DJ71</f>
        <v>52.770000000000209</v>
      </c>
      <c r="S71" s="32">
        <f ca="1">'Module C Corrected'!DK71-'Module C Initial'!DK71</f>
        <v>44.190000000000055</v>
      </c>
      <c r="T71" s="32">
        <f ca="1">'Module C Corrected'!DL71-'Module C Initial'!DL71</f>
        <v>67.34</v>
      </c>
      <c r="U71" s="32">
        <f ca="1">'Module C Corrected'!DM71-'Module C Initial'!DM71</f>
        <v>48.55</v>
      </c>
      <c r="V71" s="32">
        <f ca="1">'Module C Corrected'!DN71-'Module C Initial'!DN71</f>
        <v>69.150000000000006</v>
      </c>
      <c r="W71" s="32">
        <f ca="1">'Module C Corrected'!DO71-'Module C Initial'!DO71</f>
        <v>108.82</v>
      </c>
      <c r="X71" s="32">
        <f ca="1">'Module C Corrected'!DP71-'Module C Initial'!DP71</f>
        <v>79.989999999999782</v>
      </c>
      <c r="Y71" s="32">
        <f ca="1">'Module C Corrected'!DQ71-'Module C Initial'!DQ71</f>
        <v>149.79000000000087</v>
      </c>
      <c r="Z71" s="32">
        <f ca="1">'Module C Corrected'!DR71-'Module C Initial'!DR71</f>
        <v>151.1200000000008</v>
      </c>
      <c r="AA71" s="32">
        <f ca="1">'Module C Corrected'!DS71-'Module C Initial'!DS71</f>
        <v>131.71000000000095</v>
      </c>
      <c r="AB71" s="32">
        <f ca="1">'Module C Corrected'!DT71-'Module C Initial'!DT71</f>
        <v>92.630000000000109</v>
      </c>
      <c r="AC71" s="31">
        <f ca="1">'Module C Corrected'!DU71-'Module C Initial'!DU71</f>
        <v>673.34999999999854</v>
      </c>
      <c r="AD71" s="31">
        <f ca="1">'Module C Corrected'!DV71-'Module C Initial'!DV71</f>
        <v>255.90999999999985</v>
      </c>
      <c r="AE71" s="31">
        <f ca="1">'Module C Corrected'!DW71-'Module C Initial'!DW71</f>
        <v>212.36999999999989</v>
      </c>
      <c r="AF71" s="31">
        <f ca="1">'Module C Corrected'!DX71-'Module C Initial'!DX71</f>
        <v>320.49</v>
      </c>
      <c r="AG71" s="31">
        <f ca="1">'Module C Corrected'!DY71-'Module C Initial'!DY71</f>
        <v>228.89</v>
      </c>
      <c r="AH71" s="31">
        <f ca="1">'Module C Corrected'!DZ71-'Module C Initial'!DZ71</f>
        <v>322.79000000000002</v>
      </c>
      <c r="AI71" s="31">
        <f ca="1">'Module C Corrected'!EA71-'Module C Initial'!EA71</f>
        <v>503.03</v>
      </c>
      <c r="AJ71" s="31">
        <f ca="1">'Module C Corrected'!EB71-'Module C Initial'!EB71</f>
        <v>366.02000000000407</v>
      </c>
      <c r="AK71" s="31">
        <f ca="1">'Module C Corrected'!EC71-'Module C Initial'!EC71</f>
        <v>678.51000000000931</v>
      </c>
      <c r="AL71" s="31">
        <f ca="1">'Module C Corrected'!ED71-'Module C Initial'!ED71</f>
        <v>677.69000000000233</v>
      </c>
      <c r="AM71" s="31">
        <f ca="1">'Module C Corrected'!EE71-'Module C Initial'!EE71</f>
        <v>584.52000000000407</v>
      </c>
      <c r="AN71" s="31">
        <f ca="1">'Module C Corrected'!EF71-'Module C Initial'!EF71</f>
        <v>406.89999999999782</v>
      </c>
      <c r="AO71" s="32">
        <f t="shared" ca="1" si="32"/>
        <v>3561.3900000000076</v>
      </c>
      <c r="AP71" s="32">
        <f t="shared" ca="1" si="32"/>
        <v>1364.0799999999069</v>
      </c>
      <c r="AQ71" s="32">
        <f t="shared" ca="1" si="32"/>
        <v>1140.349999999979</v>
      </c>
      <c r="AR71" s="32">
        <f t="shared" ca="1" si="31"/>
        <v>1734.6000000000186</v>
      </c>
      <c r="AS71" s="32">
        <f t="shared" ca="1" si="31"/>
        <v>1248.4899999999302</v>
      </c>
      <c r="AT71" s="32">
        <f t="shared" ca="1" si="31"/>
        <v>1775.0399999999768</v>
      </c>
      <c r="AU71" s="32">
        <f t="shared" ca="1" si="31"/>
        <v>2788.20999999987</v>
      </c>
      <c r="AV71" s="32">
        <f t="shared" ca="1" si="31"/>
        <v>2045.7299999999759</v>
      </c>
      <c r="AW71" s="32">
        <f t="shared" ca="1" si="31"/>
        <v>3824.2699999999822</v>
      </c>
      <c r="AX71" s="32">
        <f t="shared" ca="1" si="31"/>
        <v>3851.2499999999472</v>
      </c>
      <c r="AY71" s="32">
        <f t="shared" ca="1" si="31"/>
        <v>3350.510000000033</v>
      </c>
      <c r="AZ71" s="32">
        <f t="shared" ca="1" si="31"/>
        <v>2352.1300000000911</v>
      </c>
      <c r="BA71" s="31">
        <f t="shared" ca="1" si="57"/>
        <v>45.67</v>
      </c>
      <c r="BB71" s="31">
        <f t="shared" ca="1" si="35"/>
        <v>17.52</v>
      </c>
      <c r="BC71" s="31">
        <f t="shared" ca="1" si="36"/>
        <v>14.67</v>
      </c>
      <c r="BD71" s="31">
        <f t="shared" ca="1" si="37"/>
        <v>22.36</v>
      </c>
      <c r="BE71" s="31">
        <f t="shared" ca="1" si="38"/>
        <v>16.12</v>
      </c>
      <c r="BF71" s="31">
        <f t="shared" ca="1" si="39"/>
        <v>22.96</v>
      </c>
      <c r="BG71" s="31">
        <f t="shared" ca="1" si="40"/>
        <v>36.130000000000003</v>
      </c>
      <c r="BH71" s="31">
        <f t="shared" ca="1" si="41"/>
        <v>26.56</v>
      </c>
      <c r="BI71" s="31">
        <f t="shared" ca="1" si="42"/>
        <v>49.74</v>
      </c>
      <c r="BJ71" s="31">
        <f t="shared" ca="1" si="43"/>
        <v>50.18</v>
      </c>
      <c r="BK71" s="31">
        <f t="shared" ca="1" si="44"/>
        <v>43.74</v>
      </c>
      <c r="BL71" s="31">
        <f t="shared" ca="1" si="45"/>
        <v>30.76</v>
      </c>
      <c r="BM71" s="32">
        <f t="shared" ca="1" si="58"/>
        <v>3607.0600000000077</v>
      </c>
      <c r="BN71" s="32">
        <f t="shared" ca="1" si="46"/>
        <v>1381.5999999999069</v>
      </c>
      <c r="BO71" s="32">
        <f t="shared" ca="1" si="47"/>
        <v>1155.0199999999791</v>
      </c>
      <c r="BP71" s="32">
        <f t="shared" ca="1" si="48"/>
        <v>1756.9600000000185</v>
      </c>
      <c r="BQ71" s="32">
        <f t="shared" ca="1" si="49"/>
        <v>1264.6099999999301</v>
      </c>
      <c r="BR71" s="32">
        <f t="shared" ca="1" si="50"/>
        <v>1797.9999999999768</v>
      </c>
      <c r="BS71" s="32">
        <f t="shared" ca="1" si="51"/>
        <v>2824.3399999998701</v>
      </c>
      <c r="BT71" s="32">
        <f t="shared" ca="1" si="52"/>
        <v>2072.2899999999759</v>
      </c>
      <c r="BU71" s="32">
        <f t="shared" ca="1" si="53"/>
        <v>3874.009999999982</v>
      </c>
      <c r="BV71" s="32">
        <f t="shared" ca="1" si="54"/>
        <v>3901.4299999999471</v>
      </c>
      <c r="BW71" s="32">
        <f t="shared" ca="1" si="55"/>
        <v>3394.2500000000327</v>
      </c>
      <c r="BX71" s="32">
        <f t="shared" ca="1" si="56"/>
        <v>2382.8900000000913</v>
      </c>
    </row>
    <row r="72" spans="1:76" x14ac:dyDescent="0.25">
      <c r="A72" t="s">
        <v>466</v>
      </c>
      <c r="B72" s="1" t="s">
        <v>88</v>
      </c>
      <c r="C72" t="str">
        <f t="shared" ca="1" si="33"/>
        <v>KHW1</v>
      </c>
      <c r="D72" t="str">
        <f t="shared" ca="1" si="34"/>
        <v>Kettles Hill Wind Facility</v>
      </c>
      <c r="E72" s="31">
        <f ca="1">'Module C Corrected'!CW72-'Module C Initial'!CW72</f>
        <v>-1556.5200000000041</v>
      </c>
      <c r="F72" s="31">
        <f ca="1">'Module C Corrected'!CX72-'Module C Initial'!CX72</f>
        <v>-1167.6299999999974</v>
      </c>
      <c r="G72" s="31">
        <f ca="1">'Module C Corrected'!CY72-'Module C Initial'!CY72</f>
        <v>-1336.2099999999991</v>
      </c>
      <c r="H72" s="31">
        <f ca="1">'Module C Corrected'!CZ72-'Module C Initial'!CZ72</f>
        <v>-674.46000000000095</v>
      </c>
      <c r="I72" s="31">
        <f ca="1">'Module C Corrected'!DA72-'Module C Initial'!DA72</f>
        <v>-884.32999999999811</v>
      </c>
      <c r="J72" s="31">
        <f ca="1">'Module C Corrected'!DB72-'Module C Initial'!DB72</f>
        <v>-903.45000000000073</v>
      </c>
      <c r="K72" s="31">
        <f ca="1">'Module C Corrected'!DC72-'Module C Initial'!DC72</f>
        <v>-747.0099999999984</v>
      </c>
      <c r="L72" s="31">
        <f ca="1">'Module C Corrected'!DD72-'Module C Initial'!DD72</f>
        <v>-1059.1800000000003</v>
      </c>
      <c r="M72" s="31">
        <f ca="1">'Module C Corrected'!DE72-'Module C Initial'!DE72</f>
        <v>-1214.4699999999939</v>
      </c>
      <c r="N72" s="31">
        <f ca="1">'Module C Corrected'!DF72-'Module C Initial'!DF72</f>
        <v>-1259.2799999999988</v>
      </c>
      <c r="O72" s="31">
        <f ca="1">'Module C Corrected'!DG72-'Module C Initial'!DG72</f>
        <v>-1874.2700000000041</v>
      </c>
      <c r="P72" s="31">
        <f ca="1">'Module C Corrected'!DH72-'Module C Initial'!DH72</f>
        <v>-1687.739999999998</v>
      </c>
      <c r="Q72" s="32">
        <f ca="1">'Module C Corrected'!DI72-'Module C Initial'!DI72</f>
        <v>-77.829999999999927</v>
      </c>
      <c r="R72" s="32">
        <f ca="1">'Module C Corrected'!DJ72-'Module C Initial'!DJ72</f>
        <v>-58.379999999999995</v>
      </c>
      <c r="S72" s="32">
        <f ca="1">'Module C Corrected'!DK72-'Module C Initial'!DK72</f>
        <v>-66.810000000000059</v>
      </c>
      <c r="T72" s="32">
        <f ca="1">'Module C Corrected'!DL72-'Module C Initial'!DL72</f>
        <v>-33.71999999999997</v>
      </c>
      <c r="U72" s="32">
        <f ca="1">'Module C Corrected'!DM72-'Module C Initial'!DM72</f>
        <v>-44.21999999999997</v>
      </c>
      <c r="V72" s="32">
        <f ca="1">'Module C Corrected'!DN72-'Module C Initial'!DN72</f>
        <v>-45.180000000000007</v>
      </c>
      <c r="W72" s="32">
        <f ca="1">'Module C Corrected'!DO72-'Module C Initial'!DO72</f>
        <v>-37.360000000000014</v>
      </c>
      <c r="X72" s="32">
        <f ca="1">'Module C Corrected'!DP72-'Module C Initial'!DP72</f>
        <v>-52.960000000000036</v>
      </c>
      <c r="Y72" s="32">
        <f ca="1">'Module C Corrected'!DQ72-'Module C Initial'!DQ72</f>
        <v>-60.720000000000027</v>
      </c>
      <c r="Z72" s="32">
        <f ca="1">'Module C Corrected'!DR72-'Module C Initial'!DR72</f>
        <v>-62.960000000000036</v>
      </c>
      <c r="AA72" s="32">
        <f ca="1">'Module C Corrected'!DS72-'Module C Initial'!DS72</f>
        <v>-93.710000000000036</v>
      </c>
      <c r="AB72" s="32">
        <f ca="1">'Module C Corrected'!DT72-'Module C Initial'!DT72</f>
        <v>-84.380000000000109</v>
      </c>
      <c r="AC72" s="31">
        <f ca="1">'Module C Corrected'!DU72-'Module C Initial'!DU72</f>
        <v>-381.05000000000018</v>
      </c>
      <c r="AD72" s="31">
        <f ca="1">'Module C Corrected'!DV72-'Module C Initial'!DV72</f>
        <v>-283.11999999999989</v>
      </c>
      <c r="AE72" s="31">
        <f ca="1">'Module C Corrected'!DW72-'Module C Initial'!DW72</f>
        <v>-321.08999999999969</v>
      </c>
      <c r="AF72" s="31">
        <f ca="1">'Module C Corrected'!DX72-'Module C Initial'!DX72</f>
        <v>-160.5</v>
      </c>
      <c r="AG72" s="31">
        <f ca="1">'Module C Corrected'!DY72-'Module C Initial'!DY72</f>
        <v>-208.44999999999982</v>
      </c>
      <c r="AH72" s="31">
        <f ca="1">'Module C Corrected'!DZ72-'Module C Initial'!DZ72</f>
        <v>-210.84999999999991</v>
      </c>
      <c r="AI72" s="31">
        <f ca="1">'Module C Corrected'!EA72-'Module C Initial'!EA72</f>
        <v>-172.65000000000009</v>
      </c>
      <c r="AJ72" s="31">
        <f ca="1">'Module C Corrected'!EB72-'Module C Initial'!EB72</f>
        <v>-242.35000000000036</v>
      </c>
      <c r="AK72" s="31">
        <f ca="1">'Module C Corrected'!EC72-'Module C Initial'!EC72</f>
        <v>-275.05000000000018</v>
      </c>
      <c r="AL72" s="31">
        <f ca="1">'Module C Corrected'!ED72-'Module C Initial'!ED72</f>
        <v>-282.35999999999967</v>
      </c>
      <c r="AM72" s="31">
        <f ca="1">'Module C Corrected'!EE72-'Module C Initial'!EE72</f>
        <v>-415.88000000000011</v>
      </c>
      <c r="AN72" s="31">
        <f ca="1">'Module C Corrected'!EF72-'Module C Initial'!EF72</f>
        <v>-370.6899999999996</v>
      </c>
      <c r="AO72" s="32">
        <f t="shared" ca="1" si="32"/>
        <v>-2015.4000000000042</v>
      </c>
      <c r="AP72" s="32">
        <f t="shared" ca="1" si="32"/>
        <v>-1509.1299999999974</v>
      </c>
      <c r="AQ72" s="32">
        <f t="shared" ca="1" si="32"/>
        <v>-1724.1099999999988</v>
      </c>
      <c r="AR72" s="32">
        <f t="shared" ca="1" si="31"/>
        <v>-868.68000000000097</v>
      </c>
      <c r="AS72" s="32">
        <f t="shared" ca="1" si="31"/>
        <v>-1136.999999999998</v>
      </c>
      <c r="AT72" s="32">
        <f t="shared" ca="1" si="31"/>
        <v>-1159.4800000000007</v>
      </c>
      <c r="AU72" s="32">
        <f t="shared" ca="1" si="31"/>
        <v>-957.0199999999985</v>
      </c>
      <c r="AV72" s="32">
        <f t="shared" ca="1" si="31"/>
        <v>-1354.4900000000007</v>
      </c>
      <c r="AW72" s="32">
        <f t="shared" ca="1" si="31"/>
        <v>-1550.2399999999941</v>
      </c>
      <c r="AX72" s="32">
        <f t="shared" ca="1" si="31"/>
        <v>-1604.5999999999985</v>
      </c>
      <c r="AY72" s="32">
        <f t="shared" ca="1" si="31"/>
        <v>-2383.8600000000042</v>
      </c>
      <c r="AZ72" s="32">
        <f t="shared" ca="1" si="31"/>
        <v>-2142.8099999999977</v>
      </c>
      <c r="BA72" s="31">
        <f t="shared" ca="1" si="57"/>
        <v>-25.84</v>
      </c>
      <c r="BB72" s="31">
        <f t="shared" ca="1" si="35"/>
        <v>-19.39</v>
      </c>
      <c r="BC72" s="31">
        <f t="shared" ca="1" si="36"/>
        <v>-22.18</v>
      </c>
      <c r="BD72" s="31">
        <f t="shared" ca="1" si="37"/>
        <v>-11.2</v>
      </c>
      <c r="BE72" s="31">
        <f t="shared" ca="1" si="38"/>
        <v>-14.68</v>
      </c>
      <c r="BF72" s="31">
        <f t="shared" ca="1" si="39"/>
        <v>-15</v>
      </c>
      <c r="BG72" s="31">
        <f t="shared" ca="1" si="40"/>
        <v>-12.4</v>
      </c>
      <c r="BH72" s="31">
        <f t="shared" ca="1" si="41"/>
        <v>-17.59</v>
      </c>
      <c r="BI72" s="31">
        <f t="shared" ca="1" si="42"/>
        <v>-20.16</v>
      </c>
      <c r="BJ72" s="31">
        <f t="shared" ca="1" si="43"/>
        <v>-20.91</v>
      </c>
      <c r="BK72" s="31">
        <f t="shared" ca="1" si="44"/>
        <v>-31.12</v>
      </c>
      <c r="BL72" s="31">
        <f t="shared" ca="1" si="45"/>
        <v>-28.02</v>
      </c>
      <c r="BM72" s="32">
        <f t="shared" ca="1" si="58"/>
        <v>-2041.2400000000041</v>
      </c>
      <c r="BN72" s="32">
        <f t="shared" ca="1" si="46"/>
        <v>-1528.5199999999975</v>
      </c>
      <c r="BO72" s="32">
        <f t="shared" ca="1" si="47"/>
        <v>-1746.2899999999988</v>
      </c>
      <c r="BP72" s="32">
        <f t="shared" ca="1" si="48"/>
        <v>-879.88000000000102</v>
      </c>
      <c r="BQ72" s="32">
        <f t="shared" ca="1" si="49"/>
        <v>-1151.679999999998</v>
      </c>
      <c r="BR72" s="32">
        <f t="shared" ca="1" si="50"/>
        <v>-1174.4800000000007</v>
      </c>
      <c r="BS72" s="32">
        <f t="shared" ca="1" si="51"/>
        <v>-969.41999999999848</v>
      </c>
      <c r="BT72" s="32">
        <f t="shared" ca="1" si="52"/>
        <v>-1372.0800000000006</v>
      </c>
      <c r="BU72" s="32">
        <f t="shared" ca="1" si="53"/>
        <v>-1570.3999999999942</v>
      </c>
      <c r="BV72" s="32">
        <f t="shared" ca="1" si="54"/>
        <v>-1625.5099999999986</v>
      </c>
      <c r="BW72" s="32">
        <f t="shared" ca="1" si="55"/>
        <v>-2414.9800000000041</v>
      </c>
      <c r="BX72" s="32">
        <f t="shared" ca="1" si="56"/>
        <v>-2170.8299999999977</v>
      </c>
    </row>
    <row r="73" spans="1:76" x14ac:dyDescent="0.25">
      <c r="A73" t="s">
        <v>467</v>
      </c>
      <c r="B73" s="1" t="s">
        <v>90</v>
      </c>
      <c r="C73" t="str">
        <f t="shared" ca="1" si="33"/>
        <v>SPCIMP</v>
      </c>
      <c r="D73" t="str">
        <f t="shared" ca="1" si="34"/>
        <v>Alberta-Saskatchewan Intertie - Import</v>
      </c>
      <c r="E73" s="31">
        <f ca="1">'Module C Corrected'!CW73-'Module C Initial'!CW73</f>
        <v>0</v>
      </c>
      <c r="F73" s="31">
        <f ca="1">'Module C Corrected'!CX73-'Module C Initial'!CX73</f>
        <v>0</v>
      </c>
      <c r="G73" s="31">
        <f ca="1">'Module C Corrected'!CY73-'Module C Initial'!CY73</f>
        <v>0</v>
      </c>
      <c r="H73" s="31">
        <f ca="1">'Module C Corrected'!CZ73-'Module C Initial'!CZ73</f>
        <v>0</v>
      </c>
      <c r="I73" s="31">
        <f ca="1">'Module C Corrected'!DA73-'Module C Initial'!DA73</f>
        <v>0</v>
      </c>
      <c r="J73" s="31">
        <f ca="1">'Module C Corrected'!DB73-'Module C Initial'!DB73</f>
        <v>0</v>
      </c>
      <c r="K73" s="31">
        <f ca="1">'Module C Corrected'!DC73-'Module C Initial'!DC73</f>
        <v>0</v>
      </c>
      <c r="L73" s="31">
        <f ca="1">'Module C Corrected'!DD73-'Module C Initial'!DD73</f>
        <v>0</v>
      </c>
      <c r="M73" s="31">
        <f ca="1">'Module C Corrected'!DE73-'Module C Initial'!DE73</f>
        <v>0</v>
      </c>
      <c r="N73" s="31">
        <f ca="1">'Module C Corrected'!DF73-'Module C Initial'!DF73</f>
        <v>0</v>
      </c>
      <c r="O73" s="31">
        <f ca="1">'Module C Corrected'!DG73-'Module C Initial'!DG73</f>
        <v>0</v>
      </c>
      <c r="P73" s="31">
        <f ca="1">'Module C Corrected'!DH73-'Module C Initial'!DH73</f>
        <v>0</v>
      </c>
      <c r="Q73" s="32">
        <f ca="1">'Module C Corrected'!DI73-'Module C Initial'!DI73</f>
        <v>0</v>
      </c>
      <c r="R73" s="32">
        <f ca="1">'Module C Corrected'!DJ73-'Module C Initial'!DJ73</f>
        <v>0</v>
      </c>
      <c r="S73" s="32">
        <f ca="1">'Module C Corrected'!DK73-'Module C Initial'!DK73</f>
        <v>0</v>
      </c>
      <c r="T73" s="32">
        <f ca="1">'Module C Corrected'!DL73-'Module C Initial'!DL73</f>
        <v>0</v>
      </c>
      <c r="U73" s="32">
        <f ca="1">'Module C Corrected'!DM73-'Module C Initial'!DM73</f>
        <v>0</v>
      </c>
      <c r="V73" s="32">
        <f ca="1">'Module C Corrected'!DN73-'Module C Initial'!DN73</f>
        <v>0</v>
      </c>
      <c r="W73" s="32">
        <f ca="1">'Module C Corrected'!DO73-'Module C Initial'!DO73</f>
        <v>0</v>
      </c>
      <c r="X73" s="32">
        <f ca="1">'Module C Corrected'!DP73-'Module C Initial'!DP73</f>
        <v>0</v>
      </c>
      <c r="Y73" s="32">
        <f ca="1">'Module C Corrected'!DQ73-'Module C Initial'!DQ73</f>
        <v>0</v>
      </c>
      <c r="Z73" s="32">
        <f ca="1">'Module C Corrected'!DR73-'Module C Initial'!DR73</f>
        <v>0</v>
      </c>
      <c r="AA73" s="32">
        <f ca="1">'Module C Corrected'!DS73-'Module C Initial'!DS73</f>
        <v>0</v>
      </c>
      <c r="AB73" s="32">
        <f ca="1">'Module C Corrected'!DT73-'Module C Initial'!DT73</f>
        <v>0</v>
      </c>
      <c r="AC73" s="31">
        <f ca="1">'Module C Corrected'!DU73-'Module C Initial'!DU73</f>
        <v>0</v>
      </c>
      <c r="AD73" s="31">
        <f ca="1">'Module C Corrected'!DV73-'Module C Initial'!DV73</f>
        <v>0</v>
      </c>
      <c r="AE73" s="31">
        <f ca="1">'Module C Corrected'!DW73-'Module C Initial'!DW73</f>
        <v>0</v>
      </c>
      <c r="AF73" s="31">
        <f ca="1">'Module C Corrected'!DX73-'Module C Initial'!DX73</f>
        <v>0</v>
      </c>
      <c r="AG73" s="31">
        <f ca="1">'Module C Corrected'!DY73-'Module C Initial'!DY73</f>
        <v>0</v>
      </c>
      <c r="AH73" s="31">
        <f ca="1">'Module C Corrected'!DZ73-'Module C Initial'!DZ73</f>
        <v>0</v>
      </c>
      <c r="AI73" s="31">
        <f ca="1">'Module C Corrected'!EA73-'Module C Initial'!EA73</f>
        <v>0</v>
      </c>
      <c r="AJ73" s="31">
        <f ca="1">'Module C Corrected'!EB73-'Module C Initial'!EB73</f>
        <v>0</v>
      </c>
      <c r="AK73" s="31">
        <f ca="1">'Module C Corrected'!EC73-'Module C Initial'!EC73</f>
        <v>0</v>
      </c>
      <c r="AL73" s="31">
        <f ca="1">'Module C Corrected'!ED73-'Module C Initial'!ED73</f>
        <v>0</v>
      </c>
      <c r="AM73" s="31">
        <f ca="1">'Module C Corrected'!EE73-'Module C Initial'!EE73</f>
        <v>0</v>
      </c>
      <c r="AN73" s="31">
        <f ca="1">'Module C Corrected'!EF73-'Module C Initial'!EF73</f>
        <v>0</v>
      </c>
      <c r="AO73" s="32">
        <f t="shared" ca="1" si="32"/>
        <v>0</v>
      </c>
      <c r="AP73" s="32">
        <f t="shared" ca="1" si="32"/>
        <v>0</v>
      </c>
      <c r="AQ73" s="32">
        <f t="shared" ca="1" si="32"/>
        <v>0</v>
      </c>
      <c r="AR73" s="32">
        <f t="shared" ca="1" si="31"/>
        <v>0</v>
      </c>
      <c r="AS73" s="32">
        <f t="shared" ca="1" si="31"/>
        <v>0</v>
      </c>
      <c r="AT73" s="32">
        <f t="shared" ca="1" si="31"/>
        <v>0</v>
      </c>
      <c r="AU73" s="32">
        <f t="shared" ca="1" si="31"/>
        <v>0</v>
      </c>
      <c r="AV73" s="32">
        <f t="shared" ca="1" si="31"/>
        <v>0</v>
      </c>
      <c r="AW73" s="32">
        <f t="shared" ca="1" si="31"/>
        <v>0</v>
      </c>
      <c r="AX73" s="32">
        <f t="shared" ca="1" si="31"/>
        <v>0</v>
      </c>
      <c r="AY73" s="32">
        <f t="shared" ca="1" si="31"/>
        <v>0</v>
      </c>
      <c r="AZ73" s="32">
        <f t="shared" ca="1" si="31"/>
        <v>0</v>
      </c>
      <c r="BA73" s="31">
        <f t="shared" ca="1" si="57"/>
        <v>0</v>
      </c>
      <c r="BB73" s="31">
        <f t="shared" ca="1" si="35"/>
        <v>0</v>
      </c>
      <c r="BC73" s="31">
        <f t="shared" ca="1" si="36"/>
        <v>0</v>
      </c>
      <c r="BD73" s="31">
        <f t="shared" ca="1" si="37"/>
        <v>0</v>
      </c>
      <c r="BE73" s="31">
        <f t="shared" ca="1" si="38"/>
        <v>0</v>
      </c>
      <c r="BF73" s="31">
        <f t="shared" ca="1" si="39"/>
        <v>0</v>
      </c>
      <c r="BG73" s="31">
        <f t="shared" ca="1" si="40"/>
        <v>0</v>
      </c>
      <c r="BH73" s="31">
        <f t="shared" ca="1" si="41"/>
        <v>0</v>
      </c>
      <c r="BI73" s="31">
        <f t="shared" ca="1" si="42"/>
        <v>0</v>
      </c>
      <c r="BJ73" s="31">
        <f t="shared" ca="1" si="43"/>
        <v>0</v>
      </c>
      <c r="BK73" s="31">
        <f t="shared" ca="1" si="44"/>
        <v>0</v>
      </c>
      <c r="BL73" s="31">
        <f t="shared" ca="1" si="45"/>
        <v>0</v>
      </c>
      <c r="BM73" s="32">
        <f t="shared" ca="1" si="58"/>
        <v>0</v>
      </c>
      <c r="BN73" s="32">
        <f t="shared" ca="1" si="46"/>
        <v>0</v>
      </c>
      <c r="BO73" s="32">
        <f t="shared" ca="1" si="47"/>
        <v>0</v>
      </c>
      <c r="BP73" s="32">
        <f t="shared" ca="1" si="48"/>
        <v>0</v>
      </c>
      <c r="BQ73" s="32">
        <f t="shared" ca="1" si="49"/>
        <v>0</v>
      </c>
      <c r="BR73" s="32">
        <f t="shared" ca="1" si="50"/>
        <v>0</v>
      </c>
      <c r="BS73" s="32">
        <f t="shared" ca="1" si="51"/>
        <v>0</v>
      </c>
      <c r="BT73" s="32">
        <f t="shared" ca="1" si="52"/>
        <v>0</v>
      </c>
      <c r="BU73" s="32">
        <f t="shared" ca="1" si="53"/>
        <v>0</v>
      </c>
      <c r="BV73" s="32">
        <f t="shared" ca="1" si="54"/>
        <v>0</v>
      </c>
      <c r="BW73" s="32">
        <f t="shared" ca="1" si="55"/>
        <v>0</v>
      </c>
      <c r="BX73" s="32">
        <f t="shared" ca="1" si="56"/>
        <v>0</v>
      </c>
    </row>
    <row r="74" spans="1:76" x14ac:dyDescent="0.25">
      <c r="A74" t="s">
        <v>468</v>
      </c>
      <c r="B74" s="1" t="s">
        <v>91</v>
      </c>
      <c r="C74" t="str">
        <f t="shared" ca="1" si="33"/>
        <v>MEG1</v>
      </c>
      <c r="D74" t="str">
        <f t="shared" ca="1" si="34"/>
        <v>MEG Christina Lake Industrial System</v>
      </c>
      <c r="E74" s="31">
        <f ca="1">'Module C Corrected'!CW74-'Module C Initial'!CW74</f>
        <v>1868.5899999999965</v>
      </c>
      <c r="F74" s="31">
        <f ca="1">'Module C Corrected'!CX74-'Module C Initial'!CX74</f>
        <v>916.69999999999709</v>
      </c>
      <c r="G74" s="31">
        <f ca="1">'Module C Corrected'!CY74-'Module C Initial'!CY74</f>
        <v>1082.6300000000047</v>
      </c>
      <c r="H74" s="31">
        <f ca="1">'Module C Corrected'!CZ74-'Module C Initial'!CZ74</f>
        <v>636.84999999999127</v>
      </c>
      <c r="I74" s="31">
        <f ca="1">'Module C Corrected'!DA74-'Module C Initial'!DA74</f>
        <v>582</v>
      </c>
      <c r="J74" s="31">
        <f ca="1">'Module C Corrected'!DB74-'Module C Initial'!DB74</f>
        <v>924.4600000000064</v>
      </c>
      <c r="K74" s="31">
        <f ca="1">'Module C Corrected'!DC74-'Module C Initial'!DC74</f>
        <v>1178.7700000000041</v>
      </c>
      <c r="L74" s="31">
        <f ca="1">'Module C Corrected'!DD74-'Module C Initial'!DD74</f>
        <v>1059.8600000000006</v>
      </c>
      <c r="M74" s="31">
        <f ca="1">'Module C Corrected'!DE74-'Module C Initial'!DE74</f>
        <v>191.0099999999984</v>
      </c>
      <c r="N74" s="31">
        <f ca="1">'Module C Corrected'!DF74-'Module C Initial'!DF74</f>
        <v>2028.4199999999837</v>
      </c>
      <c r="O74" s="31">
        <f ca="1">'Module C Corrected'!DG74-'Module C Initial'!DG74</f>
        <v>1958.5899999999965</v>
      </c>
      <c r="P74" s="31">
        <f ca="1">'Module C Corrected'!DH74-'Module C Initial'!DH74</f>
        <v>1347.2600000000093</v>
      </c>
      <c r="Q74" s="32">
        <f ca="1">'Module C Corrected'!DI74-'Module C Initial'!DI74</f>
        <v>93.429999999999978</v>
      </c>
      <c r="R74" s="32">
        <f ca="1">'Module C Corrected'!DJ74-'Module C Initial'!DJ74</f>
        <v>45.83</v>
      </c>
      <c r="S74" s="32">
        <f ca="1">'Module C Corrected'!DK74-'Module C Initial'!DK74</f>
        <v>54.13</v>
      </c>
      <c r="T74" s="32">
        <f ca="1">'Module C Corrected'!DL74-'Module C Initial'!DL74</f>
        <v>31.850000000000023</v>
      </c>
      <c r="U74" s="32">
        <f ca="1">'Module C Corrected'!DM74-'Module C Initial'!DM74</f>
        <v>29.099999999999966</v>
      </c>
      <c r="V74" s="32">
        <f ca="1">'Module C Corrected'!DN74-'Module C Initial'!DN74</f>
        <v>46.229999999999961</v>
      </c>
      <c r="W74" s="32">
        <f ca="1">'Module C Corrected'!DO74-'Module C Initial'!DO74</f>
        <v>58.940000000000055</v>
      </c>
      <c r="X74" s="32">
        <f ca="1">'Module C Corrected'!DP74-'Module C Initial'!DP74</f>
        <v>52.990000000000009</v>
      </c>
      <c r="Y74" s="32">
        <f ca="1">'Module C Corrected'!DQ74-'Module C Initial'!DQ74</f>
        <v>9.5500000000000114</v>
      </c>
      <c r="Z74" s="32">
        <f ca="1">'Module C Corrected'!DR74-'Module C Initial'!DR74</f>
        <v>101.42000000000007</v>
      </c>
      <c r="AA74" s="32">
        <f ca="1">'Module C Corrected'!DS74-'Module C Initial'!DS74</f>
        <v>97.929999999999836</v>
      </c>
      <c r="AB74" s="32">
        <f ca="1">'Module C Corrected'!DT74-'Module C Initial'!DT74</f>
        <v>67.370000000000118</v>
      </c>
      <c r="AC74" s="31">
        <f ca="1">'Module C Corrected'!DU74-'Module C Initial'!DU74</f>
        <v>457.43999999999994</v>
      </c>
      <c r="AD74" s="31">
        <f ca="1">'Module C Corrected'!DV74-'Module C Initial'!DV74</f>
        <v>222.28000000000003</v>
      </c>
      <c r="AE74" s="31">
        <f ca="1">'Module C Corrected'!DW74-'Module C Initial'!DW74</f>
        <v>260.14999999999998</v>
      </c>
      <c r="AF74" s="31">
        <f ca="1">'Module C Corrected'!DX74-'Module C Initial'!DX74</f>
        <v>151.55000000000018</v>
      </c>
      <c r="AG74" s="31">
        <f ca="1">'Module C Corrected'!DY74-'Module C Initial'!DY74</f>
        <v>137.19000000000005</v>
      </c>
      <c r="AH74" s="31">
        <f ca="1">'Module C Corrected'!DZ74-'Module C Initial'!DZ74</f>
        <v>215.76000000000022</v>
      </c>
      <c r="AI74" s="31">
        <f ca="1">'Module C Corrected'!EA74-'Module C Initial'!EA74</f>
        <v>272.46000000000004</v>
      </c>
      <c r="AJ74" s="31">
        <f ca="1">'Module C Corrected'!EB74-'Module C Initial'!EB74</f>
        <v>242.48999999999978</v>
      </c>
      <c r="AK74" s="31">
        <f ca="1">'Module C Corrected'!EC74-'Module C Initial'!EC74</f>
        <v>43.259999999999991</v>
      </c>
      <c r="AL74" s="31">
        <f ca="1">'Module C Corrected'!ED74-'Module C Initial'!ED74</f>
        <v>454.81000000000131</v>
      </c>
      <c r="AM74" s="31">
        <f ca="1">'Module C Corrected'!EE74-'Module C Initial'!EE74</f>
        <v>434.60000000000036</v>
      </c>
      <c r="AN74" s="31">
        <f ca="1">'Module C Corrected'!EF74-'Module C Initial'!EF74</f>
        <v>295.91000000000076</v>
      </c>
      <c r="AO74" s="32">
        <f t="shared" ca="1" si="32"/>
        <v>2419.4599999999964</v>
      </c>
      <c r="AP74" s="32">
        <f t="shared" ca="1" si="32"/>
        <v>1184.8099999999972</v>
      </c>
      <c r="AQ74" s="32">
        <f t="shared" ca="1" si="32"/>
        <v>1396.9100000000049</v>
      </c>
      <c r="AR74" s="32">
        <f t="shared" ca="1" si="31"/>
        <v>820.24999999999147</v>
      </c>
      <c r="AS74" s="32">
        <f t="shared" ca="1" si="31"/>
        <v>748.29</v>
      </c>
      <c r="AT74" s="32">
        <f t="shared" ca="1" si="31"/>
        <v>1186.4500000000066</v>
      </c>
      <c r="AU74" s="32">
        <f t="shared" ca="1" si="31"/>
        <v>1510.1700000000042</v>
      </c>
      <c r="AV74" s="32">
        <f t="shared" ca="1" si="31"/>
        <v>1355.3400000000004</v>
      </c>
      <c r="AW74" s="32">
        <f t="shared" ca="1" si="31"/>
        <v>243.8199999999984</v>
      </c>
      <c r="AX74" s="32">
        <f t="shared" ca="1" si="31"/>
        <v>2584.6499999999851</v>
      </c>
      <c r="AY74" s="32">
        <f t="shared" ca="1" si="31"/>
        <v>2491.1199999999967</v>
      </c>
      <c r="AZ74" s="32">
        <f t="shared" ca="1" si="31"/>
        <v>1710.5400000000102</v>
      </c>
      <c r="BA74" s="31">
        <f t="shared" ca="1" si="57"/>
        <v>31.02</v>
      </c>
      <c r="BB74" s="31">
        <f t="shared" ca="1" si="35"/>
        <v>15.22</v>
      </c>
      <c r="BC74" s="31">
        <f t="shared" ca="1" si="36"/>
        <v>17.97</v>
      </c>
      <c r="BD74" s="31">
        <f t="shared" ca="1" si="37"/>
        <v>10.57</v>
      </c>
      <c r="BE74" s="31">
        <f t="shared" ca="1" si="38"/>
        <v>9.66</v>
      </c>
      <c r="BF74" s="31">
        <f t="shared" ca="1" si="39"/>
        <v>15.35</v>
      </c>
      <c r="BG74" s="31">
        <f t="shared" ca="1" si="40"/>
        <v>19.57</v>
      </c>
      <c r="BH74" s="31">
        <f t="shared" ca="1" si="41"/>
        <v>17.600000000000001</v>
      </c>
      <c r="BI74" s="31">
        <f t="shared" ca="1" si="42"/>
        <v>3.17</v>
      </c>
      <c r="BJ74" s="31">
        <f t="shared" ca="1" si="43"/>
        <v>33.68</v>
      </c>
      <c r="BK74" s="31">
        <f t="shared" ca="1" si="44"/>
        <v>32.520000000000003</v>
      </c>
      <c r="BL74" s="31">
        <f t="shared" ca="1" si="45"/>
        <v>22.37</v>
      </c>
      <c r="BM74" s="32">
        <f t="shared" ca="1" si="58"/>
        <v>2450.4799999999964</v>
      </c>
      <c r="BN74" s="32">
        <f t="shared" ca="1" si="46"/>
        <v>1200.0299999999972</v>
      </c>
      <c r="BO74" s="32">
        <f t="shared" ca="1" si="47"/>
        <v>1414.8800000000049</v>
      </c>
      <c r="BP74" s="32">
        <f t="shared" ca="1" si="48"/>
        <v>830.81999999999152</v>
      </c>
      <c r="BQ74" s="32">
        <f t="shared" ca="1" si="49"/>
        <v>757.94999999999993</v>
      </c>
      <c r="BR74" s="32">
        <f t="shared" ca="1" si="50"/>
        <v>1201.8000000000065</v>
      </c>
      <c r="BS74" s="32">
        <f t="shared" ca="1" si="51"/>
        <v>1529.7400000000041</v>
      </c>
      <c r="BT74" s="32">
        <f t="shared" ca="1" si="52"/>
        <v>1372.9400000000003</v>
      </c>
      <c r="BU74" s="32">
        <f t="shared" ca="1" si="53"/>
        <v>246.98999999999839</v>
      </c>
      <c r="BV74" s="32">
        <f t="shared" ca="1" si="54"/>
        <v>2618.3299999999849</v>
      </c>
      <c r="BW74" s="32">
        <f t="shared" ca="1" si="55"/>
        <v>2523.6399999999967</v>
      </c>
      <c r="BX74" s="32">
        <f t="shared" ca="1" si="56"/>
        <v>1732.9100000000101</v>
      </c>
    </row>
    <row r="75" spans="1:76" x14ac:dyDescent="0.25">
      <c r="A75" t="s">
        <v>469</v>
      </c>
      <c r="B75" s="1" t="s">
        <v>111</v>
      </c>
      <c r="C75" t="str">
        <f t="shared" ca="1" si="33"/>
        <v>MKR1</v>
      </c>
      <c r="D75" t="str">
        <f t="shared" ca="1" si="34"/>
        <v>Muskeg River Industrial System</v>
      </c>
      <c r="E75" s="31">
        <f ca="1">'Module C Corrected'!CW75-'Module C Initial'!CW75</f>
        <v>3378.7699999999895</v>
      </c>
      <c r="F75" s="31">
        <f ca="1">'Module C Corrected'!CX75-'Module C Initial'!CX75</f>
        <v>970.80999999999767</v>
      </c>
      <c r="G75" s="31">
        <f ca="1">'Module C Corrected'!CY75-'Module C Initial'!CY75</f>
        <v>808.11999999999534</v>
      </c>
      <c r="H75" s="31">
        <f ca="1">'Module C Corrected'!CZ75-'Module C Initial'!CZ75</f>
        <v>182.99000000000069</v>
      </c>
      <c r="I75" s="31">
        <f ca="1">'Module C Corrected'!DA75-'Module C Initial'!DA75</f>
        <v>335.64999999999782</v>
      </c>
      <c r="J75" s="31">
        <f ca="1">'Module C Corrected'!DB75-'Module C Initial'!DB75</f>
        <v>870.44999999999709</v>
      </c>
      <c r="K75" s="31">
        <f ca="1">'Module C Corrected'!DC75-'Module C Initial'!DC75</f>
        <v>709.31999999999971</v>
      </c>
      <c r="L75" s="31">
        <f ca="1">'Module C Corrected'!DD75-'Module C Initial'!DD75</f>
        <v>872</v>
      </c>
      <c r="M75" s="31">
        <f ca="1">'Module C Corrected'!DE75-'Module C Initial'!DE75</f>
        <v>2454.7799999999988</v>
      </c>
      <c r="N75" s="31">
        <f ca="1">'Module C Corrected'!DF75-'Module C Initial'!DF75</f>
        <v>1574.4899999999907</v>
      </c>
      <c r="O75" s="31">
        <f ca="1">'Module C Corrected'!DG75-'Module C Initial'!DG75</f>
        <v>2359</v>
      </c>
      <c r="P75" s="31">
        <f ca="1">'Module C Corrected'!DH75-'Module C Initial'!DH75</f>
        <v>1259</v>
      </c>
      <c r="Q75" s="32">
        <f ca="1">'Module C Corrected'!DI75-'Module C Initial'!DI75</f>
        <v>168.9399999999996</v>
      </c>
      <c r="R75" s="32">
        <f ca="1">'Module C Corrected'!DJ75-'Module C Initial'!DJ75</f>
        <v>48.539999999999964</v>
      </c>
      <c r="S75" s="32">
        <f ca="1">'Module C Corrected'!DK75-'Module C Initial'!DK75</f>
        <v>40.410000000000082</v>
      </c>
      <c r="T75" s="32">
        <f ca="1">'Module C Corrected'!DL75-'Module C Initial'!DL75</f>
        <v>9.1500000000000341</v>
      </c>
      <c r="U75" s="32">
        <f ca="1">'Module C Corrected'!DM75-'Module C Initial'!DM75</f>
        <v>16.779999999999973</v>
      </c>
      <c r="V75" s="32">
        <f ca="1">'Module C Corrected'!DN75-'Module C Initial'!DN75</f>
        <v>43.519999999999982</v>
      </c>
      <c r="W75" s="32">
        <f ca="1">'Module C Corrected'!DO75-'Module C Initial'!DO75</f>
        <v>35.4699999999998</v>
      </c>
      <c r="X75" s="32">
        <f ca="1">'Module C Corrected'!DP75-'Module C Initial'!DP75</f>
        <v>43.599999999999909</v>
      </c>
      <c r="Y75" s="32">
        <f ca="1">'Module C Corrected'!DQ75-'Module C Initial'!DQ75</f>
        <v>122.73999999999978</v>
      </c>
      <c r="Z75" s="32">
        <f ca="1">'Module C Corrected'!DR75-'Module C Initial'!DR75</f>
        <v>78.720000000000255</v>
      </c>
      <c r="AA75" s="32">
        <f ca="1">'Module C Corrected'!DS75-'Module C Initial'!DS75</f>
        <v>117.94999999999982</v>
      </c>
      <c r="AB75" s="32">
        <f ca="1">'Module C Corrected'!DT75-'Module C Initial'!DT75</f>
        <v>62.950000000000273</v>
      </c>
      <c r="AC75" s="31">
        <f ca="1">'Module C Corrected'!DU75-'Module C Initial'!DU75</f>
        <v>827.13999999999942</v>
      </c>
      <c r="AD75" s="31">
        <f ca="1">'Module C Corrected'!DV75-'Module C Initial'!DV75</f>
        <v>235.39999999999964</v>
      </c>
      <c r="AE75" s="31">
        <f ca="1">'Module C Corrected'!DW75-'Module C Initial'!DW75</f>
        <v>194.1899999999996</v>
      </c>
      <c r="AF75" s="31">
        <f ca="1">'Module C Corrected'!DX75-'Module C Initial'!DX75</f>
        <v>43.539999999999964</v>
      </c>
      <c r="AG75" s="31">
        <f ca="1">'Module C Corrected'!DY75-'Module C Initial'!DY75</f>
        <v>79.109999999999673</v>
      </c>
      <c r="AH75" s="31">
        <f ca="1">'Module C Corrected'!DZ75-'Module C Initial'!DZ75</f>
        <v>203.14999999999964</v>
      </c>
      <c r="AI75" s="31">
        <f ca="1">'Module C Corrected'!EA75-'Module C Initial'!EA75</f>
        <v>163.95000000000073</v>
      </c>
      <c r="AJ75" s="31">
        <f ca="1">'Module C Corrected'!EB75-'Module C Initial'!EB75</f>
        <v>199.52000000000044</v>
      </c>
      <c r="AK75" s="31">
        <f ca="1">'Module C Corrected'!EC75-'Module C Initial'!EC75</f>
        <v>555.94000000000233</v>
      </c>
      <c r="AL75" s="31">
        <f ca="1">'Module C Corrected'!ED75-'Module C Initial'!ED75</f>
        <v>353.02999999999884</v>
      </c>
      <c r="AM75" s="31">
        <f ca="1">'Module C Corrected'!EE75-'Module C Initial'!EE75</f>
        <v>523.43999999999869</v>
      </c>
      <c r="AN75" s="31">
        <f ca="1">'Module C Corrected'!EF75-'Module C Initial'!EF75</f>
        <v>276.52000000000044</v>
      </c>
      <c r="AO75" s="32">
        <f t="shared" ca="1" si="32"/>
        <v>4374.8499999999885</v>
      </c>
      <c r="AP75" s="32">
        <f t="shared" ca="1" si="32"/>
        <v>1254.7499999999973</v>
      </c>
      <c r="AQ75" s="32">
        <f t="shared" ca="1" si="32"/>
        <v>1042.719999999995</v>
      </c>
      <c r="AR75" s="32">
        <f t="shared" ca="1" si="31"/>
        <v>235.68000000000069</v>
      </c>
      <c r="AS75" s="32">
        <f t="shared" ca="1" si="31"/>
        <v>431.53999999999746</v>
      </c>
      <c r="AT75" s="32">
        <f t="shared" ca="1" si="31"/>
        <v>1117.1199999999967</v>
      </c>
      <c r="AU75" s="32">
        <f t="shared" ca="1" si="31"/>
        <v>908.74000000000024</v>
      </c>
      <c r="AV75" s="32">
        <f t="shared" ca="1" si="31"/>
        <v>1115.1200000000003</v>
      </c>
      <c r="AW75" s="32">
        <f t="shared" ca="1" si="31"/>
        <v>3133.4600000000009</v>
      </c>
      <c r="AX75" s="32">
        <f t="shared" ca="1" si="31"/>
        <v>2006.2399999999898</v>
      </c>
      <c r="AY75" s="32">
        <f t="shared" ca="1" si="31"/>
        <v>3000.3899999999985</v>
      </c>
      <c r="AZ75" s="32">
        <f t="shared" ca="1" si="31"/>
        <v>1598.4700000000007</v>
      </c>
      <c r="BA75" s="31">
        <f t="shared" ca="1" si="57"/>
        <v>56.1</v>
      </c>
      <c r="BB75" s="31">
        <f t="shared" ca="1" si="35"/>
        <v>16.12</v>
      </c>
      <c r="BC75" s="31">
        <f t="shared" ca="1" si="36"/>
        <v>13.42</v>
      </c>
      <c r="BD75" s="31">
        <f t="shared" ca="1" si="37"/>
        <v>3.04</v>
      </c>
      <c r="BE75" s="31">
        <f t="shared" ca="1" si="38"/>
        <v>5.57</v>
      </c>
      <c r="BF75" s="31">
        <f t="shared" ca="1" si="39"/>
        <v>14.45</v>
      </c>
      <c r="BG75" s="31">
        <f t="shared" ca="1" si="40"/>
        <v>11.78</v>
      </c>
      <c r="BH75" s="31">
        <f t="shared" ca="1" si="41"/>
        <v>14.48</v>
      </c>
      <c r="BI75" s="31">
        <f t="shared" ca="1" si="42"/>
        <v>40.76</v>
      </c>
      <c r="BJ75" s="31">
        <f t="shared" ca="1" si="43"/>
        <v>26.14</v>
      </c>
      <c r="BK75" s="31">
        <f t="shared" ca="1" si="44"/>
        <v>39.17</v>
      </c>
      <c r="BL75" s="31">
        <f t="shared" ca="1" si="45"/>
        <v>20.9</v>
      </c>
      <c r="BM75" s="32">
        <f t="shared" ca="1" si="58"/>
        <v>4430.9499999999889</v>
      </c>
      <c r="BN75" s="32">
        <f t="shared" ca="1" si="46"/>
        <v>1270.8699999999972</v>
      </c>
      <c r="BO75" s="32">
        <f t="shared" ca="1" si="47"/>
        <v>1056.1399999999951</v>
      </c>
      <c r="BP75" s="32">
        <f t="shared" ca="1" si="48"/>
        <v>238.72000000000068</v>
      </c>
      <c r="BQ75" s="32">
        <f t="shared" ca="1" si="49"/>
        <v>437.10999999999746</v>
      </c>
      <c r="BR75" s="32">
        <f t="shared" ca="1" si="50"/>
        <v>1131.5699999999968</v>
      </c>
      <c r="BS75" s="32">
        <f t="shared" ca="1" si="51"/>
        <v>920.52000000000021</v>
      </c>
      <c r="BT75" s="32">
        <f t="shared" ca="1" si="52"/>
        <v>1129.6000000000004</v>
      </c>
      <c r="BU75" s="32">
        <f t="shared" ca="1" si="53"/>
        <v>3174.2200000000012</v>
      </c>
      <c r="BV75" s="32">
        <f t="shared" ca="1" si="54"/>
        <v>2032.3799999999899</v>
      </c>
      <c r="BW75" s="32">
        <f t="shared" ca="1" si="55"/>
        <v>3039.5599999999986</v>
      </c>
      <c r="BX75" s="32">
        <f t="shared" ca="1" si="56"/>
        <v>1619.3700000000008</v>
      </c>
    </row>
    <row r="76" spans="1:76" x14ac:dyDescent="0.25">
      <c r="A76" t="s">
        <v>446</v>
      </c>
      <c r="B76" s="1" t="s">
        <v>140</v>
      </c>
      <c r="C76" t="str">
        <f t="shared" ca="1" si="33"/>
        <v>MKRC</v>
      </c>
      <c r="D76" t="str">
        <f t="shared" ca="1" si="34"/>
        <v>MacKay River Industrial System</v>
      </c>
      <c r="E76" s="31">
        <f ca="1">'Module C Corrected'!CW76-'Module C Initial'!CW76</f>
        <v>9382.070000000007</v>
      </c>
      <c r="F76" s="31">
        <f ca="1">'Module C Corrected'!CX76-'Module C Initial'!CX76</f>
        <v>4393.5799999999872</v>
      </c>
      <c r="G76" s="31">
        <f ca="1">'Module C Corrected'!CY76-'Module C Initial'!CY76</f>
        <v>5228.429999999993</v>
      </c>
      <c r="H76" s="31">
        <f ca="1">'Module C Corrected'!CZ76-'Module C Initial'!CZ76</f>
        <v>3280.7000000000116</v>
      </c>
      <c r="I76" s="31">
        <f ca="1">'Module C Corrected'!DA76-'Module C Initial'!DA76</f>
        <v>2903.3699999999953</v>
      </c>
      <c r="J76" s="31">
        <f ca="1">'Module C Corrected'!DB76-'Module C Initial'!DB76</f>
        <v>4592.6899999999732</v>
      </c>
      <c r="K76" s="31">
        <f ca="1">'Module C Corrected'!DC76-'Module C Initial'!DC76</f>
        <v>5775.2199999999721</v>
      </c>
      <c r="L76" s="31">
        <f ca="1">'Module C Corrected'!DD76-'Module C Initial'!DD76</f>
        <v>1618.4700000000012</v>
      </c>
      <c r="M76" s="31">
        <f ca="1">'Module C Corrected'!DE76-'Module C Initial'!DE76</f>
        <v>0</v>
      </c>
      <c r="N76" s="31">
        <f ca="1">'Module C Corrected'!DF76-'Module C Initial'!DF76</f>
        <v>7838.859999999986</v>
      </c>
      <c r="O76" s="31">
        <f ca="1">'Module C Corrected'!DG76-'Module C Initial'!DG76</f>
        <v>9745.8299999999581</v>
      </c>
      <c r="P76" s="31">
        <f ca="1">'Module C Corrected'!DH76-'Module C Initial'!DH76</f>
        <v>6612.6199999999953</v>
      </c>
      <c r="Q76" s="32">
        <f ca="1">'Module C Corrected'!DI76-'Module C Initial'!DI76</f>
        <v>469.10000000000036</v>
      </c>
      <c r="R76" s="32">
        <f ca="1">'Module C Corrected'!DJ76-'Module C Initial'!DJ76</f>
        <v>219.67999999999984</v>
      </c>
      <c r="S76" s="32">
        <f ca="1">'Module C Corrected'!DK76-'Module C Initial'!DK76</f>
        <v>261.42000000000007</v>
      </c>
      <c r="T76" s="32">
        <f ca="1">'Module C Corrected'!DL76-'Module C Initial'!DL76</f>
        <v>164.03999999999996</v>
      </c>
      <c r="U76" s="32">
        <f ca="1">'Module C Corrected'!DM76-'Module C Initial'!DM76</f>
        <v>145.17000000000007</v>
      </c>
      <c r="V76" s="32">
        <f ca="1">'Module C Corrected'!DN76-'Module C Initial'!DN76</f>
        <v>229.63000000000011</v>
      </c>
      <c r="W76" s="32">
        <f ca="1">'Module C Corrected'!DO76-'Module C Initial'!DO76</f>
        <v>288.76000000000022</v>
      </c>
      <c r="X76" s="32">
        <f ca="1">'Module C Corrected'!DP76-'Module C Initial'!DP76</f>
        <v>80.920000000000073</v>
      </c>
      <c r="Y76" s="32">
        <f ca="1">'Module C Corrected'!DQ76-'Module C Initial'!DQ76</f>
        <v>0</v>
      </c>
      <c r="Z76" s="32">
        <f ca="1">'Module C Corrected'!DR76-'Module C Initial'!DR76</f>
        <v>391.9399999999996</v>
      </c>
      <c r="AA76" s="32">
        <f ca="1">'Module C Corrected'!DS76-'Module C Initial'!DS76</f>
        <v>487.28999999999905</v>
      </c>
      <c r="AB76" s="32">
        <f ca="1">'Module C Corrected'!DT76-'Module C Initial'!DT76</f>
        <v>330.63999999999942</v>
      </c>
      <c r="AC76" s="31">
        <f ca="1">'Module C Corrected'!DU76-'Module C Initial'!DU76</f>
        <v>2296.7899999999972</v>
      </c>
      <c r="AD76" s="31">
        <f ca="1">'Module C Corrected'!DV76-'Module C Initial'!DV76</f>
        <v>1065.3500000000004</v>
      </c>
      <c r="AE76" s="31">
        <f ca="1">'Module C Corrected'!DW76-'Module C Initial'!DW76</f>
        <v>1256.380000000001</v>
      </c>
      <c r="AF76" s="31">
        <f ca="1">'Module C Corrected'!DX76-'Module C Initial'!DX76</f>
        <v>780.71000000000095</v>
      </c>
      <c r="AG76" s="31">
        <f ca="1">'Module C Corrected'!DY76-'Module C Initial'!DY76</f>
        <v>684.36000000000058</v>
      </c>
      <c r="AH76" s="31">
        <f ca="1">'Module C Corrected'!DZ76-'Module C Initial'!DZ76</f>
        <v>1071.8700000000008</v>
      </c>
      <c r="AI76" s="31">
        <f ca="1">'Module C Corrected'!EA76-'Module C Initial'!EA76</f>
        <v>1334.8400000000001</v>
      </c>
      <c r="AJ76" s="31">
        <f ca="1">'Module C Corrected'!EB76-'Module C Initial'!EB76</f>
        <v>370.31999999999971</v>
      </c>
      <c r="AK76" s="31">
        <f ca="1">'Module C Corrected'!EC76-'Module C Initial'!EC76</f>
        <v>0</v>
      </c>
      <c r="AL76" s="31">
        <f ca="1">'Module C Corrected'!ED76-'Module C Initial'!ED76</f>
        <v>1757.6300000000047</v>
      </c>
      <c r="AM76" s="31">
        <f ca="1">'Module C Corrected'!EE76-'Module C Initial'!EE76</f>
        <v>2162.5</v>
      </c>
      <c r="AN76" s="31">
        <f ca="1">'Module C Corrected'!EF76-'Module C Initial'!EF76</f>
        <v>1452.369999999999</v>
      </c>
      <c r="AO76" s="32">
        <f t="shared" ca="1" si="32"/>
        <v>12147.960000000005</v>
      </c>
      <c r="AP76" s="32">
        <f t="shared" ca="1" si="32"/>
        <v>5678.6099999999878</v>
      </c>
      <c r="AQ76" s="32">
        <f t="shared" ca="1" si="32"/>
        <v>6746.2299999999941</v>
      </c>
      <c r="AR76" s="32">
        <f t="shared" ca="1" si="31"/>
        <v>4225.4500000000126</v>
      </c>
      <c r="AS76" s="32">
        <f t="shared" ca="1" si="31"/>
        <v>3732.899999999996</v>
      </c>
      <c r="AT76" s="32">
        <f t="shared" ca="1" si="31"/>
        <v>5894.1899999999741</v>
      </c>
      <c r="AU76" s="32">
        <f t="shared" ca="1" si="31"/>
        <v>7398.8199999999724</v>
      </c>
      <c r="AV76" s="32">
        <f t="shared" ca="1" si="31"/>
        <v>2069.7100000000009</v>
      </c>
      <c r="AW76" s="32">
        <f t="shared" ca="1" si="31"/>
        <v>0</v>
      </c>
      <c r="AX76" s="32">
        <f t="shared" ca="1" si="31"/>
        <v>9988.4299999999894</v>
      </c>
      <c r="AY76" s="32">
        <f t="shared" ca="1" si="31"/>
        <v>12395.619999999957</v>
      </c>
      <c r="AZ76" s="32">
        <f t="shared" ca="1" si="31"/>
        <v>8395.6299999999937</v>
      </c>
      <c r="BA76" s="31">
        <f t="shared" ca="1" si="57"/>
        <v>155.77000000000001</v>
      </c>
      <c r="BB76" s="31">
        <f t="shared" ca="1" si="35"/>
        <v>72.95</v>
      </c>
      <c r="BC76" s="31">
        <f t="shared" ca="1" si="36"/>
        <v>86.81</v>
      </c>
      <c r="BD76" s="31">
        <f t="shared" ca="1" si="37"/>
        <v>54.47</v>
      </c>
      <c r="BE76" s="31">
        <f t="shared" ca="1" si="38"/>
        <v>48.2</v>
      </c>
      <c r="BF76" s="31">
        <f t="shared" ca="1" si="39"/>
        <v>76.25</v>
      </c>
      <c r="BG76" s="31">
        <f t="shared" ca="1" si="40"/>
        <v>95.88</v>
      </c>
      <c r="BH76" s="31">
        <f t="shared" ca="1" si="41"/>
        <v>26.87</v>
      </c>
      <c r="BI76" s="31">
        <f t="shared" ca="1" si="42"/>
        <v>0</v>
      </c>
      <c r="BJ76" s="31">
        <f t="shared" ca="1" si="43"/>
        <v>130.15</v>
      </c>
      <c r="BK76" s="31">
        <f t="shared" ca="1" si="44"/>
        <v>161.81</v>
      </c>
      <c r="BL76" s="31">
        <f t="shared" ca="1" si="45"/>
        <v>109.79</v>
      </c>
      <c r="BM76" s="32">
        <f t="shared" ca="1" si="58"/>
        <v>12303.730000000005</v>
      </c>
      <c r="BN76" s="32">
        <f t="shared" ca="1" si="46"/>
        <v>5751.5599999999877</v>
      </c>
      <c r="BO76" s="32">
        <f t="shared" ca="1" si="47"/>
        <v>6833.0399999999945</v>
      </c>
      <c r="BP76" s="32">
        <f t="shared" ca="1" si="48"/>
        <v>4279.9200000000128</v>
      </c>
      <c r="BQ76" s="32">
        <f t="shared" ca="1" si="49"/>
        <v>3781.0999999999958</v>
      </c>
      <c r="BR76" s="32">
        <f t="shared" ca="1" si="50"/>
        <v>5970.4399999999741</v>
      </c>
      <c r="BS76" s="32">
        <f t="shared" ca="1" si="51"/>
        <v>7494.6999999999725</v>
      </c>
      <c r="BT76" s="32">
        <f t="shared" ca="1" si="52"/>
        <v>2096.5800000000008</v>
      </c>
      <c r="BU76" s="32">
        <f t="shared" ca="1" si="53"/>
        <v>0</v>
      </c>
      <c r="BV76" s="32">
        <f t="shared" ca="1" si="54"/>
        <v>10118.579999999989</v>
      </c>
      <c r="BW76" s="32">
        <f t="shared" ca="1" si="55"/>
        <v>12557.429999999957</v>
      </c>
      <c r="BX76" s="32">
        <f t="shared" ca="1" si="56"/>
        <v>8505.4199999999946</v>
      </c>
    </row>
    <row r="77" spans="1:76" x14ac:dyDescent="0.25">
      <c r="A77" t="s">
        <v>470</v>
      </c>
      <c r="B77" s="1" t="s">
        <v>93</v>
      </c>
      <c r="C77" t="str">
        <f t="shared" ca="1" si="33"/>
        <v>BCHIMP</v>
      </c>
      <c r="D77" t="str">
        <f t="shared" ca="1" si="34"/>
        <v>Alberta-BC Intertie - Import</v>
      </c>
      <c r="E77" s="31">
        <f ca="1">'Module C Corrected'!CW77-'Module C Initial'!CW77</f>
        <v>2.3700000000000045</v>
      </c>
      <c r="F77" s="31">
        <f ca="1">'Module C Corrected'!CX77-'Module C Initial'!CX77</f>
        <v>4.5199999999999818</v>
      </c>
      <c r="G77" s="31">
        <f ca="1">'Module C Corrected'!CY77-'Module C Initial'!CY77</f>
        <v>16.059999999999945</v>
      </c>
      <c r="H77" s="31">
        <f ca="1">'Module C Corrected'!CZ77-'Module C Initial'!CZ77</f>
        <v>0</v>
      </c>
      <c r="I77" s="31">
        <f ca="1">'Module C Corrected'!DA77-'Module C Initial'!DA77</f>
        <v>0</v>
      </c>
      <c r="J77" s="31">
        <f ca="1">'Module C Corrected'!DB77-'Module C Initial'!DB77</f>
        <v>0</v>
      </c>
      <c r="K77" s="31">
        <f ca="1">'Module C Corrected'!DC77-'Module C Initial'!DC77</f>
        <v>0</v>
      </c>
      <c r="L77" s="31">
        <f ca="1">'Module C Corrected'!DD77-'Module C Initial'!DD77</f>
        <v>0</v>
      </c>
      <c r="M77" s="31">
        <f ca="1">'Module C Corrected'!DE77-'Module C Initial'!DE77</f>
        <v>3.4499999999999886</v>
      </c>
      <c r="N77" s="31">
        <f ca="1">'Module C Corrected'!DF77-'Module C Initial'!DF77</f>
        <v>12.57000000000005</v>
      </c>
      <c r="O77" s="31">
        <f ca="1">'Module C Corrected'!DG77-'Module C Initial'!DG77</f>
        <v>13.579999999999927</v>
      </c>
      <c r="P77" s="31">
        <f ca="1">'Module C Corrected'!DH77-'Module C Initial'!DH77</f>
        <v>31.990000000000009</v>
      </c>
      <c r="Q77" s="32">
        <f ca="1">'Module C Corrected'!DI77-'Module C Initial'!DI77</f>
        <v>0.11999999999999922</v>
      </c>
      <c r="R77" s="32">
        <f ca="1">'Module C Corrected'!DJ77-'Module C Initial'!DJ77</f>
        <v>0.22999999999999865</v>
      </c>
      <c r="S77" s="32">
        <f ca="1">'Module C Corrected'!DK77-'Module C Initial'!DK77</f>
        <v>0.81000000000000227</v>
      </c>
      <c r="T77" s="32">
        <f ca="1">'Module C Corrected'!DL77-'Module C Initial'!DL77</f>
        <v>0</v>
      </c>
      <c r="U77" s="32">
        <f ca="1">'Module C Corrected'!DM77-'Module C Initial'!DM77</f>
        <v>0</v>
      </c>
      <c r="V77" s="32">
        <f ca="1">'Module C Corrected'!DN77-'Module C Initial'!DN77</f>
        <v>0</v>
      </c>
      <c r="W77" s="32">
        <f ca="1">'Module C Corrected'!DO77-'Module C Initial'!DO77</f>
        <v>0</v>
      </c>
      <c r="X77" s="32">
        <f ca="1">'Module C Corrected'!DP77-'Module C Initial'!DP77</f>
        <v>0</v>
      </c>
      <c r="Y77" s="32">
        <f ca="1">'Module C Corrected'!DQ77-'Module C Initial'!DQ77</f>
        <v>0.17999999999999972</v>
      </c>
      <c r="Z77" s="32">
        <f ca="1">'Module C Corrected'!DR77-'Module C Initial'!DR77</f>
        <v>0.62999999999999901</v>
      </c>
      <c r="AA77" s="32">
        <f ca="1">'Module C Corrected'!DS77-'Module C Initial'!DS77</f>
        <v>0.67999999999999972</v>
      </c>
      <c r="AB77" s="32">
        <f ca="1">'Module C Corrected'!DT77-'Module C Initial'!DT77</f>
        <v>1.5999999999999943</v>
      </c>
      <c r="AC77" s="31">
        <f ca="1">'Module C Corrected'!DU77-'Module C Initial'!DU77</f>
        <v>0.57999999999999829</v>
      </c>
      <c r="AD77" s="31">
        <f ca="1">'Module C Corrected'!DV77-'Module C Initial'!DV77</f>
        <v>1.1000000000000014</v>
      </c>
      <c r="AE77" s="31">
        <f ca="1">'Module C Corrected'!DW77-'Module C Initial'!DW77</f>
        <v>3.8600000000000136</v>
      </c>
      <c r="AF77" s="31">
        <f ca="1">'Module C Corrected'!DX77-'Module C Initial'!DX77</f>
        <v>0</v>
      </c>
      <c r="AG77" s="31">
        <f ca="1">'Module C Corrected'!DY77-'Module C Initial'!DY77</f>
        <v>0</v>
      </c>
      <c r="AH77" s="31">
        <f ca="1">'Module C Corrected'!DZ77-'Module C Initial'!DZ77</f>
        <v>0</v>
      </c>
      <c r="AI77" s="31">
        <f ca="1">'Module C Corrected'!EA77-'Module C Initial'!EA77</f>
        <v>0</v>
      </c>
      <c r="AJ77" s="31">
        <f ca="1">'Module C Corrected'!EB77-'Module C Initial'!EB77</f>
        <v>0</v>
      </c>
      <c r="AK77" s="31">
        <f ca="1">'Module C Corrected'!EC77-'Module C Initial'!EC77</f>
        <v>0.78000000000000114</v>
      </c>
      <c r="AL77" s="31">
        <f ca="1">'Module C Corrected'!ED77-'Module C Initial'!ED77</f>
        <v>2.8199999999999932</v>
      </c>
      <c r="AM77" s="31">
        <f ca="1">'Module C Corrected'!EE77-'Module C Initial'!EE77</f>
        <v>3.0099999999999909</v>
      </c>
      <c r="AN77" s="31">
        <f ca="1">'Module C Corrected'!EF77-'Module C Initial'!EF77</f>
        <v>7.0200000000000102</v>
      </c>
      <c r="AO77" s="32">
        <f t="shared" ca="1" si="32"/>
        <v>3.0700000000000021</v>
      </c>
      <c r="AP77" s="32">
        <f t="shared" ca="1" si="32"/>
        <v>5.8499999999999819</v>
      </c>
      <c r="AQ77" s="32">
        <f t="shared" ca="1" si="32"/>
        <v>20.729999999999961</v>
      </c>
      <c r="AR77" s="32">
        <f t="shared" ca="1" si="31"/>
        <v>0</v>
      </c>
      <c r="AS77" s="32">
        <f t="shared" ca="1" si="31"/>
        <v>0</v>
      </c>
      <c r="AT77" s="32">
        <f t="shared" ca="1" si="31"/>
        <v>0</v>
      </c>
      <c r="AU77" s="32">
        <f t="shared" ca="1" si="31"/>
        <v>0</v>
      </c>
      <c r="AV77" s="32">
        <f t="shared" ca="1" si="31"/>
        <v>0</v>
      </c>
      <c r="AW77" s="32">
        <f t="shared" ca="1" si="31"/>
        <v>4.4099999999999895</v>
      </c>
      <c r="AX77" s="32">
        <f t="shared" ca="1" si="31"/>
        <v>16.020000000000042</v>
      </c>
      <c r="AY77" s="32">
        <f t="shared" ca="1" si="31"/>
        <v>17.269999999999918</v>
      </c>
      <c r="AZ77" s="32">
        <f t="shared" ca="1" si="31"/>
        <v>40.610000000000014</v>
      </c>
      <c r="BA77" s="31">
        <f t="shared" ca="1" si="57"/>
        <v>0.04</v>
      </c>
      <c r="BB77" s="31">
        <f t="shared" ca="1" si="35"/>
        <v>0.08</v>
      </c>
      <c r="BC77" s="31">
        <f t="shared" ca="1" si="36"/>
        <v>0.27</v>
      </c>
      <c r="BD77" s="31">
        <f t="shared" ca="1" si="37"/>
        <v>0</v>
      </c>
      <c r="BE77" s="31">
        <f t="shared" ca="1" si="38"/>
        <v>0</v>
      </c>
      <c r="BF77" s="31">
        <f t="shared" ca="1" si="39"/>
        <v>0</v>
      </c>
      <c r="BG77" s="31">
        <f t="shared" ca="1" si="40"/>
        <v>0</v>
      </c>
      <c r="BH77" s="31">
        <f t="shared" ca="1" si="41"/>
        <v>0</v>
      </c>
      <c r="BI77" s="31">
        <f t="shared" ca="1" si="42"/>
        <v>0.06</v>
      </c>
      <c r="BJ77" s="31">
        <f t="shared" ca="1" si="43"/>
        <v>0.21</v>
      </c>
      <c r="BK77" s="31">
        <f t="shared" ca="1" si="44"/>
        <v>0.23</v>
      </c>
      <c r="BL77" s="31">
        <f t="shared" ca="1" si="45"/>
        <v>0.53</v>
      </c>
      <c r="BM77" s="32">
        <f t="shared" ca="1" si="58"/>
        <v>3.1100000000000021</v>
      </c>
      <c r="BN77" s="32">
        <f t="shared" ca="1" si="46"/>
        <v>5.929999999999982</v>
      </c>
      <c r="BO77" s="32">
        <f t="shared" ca="1" si="47"/>
        <v>20.999999999999961</v>
      </c>
      <c r="BP77" s="32">
        <f t="shared" ca="1" si="48"/>
        <v>0</v>
      </c>
      <c r="BQ77" s="32">
        <f t="shared" ca="1" si="49"/>
        <v>0</v>
      </c>
      <c r="BR77" s="32">
        <f t="shared" ca="1" si="50"/>
        <v>0</v>
      </c>
      <c r="BS77" s="32">
        <f t="shared" ca="1" si="51"/>
        <v>0</v>
      </c>
      <c r="BT77" s="32">
        <f t="shared" ca="1" si="52"/>
        <v>0</v>
      </c>
      <c r="BU77" s="32">
        <f t="shared" ca="1" si="53"/>
        <v>4.4699999999999891</v>
      </c>
      <c r="BV77" s="32">
        <f t="shared" ca="1" si="54"/>
        <v>16.230000000000043</v>
      </c>
      <c r="BW77" s="32">
        <f t="shared" ca="1" si="55"/>
        <v>17.499999999999918</v>
      </c>
      <c r="BX77" s="32">
        <f t="shared" ca="1" si="56"/>
        <v>41.140000000000015</v>
      </c>
    </row>
    <row r="78" spans="1:76" x14ac:dyDescent="0.25">
      <c r="A78" t="s">
        <v>470</v>
      </c>
      <c r="B78" s="1" t="s">
        <v>95</v>
      </c>
      <c r="C78" t="str">
        <f t="shared" ca="1" si="33"/>
        <v>BCHEXP</v>
      </c>
      <c r="D78" t="str">
        <f t="shared" ca="1" si="34"/>
        <v>Alberta-BC Intertie - Export</v>
      </c>
      <c r="E78" s="31">
        <f ca="1">'Module C Corrected'!CW78-'Module C Initial'!CW78</f>
        <v>0</v>
      </c>
      <c r="F78" s="31">
        <f ca="1">'Module C Corrected'!CX78-'Module C Initial'!CX78</f>
        <v>0</v>
      </c>
      <c r="G78" s="31">
        <f ca="1">'Module C Corrected'!CY78-'Module C Initial'!CY78</f>
        <v>0</v>
      </c>
      <c r="H78" s="31">
        <f ca="1">'Module C Corrected'!CZ78-'Module C Initial'!CZ78</f>
        <v>0</v>
      </c>
      <c r="I78" s="31">
        <f ca="1">'Module C Corrected'!DA78-'Module C Initial'!DA78</f>
        <v>0</v>
      </c>
      <c r="J78" s="31">
        <f ca="1">'Module C Corrected'!DB78-'Module C Initial'!DB78</f>
        <v>0</v>
      </c>
      <c r="K78" s="31">
        <f ca="1">'Module C Corrected'!DC78-'Module C Initial'!DC78</f>
        <v>0</v>
      </c>
      <c r="L78" s="31">
        <f ca="1">'Module C Corrected'!DD78-'Module C Initial'!DD78</f>
        <v>0</v>
      </c>
      <c r="M78" s="31">
        <f ca="1">'Module C Corrected'!DE78-'Module C Initial'!DE78</f>
        <v>0</v>
      </c>
      <c r="N78" s="31">
        <f ca="1">'Module C Corrected'!DF78-'Module C Initial'!DF78</f>
        <v>0</v>
      </c>
      <c r="O78" s="31">
        <f ca="1">'Module C Corrected'!DG78-'Module C Initial'!DG78</f>
        <v>0</v>
      </c>
      <c r="P78" s="31">
        <f ca="1">'Module C Corrected'!DH78-'Module C Initial'!DH78</f>
        <v>0</v>
      </c>
      <c r="Q78" s="32">
        <f ca="1">'Module C Corrected'!DI78-'Module C Initial'!DI78</f>
        <v>0</v>
      </c>
      <c r="R78" s="32">
        <f ca="1">'Module C Corrected'!DJ78-'Module C Initial'!DJ78</f>
        <v>0</v>
      </c>
      <c r="S78" s="32">
        <f ca="1">'Module C Corrected'!DK78-'Module C Initial'!DK78</f>
        <v>0</v>
      </c>
      <c r="T78" s="32">
        <f ca="1">'Module C Corrected'!DL78-'Module C Initial'!DL78</f>
        <v>0</v>
      </c>
      <c r="U78" s="32">
        <f ca="1">'Module C Corrected'!DM78-'Module C Initial'!DM78</f>
        <v>0</v>
      </c>
      <c r="V78" s="32">
        <f ca="1">'Module C Corrected'!DN78-'Module C Initial'!DN78</f>
        <v>0</v>
      </c>
      <c r="W78" s="32">
        <f ca="1">'Module C Corrected'!DO78-'Module C Initial'!DO78</f>
        <v>0</v>
      </c>
      <c r="X78" s="32">
        <f ca="1">'Module C Corrected'!DP78-'Module C Initial'!DP78</f>
        <v>0</v>
      </c>
      <c r="Y78" s="32">
        <f ca="1">'Module C Corrected'!DQ78-'Module C Initial'!DQ78</f>
        <v>0</v>
      </c>
      <c r="Z78" s="32">
        <f ca="1">'Module C Corrected'!DR78-'Module C Initial'!DR78</f>
        <v>0</v>
      </c>
      <c r="AA78" s="32">
        <f ca="1">'Module C Corrected'!DS78-'Module C Initial'!DS78</f>
        <v>0</v>
      </c>
      <c r="AB78" s="32">
        <f ca="1">'Module C Corrected'!DT78-'Module C Initial'!DT78</f>
        <v>0</v>
      </c>
      <c r="AC78" s="31">
        <f ca="1">'Module C Corrected'!DU78-'Module C Initial'!DU78</f>
        <v>0</v>
      </c>
      <c r="AD78" s="31">
        <f ca="1">'Module C Corrected'!DV78-'Module C Initial'!DV78</f>
        <v>0</v>
      </c>
      <c r="AE78" s="31">
        <f ca="1">'Module C Corrected'!DW78-'Module C Initial'!DW78</f>
        <v>0</v>
      </c>
      <c r="AF78" s="31">
        <f ca="1">'Module C Corrected'!DX78-'Module C Initial'!DX78</f>
        <v>0</v>
      </c>
      <c r="AG78" s="31">
        <f ca="1">'Module C Corrected'!DY78-'Module C Initial'!DY78</f>
        <v>0</v>
      </c>
      <c r="AH78" s="31">
        <f ca="1">'Module C Corrected'!DZ78-'Module C Initial'!DZ78</f>
        <v>0</v>
      </c>
      <c r="AI78" s="31">
        <f ca="1">'Module C Corrected'!EA78-'Module C Initial'!EA78</f>
        <v>0</v>
      </c>
      <c r="AJ78" s="31">
        <f ca="1">'Module C Corrected'!EB78-'Module C Initial'!EB78</f>
        <v>0</v>
      </c>
      <c r="AK78" s="31">
        <f ca="1">'Module C Corrected'!EC78-'Module C Initial'!EC78</f>
        <v>0</v>
      </c>
      <c r="AL78" s="31">
        <f ca="1">'Module C Corrected'!ED78-'Module C Initial'!ED78</f>
        <v>0</v>
      </c>
      <c r="AM78" s="31">
        <f ca="1">'Module C Corrected'!EE78-'Module C Initial'!EE78</f>
        <v>0</v>
      </c>
      <c r="AN78" s="31">
        <f ca="1">'Module C Corrected'!EF78-'Module C Initial'!EF78</f>
        <v>0</v>
      </c>
      <c r="AO78" s="32">
        <f t="shared" ca="1" si="32"/>
        <v>0</v>
      </c>
      <c r="AP78" s="32">
        <f t="shared" ca="1" si="32"/>
        <v>0</v>
      </c>
      <c r="AQ78" s="32">
        <f t="shared" ca="1" si="32"/>
        <v>0</v>
      </c>
      <c r="AR78" s="32">
        <f t="shared" ca="1" si="31"/>
        <v>0</v>
      </c>
      <c r="AS78" s="32">
        <f t="shared" ca="1" si="31"/>
        <v>0</v>
      </c>
      <c r="AT78" s="32">
        <f t="shared" ca="1" si="31"/>
        <v>0</v>
      </c>
      <c r="AU78" s="32">
        <f t="shared" ca="1" si="31"/>
        <v>0</v>
      </c>
      <c r="AV78" s="32">
        <f t="shared" ca="1" si="31"/>
        <v>0</v>
      </c>
      <c r="AW78" s="32">
        <f t="shared" ca="1" si="31"/>
        <v>0</v>
      </c>
      <c r="AX78" s="32">
        <f t="shared" ca="1" si="31"/>
        <v>0</v>
      </c>
      <c r="AY78" s="32">
        <f t="shared" ca="1" si="31"/>
        <v>0</v>
      </c>
      <c r="AZ78" s="32">
        <f t="shared" ca="1" si="31"/>
        <v>0</v>
      </c>
      <c r="BA78" s="31">
        <f t="shared" ca="1" si="57"/>
        <v>0</v>
      </c>
      <c r="BB78" s="31">
        <f t="shared" ca="1" si="35"/>
        <v>0</v>
      </c>
      <c r="BC78" s="31">
        <f t="shared" ca="1" si="36"/>
        <v>0</v>
      </c>
      <c r="BD78" s="31">
        <f t="shared" ca="1" si="37"/>
        <v>0</v>
      </c>
      <c r="BE78" s="31">
        <f t="shared" ca="1" si="38"/>
        <v>0</v>
      </c>
      <c r="BF78" s="31">
        <f t="shared" ca="1" si="39"/>
        <v>0</v>
      </c>
      <c r="BG78" s="31">
        <f t="shared" ca="1" si="40"/>
        <v>0</v>
      </c>
      <c r="BH78" s="31">
        <f t="shared" ca="1" si="41"/>
        <v>0</v>
      </c>
      <c r="BI78" s="31">
        <f t="shared" ca="1" si="42"/>
        <v>0</v>
      </c>
      <c r="BJ78" s="31">
        <f t="shared" ca="1" si="43"/>
        <v>0</v>
      </c>
      <c r="BK78" s="31">
        <f t="shared" ca="1" si="44"/>
        <v>0</v>
      </c>
      <c r="BL78" s="31">
        <f t="shared" ca="1" si="45"/>
        <v>0</v>
      </c>
      <c r="BM78" s="32">
        <f t="shared" ca="1" si="58"/>
        <v>0</v>
      </c>
      <c r="BN78" s="32">
        <f t="shared" ca="1" si="46"/>
        <v>0</v>
      </c>
      <c r="BO78" s="32">
        <f t="shared" ca="1" si="47"/>
        <v>0</v>
      </c>
      <c r="BP78" s="32">
        <f t="shared" ca="1" si="48"/>
        <v>0</v>
      </c>
      <c r="BQ78" s="32">
        <f t="shared" ca="1" si="49"/>
        <v>0</v>
      </c>
      <c r="BR78" s="32">
        <f t="shared" ca="1" si="50"/>
        <v>0</v>
      </c>
      <c r="BS78" s="32">
        <f t="shared" ca="1" si="51"/>
        <v>0</v>
      </c>
      <c r="BT78" s="32">
        <f t="shared" ca="1" si="52"/>
        <v>0</v>
      </c>
      <c r="BU78" s="32">
        <f t="shared" ca="1" si="53"/>
        <v>0</v>
      </c>
      <c r="BV78" s="32">
        <f t="shared" ca="1" si="54"/>
        <v>0</v>
      </c>
      <c r="BW78" s="32">
        <f t="shared" ca="1" si="55"/>
        <v>0</v>
      </c>
      <c r="BX78" s="32">
        <f t="shared" ca="1" si="56"/>
        <v>0</v>
      </c>
    </row>
    <row r="79" spans="1:76" x14ac:dyDescent="0.25">
      <c r="A79" t="s">
        <v>471</v>
      </c>
      <c r="B79" s="1" t="s">
        <v>83</v>
      </c>
      <c r="C79" t="str">
        <f t="shared" ca="1" si="33"/>
        <v>NEP1</v>
      </c>
      <c r="D79" t="str">
        <f t="shared" ca="1" si="34"/>
        <v>Ghost Pine Wind Facility</v>
      </c>
      <c r="E79" s="31">
        <f ca="1">'Module C Corrected'!CW79-'Module C Initial'!CW79</f>
        <v>-133.14999999999418</v>
      </c>
      <c r="F79" s="31">
        <f ca="1">'Module C Corrected'!CX79-'Module C Initial'!CX79</f>
        <v>-69.830000000001746</v>
      </c>
      <c r="G79" s="31">
        <f ca="1">'Module C Corrected'!CY79-'Module C Initial'!CY79</f>
        <v>-103.76000000000204</v>
      </c>
      <c r="H79" s="31">
        <f ca="1">'Module C Corrected'!CZ79-'Module C Initial'!CZ79</f>
        <v>-70.580000000001746</v>
      </c>
      <c r="I79" s="31">
        <f ca="1">'Module C Corrected'!DA79-'Module C Initial'!DA79</f>
        <v>-33.329999999998108</v>
      </c>
      <c r="J79" s="31">
        <f ca="1">'Module C Corrected'!DB79-'Module C Initial'!DB79</f>
        <v>-49.5</v>
      </c>
      <c r="K79" s="31">
        <f ca="1">'Module C Corrected'!DC79-'Module C Initial'!DC79</f>
        <v>-26.989999999999782</v>
      </c>
      <c r="L79" s="31">
        <f ca="1">'Module C Corrected'!DD79-'Module C Initial'!DD79</f>
        <v>-45.059999999997672</v>
      </c>
      <c r="M79" s="31">
        <f ca="1">'Module C Corrected'!DE79-'Module C Initial'!DE79</f>
        <v>-112.83999999999651</v>
      </c>
      <c r="N79" s="31">
        <f ca="1">'Module C Corrected'!DF79-'Module C Initial'!DF79</f>
        <v>-137.13999999999942</v>
      </c>
      <c r="O79" s="31">
        <f ca="1">'Module C Corrected'!DG79-'Module C Initial'!DG79</f>
        <v>-100.58999999999651</v>
      </c>
      <c r="P79" s="31">
        <f ca="1">'Module C Corrected'!DH79-'Module C Initial'!DH79</f>
        <v>-50.430000000000291</v>
      </c>
      <c r="Q79" s="32">
        <f ca="1">'Module C Corrected'!DI79-'Module C Initial'!DI79</f>
        <v>-6.6599999999999682</v>
      </c>
      <c r="R79" s="32">
        <f ca="1">'Module C Corrected'!DJ79-'Module C Initial'!DJ79</f>
        <v>-3.4900000000000091</v>
      </c>
      <c r="S79" s="32">
        <f ca="1">'Module C Corrected'!DK79-'Module C Initial'!DK79</f>
        <v>-5.1900000000000546</v>
      </c>
      <c r="T79" s="32">
        <f ca="1">'Module C Corrected'!DL79-'Module C Initial'!DL79</f>
        <v>-3.5299999999999727</v>
      </c>
      <c r="U79" s="32">
        <f ca="1">'Module C Corrected'!DM79-'Module C Initial'!DM79</f>
        <v>-1.6700000000000159</v>
      </c>
      <c r="V79" s="32">
        <f ca="1">'Module C Corrected'!DN79-'Module C Initial'!DN79</f>
        <v>-2.4800000000000182</v>
      </c>
      <c r="W79" s="32">
        <f ca="1">'Module C Corrected'!DO79-'Module C Initial'!DO79</f>
        <v>-1.3499999999999943</v>
      </c>
      <c r="X79" s="32">
        <f ca="1">'Module C Corrected'!DP79-'Module C Initial'!DP79</f>
        <v>-2.2599999999999909</v>
      </c>
      <c r="Y79" s="32">
        <f ca="1">'Module C Corrected'!DQ79-'Module C Initial'!DQ79</f>
        <v>-5.6500000000000909</v>
      </c>
      <c r="Z79" s="32">
        <f ca="1">'Module C Corrected'!DR79-'Module C Initial'!DR79</f>
        <v>-6.8600000000001273</v>
      </c>
      <c r="AA79" s="32">
        <f ca="1">'Module C Corrected'!DS79-'Module C Initial'!DS79</f>
        <v>-5.0299999999999727</v>
      </c>
      <c r="AB79" s="32">
        <f ca="1">'Module C Corrected'!DT79-'Module C Initial'!DT79</f>
        <v>-2.5199999999999818</v>
      </c>
      <c r="AC79" s="31">
        <f ca="1">'Module C Corrected'!DU79-'Module C Initial'!DU79</f>
        <v>-32.589999999999691</v>
      </c>
      <c r="AD79" s="31">
        <f ca="1">'Module C Corrected'!DV79-'Module C Initial'!DV79</f>
        <v>-16.930000000000064</v>
      </c>
      <c r="AE79" s="31">
        <f ca="1">'Module C Corrected'!DW79-'Module C Initial'!DW79</f>
        <v>-24.929999999999836</v>
      </c>
      <c r="AF79" s="31">
        <f ca="1">'Module C Corrected'!DX79-'Module C Initial'!DX79</f>
        <v>-16.800000000000182</v>
      </c>
      <c r="AG79" s="31">
        <f ca="1">'Module C Corrected'!DY79-'Module C Initial'!DY79</f>
        <v>-7.8500000000001364</v>
      </c>
      <c r="AH79" s="31">
        <f ca="1">'Module C Corrected'!DZ79-'Module C Initial'!DZ79</f>
        <v>-11.550000000000182</v>
      </c>
      <c r="AI79" s="31">
        <f ca="1">'Module C Corrected'!EA79-'Module C Initial'!EA79</f>
        <v>-6.2300000000000182</v>
      </c>
      <c r="AJ79" s="31">
        <f ca="1">'Module C Corrected'!EB79-'Module C Initial'!EB79</f>
        <v>-10.309999999999945</v>
      </c>
      <c r="AK79" s="31">
        <f ca="1">'Module C Corrected'!EC79-'Module C Initial'!EC79</f>
        <v>-25.5600000000004</v>
      </c>
      <c r="AL79" s="31">
        <f ca="1">'Module C Corrected'!ED79-'Module C Initial'!ED79</f>
        <v>-30.75</v>
      </c>
      <c r="AM79" s="31">
        <f ca="1">'Module C Corrected'!EE79-'Module C Initial'!EE79</f>
        <v>-22.320000000000618</v>
      </c>
      <c r="AN79" s="31">
        <f ca="1">'Module C Corrected'!EF79-'Module C Initial'!EF79</f>
        <v>-11.079999999999927</v>
      </c>
      <c r="AO79" s="32">
        <f t="shared" ca="1" si="32"/>
        <v>-172.39999999999384</v>
      </c>
      <c r="AP79" s="32">
        <f t="shared" ca="1" si="32"/>
        <v>-90.250000000001819</v>
      </c>
      <c r="AQ79" s="32">
        <f t="shared" ca="1" si="32"/>
        <v>-133.88000000000193</v>
      </c>
      <c r="AR79" s="32">
        <f t="shared" ca="1" si="31"/>
        <v>-90.910000000001901</v>
      </c>
      <c r="AS79" s="32">
        <f t="shared" ca="1" si="31"/>
        <v>-42.849999999998261</v>
      </c>
      <c r="AT79" s="32">
        <f t="shared" ca="1" si="31"/>
        <v>-63.5300000000002</v>
      </c>
      <c r="AU79" s="32">
        <f t="shared" ca="1" si="31"/>
        <v>-34.569999999999794</v>
      </c>
      <c r="AV79" s="32">
        <f t="shared" ca="1" si="31"/>
        <v>-57.629999999997608</v>
      </c>
      <c r="AW79" s="32">
        <f t="shared" ca="1" si="31"/>
        <v>-144.049999999997</v>
      </c>
      <c r="AX79" s="32">
        <f t="shared" ca="1" si="31"/>
        <v>-174.74999999999955</v>
      </c>
      <c r="AY79" s="32">
        <f t="shared" ca="1" si="31"/>
        <v>-127.9399999999971</v>
      </c>
      <c r="AZ79" s="32">
        <f t="shared" ca="1" si="31"/>
        <v>-64.0300000000002</v>
      </c>
      <c r="BA79" s="31">
        <f t="shared" ca="1" si="57"/>
        <v>-2.21</v>
      </c>
      <c r="BB79" s="31">
        <f t="shared" ca="1" si="35"/>
        <v>-1.1599999999999999</v>
      </c>
      <c r="BC79" s="31">
        <f t="shared" ca="1" si="36"/>
        <v>-1.72</v>
      </c>
      <c r="BD79" s="31">
        <f t="shared" ca="1" si="37"/>
        <v>-1.17</v>
      </c>
      <c r="BE79" s="31">
        <f t="shared" ca="1" si="38"/>
        <v>-0.55000000000000004</v>
      </c>
      <c r="BF79" s="31">
        <f t="shared" ca="1" si="39"/>
        <v>-0.82</v>
      </c>
      <c r="BG79" s="31">
        <f t="shared" ca="1" si="40"/>
        <v>-0.45</v>
      </c>
      <c r="BH79" s="31">
        <f t="shared" ca="1" si="41"/>
        <v>-0.75</v>
      </c>
      <c r="BI79" s="31">
        <f t="shared" ca="1" si="42"/>
        <v>-1.87</v>
      </c>
      <c r="BJ79" s="31">
        <f t="shared" ca="1" si="43"/>
        <v>-2.2799999999999998</v>
      </c>
      <c r="BK79" s="31">
        <f t="shared" ca="1" si="44"/>
        <v>-1.67</v>
      </c>
      <c r="BL79" s="31">
        <f t="shared" ca="1" si="45"/>
        <v>-0.84</v>
      </c>
      <c r="BM79" s="32">
        <f t="shared" ca="1" si="58"/>
        <v>-174.60999999999385</v>
      </c>
      <c r="BN79" s="32">
        <f t="shared" ca="1" si="46"/>
        <v>-91.410000000001816</v>
      </c>
      <c r="BO79" s="32">
        <f t="shared" ca="1" si="47"/>
        <v>-135.60000000000193</v>
      </c>
      <c r="BP79" s="32">
        <f t="shared" ca="1" si="48"/>
        <v>-92.080000000001903</v>
      </c>
      <c r="BQ79" s="32">
        <f t="shared" ca="1" si="49"/>
        <v>-43.399999999998258</v>
      </c>
      <c r="BR79" s="32">
        <f t="shared" ca="1" si="50"/>
        <v>-64.350000000000193</v>
      </c>
      <c r="BS79" s="32">
        <f t="shared" ca="1" si="51"/>
        <v>-35.019999999999797</v>
      </c>
      <c r="BT79" s="32">
        <f t="shared" ca="1" si="52"/>
        <v>-58.379999999997608</v>
      </c>
      <c r="BU79" s="32">
        <f t="shared" ca="1" si="53"/>
        <v>-145.919999999997</v>
      </c>
      <c r="BV79" s="32">
        <f t="shared" ca="1" si="54"/>
        <v>-177.02999999999955</v>
      </c>
      <c r="BW79" s="32">
        <f t="shared" ca="1" si="55"/>
        <v>-129.60999999999709</v>
      </c>
      <c r="BX79" s="32">
        <f t="shared" ca="1" si="56"/>
        <v>-64.870000000000203</v>
      </c>
    </row>
    <row r="80" spans="1:76" x14ac:dyDescent="0.25">
      <c r="A80" t="s">
        <v>472</v>
      </c>
      <c r="B80" s="1" t="s">
        <v>22</v>
      </c>
      <c r="C80" t="str">
        <f t="shared" ca="1" si="33"/>
        <v>NOVAGEN15M</v>
      </c>
      <c r="D80" t="str">
        <f t="shared" ca="1" si="34"/>
        <v>Joffre Industrial System</v>
      </c>
      <c r="E80" s="31">
        <f ca="1">'Module C Corrected'!CW80-'Module C Initial'!CW80</f>
        <v>0</v>
      </c>
      <c r="F80" s="31">
        <f ca="1">'Module C Corrected'!CX80-'Module C Initial'!CX80</f>
        <v>0</v>
      </c>
      <c r="G80" s="31">
        <f ca="1">'Module C Corrected'!CY80-'Module C Initial'!CY80</f>
        <v>0</v>
      </c>
      <c r="H80" s="31">
        <f ca="1">'Module C Corrected'!CZ80-'Module C Initial'!CZ80</f>
        <v>0</v>
      </c>
      <c r="I80" s="31">
        <f ca="1">'Module C Corrected'!DA80-'Module C Initial'!DA80</f>
        <v>0</v>
      </c>
      <c r="J80" s="31">
        <f ca="1">'Module C Corrected'!DB80-'Module C Initial'!DB80</f>
        <v>0</v>
      </c>
      <c r="K80" s="31">
        <f ca="1">'Module C Corrected'!DC80-'Module C Initial'!DC80</f>
        <v>0</v>
      </c>
      <c r="L80" s="31">
        <f ca="1">'Module C Corrected'!DD80-'Module C Initial'!DD80</f>
        <v>0</v>
      </c>
      <c r="M80" s="31">
        <f ca="1">'Module C Corrected'!DE80-'Module C Initial'!DE80</f>
        <v>0</v>
      </c>
      <c r="N80" s="31">
        <f ca="1">'Module C Corrected'!DF80-'Module C Initial'!DF80</f>
        <v>0</v>
      </c>
      <c r="O80" s="31">
        <f ca="1">'Module C Corrected'!DG80-'Module C Initial'!DG80</f>
        <v>0</v>
      </c>
      <c r="P80" s="31">
        <f ca="1">'Module C Corrected'!DH80-'Module C Initial'!DH80</f>
        <v>0</v>
      </c>
      <c r="Q80" s="32">
        <f ca="1">'Module C Corrected'!DI80-'Module C Initial'!DI80</f>
        <v>0</v>
      </c>
      <c r="R80" s="32">
        <f ca="1">'Module C Corrected'!DJ80-'Module C Initial'!DJ80</f>
        <v>0</v>
      </c>
      <c r="S80" s="32">
        <f ca="1">'Module C Corrected'!DK80-'Module C Initial'!DK80</f>
        <v>0</v>
      </c>
      <c r="T80" s="32">
        <f ca="1">'Module C Corrected'!DL80-'Module C Initial'!DL80</f>
        <v>0</v>
      </c>
      <c r="U80" s="32">
        <f ca="1">'Module C Corrected'!DM80-'Module C Initial'!DM80</f>
        <v>0</v>
      </c>
      <c r="V80" s="32">
        <f ca="1">'Module C Corrected'!DN80-'Module C Initial'!DN80</f>
        <v>0</v>
      </c>
      <c r="W80" s="32">
        <f ca="1">'Module C Corrected'!DO80-'Module C Initial'!DO80</f>
        <v>0</v>
      </c>
      <c r="X80" s="32">
        <f ca="1">'Module C Corrected'!DP80-'Module C Initial'!DP80</f>
        <v>0</v>
      </c>
      <c r="Y80" s="32">
        <f ca="1">'Module C Corrected'!DQ80-'Module C Initial'!DQ80</f>
        <v>0</v>
      </c>
      <c r="Z80" s="32">
        <f ca="1">'Module C Corrected'!DR80-'Module C Initial'!DR80</f>
        <v>0</v>
      </c>
      <c r="AA80" s="32">
        <f ca="1">'Module C Corrected'!DS80-'Module C Initial'!DS80</f>
        <v>0</v>
      </c>
      <c r="AB80" s="32">
        <f ca="1">'Module C Corrected'!DT80-'Module C Initial'!DT80</f>
        <v>0</v>
      </c>
      <c r="AC80" s="31">
        <f ca="1">'Module C Corrected'!DU80-'Module C Initial'!DU80</f>
        <v>0</v>
      </c>
      <c r="AD80" s="31">
        <f ca="1">'Module C Corrected'!DV80-'Module C Initial'!DV80</f>
        <v>0</v>
      </c>
      <c r="AE80" s="31">
        <f ca="1">'Module C Corrected'!DW80-'Module C Initial'!DW80</f>
        <v>0</v>
      </c>
      <c r="AF80" s="31">
        <f ca="1">'Module C Corrected'!DX80-'Module C Initial'!DX80</f>
        <v>0</v>
      </c>
      <c r="AG80" s="31">
        <f ca="1">'Module C Corrected'!DY80-'Module C Initial'!DY80</f>
        <v>0</v>
      </c>
      <c r="AH80" s="31">
        <f ca="1">'Module C Corrected'!DZ80-'Module C Initial'!DZ80</f>
        <v>0</v>
      </c>
      <c r="AI80" s="31">
        <f ca="1">'Module C Corrected'!EA80-'Module C Initial'!EA80</f>
        <v>0</v>
      </c>
      <c r="AJ80" s="31">
        <f ca="1">'Module C Corrected'!EB80-'Module C Initial'!EB80</f>
        <v>0</v>
      </c>
      <c r="AK80" s="31">
        <f ca="1">'Module C Corrected'!EC80-'Module C Initial'!EC80</f>
        <v>0</v>
      </c>
      <c r="AL80" s="31">
        <f ca="1">'Module C Corrected'!ED80-'Module C Initial'!ED80</f>
        <v>0</v>
      </c>
      <c r="AM80" s="31">
        <f ca="1">'Module C Corrected'!EE80-'Module C Initial'!EE80</f>
        <v>0</v>
      </c>
      <c r="AN80" s="31">
        <f ca="1">'Module C Corrected'!EF80-'Module C Initial'!EF80</f>
        <v>0</v>
      </c>
      <c r="AO80" s="32">
        <f t="shared" ca="1" si="32"/>
        <v>0</v>
      </c>
      <c r="AP80" s="32">
        <f t="shared" ca="1" si="32"/>
        <v>0</v>
      </c>
      <c r="AQ80" s="32">
        <f t="shared" ca="1" si="32"/>
        <v>0</v>
      </c>
      <c r="AR80" s="32">
        <f t="shared" ca="1" si="31"/>
        <v>0</v>
      </c>
      <c r="AS80" s="32">
        <f t="shared" ca="1" si="31"/>
        <v>0</v>
      </c>
      <c r="AT80" s="32">
        <f t="shared" ca="1" si="31"/>
        <v>0</v>
      </c>
      <c r="AU80" s="32">
        <f t="shared" ca="1" si="31"/>
        <v>0</v>
      </c>
      <c r="AV80" s="32">
        <f t="shared" ca="1" si="31"/>
        <v>0</v>
      </c>
      <c r="AW80" s="32">
        <f t="shared" ca="1" si="31"/>
        <v>0</v>
      </c>
      <c r="AX80" s="32">
        <f t="shared" ca="1" si="31"/>
        <v>0</v>
      </c>
      <c r="AY80" s="32">
        <f t="shared" ca="1" si="31"/>
        <v>0</v>
      </c>
      <c r="AZ80" s="32">
        <f t="shared" ca="1" si="31"/>
        <v>0</v>
      </c>
      <c r="BA80" s="31">
        <f t="shared" ca="1" si="57"/>
        <v>0</v>
      </c>
      <c r="BB80" s="31">
        <f t="shared" ca="1" si="35"/>
        <v>0</v>
      </c>
      <c r="BC80" s="31">
        <f t="shared" ca="1" si="36"/>
        <v>0</v>
      </c>
      <c r="BD80" s="31">
        <f t="shared" ca="1" si="37"/>
        <v>0</v>
      </c>
      <c r="BE80" s="31">
        <f t="shared" ca="1" si="38"/>
        <v>0</v>
      </c>
      <c r="BF80" s="31">
        <f t="shared" ca="1" si="39"/>
        <v>0</v>
      </c>
      <c r="BG80" s="31">
        <f t="shared" ca="1" si="40"/>
        <v>0</v>
      </c>
      <c r="BH80" s="31">
        <f t="shared" ca="1" si="41"/>
        <v>0</v>
      </c>
      <c r="BI80" s="31">
        <f t="shared" ca="1" si="42"/>
        <v>0</v>
      </c>
      <c r="BJ80" s="31">
        <f t="shared" ca="1" si="43"/>
        <v>0</v>
      </c>
      <c r="BK80" s="31">
        <f t="shared" ca="1" si="44"/>
        <v>0</v>
      </c>
      <c r="BL80" s="31">
        <f t="shared" ca="1" si="45"/>
        <v>0</v>
      </c>
      <c r="BM80" s="32">
        <f t="shared" ca="1" si="58"/>
        <v>0</v>
      </c>
      <c r="BN80" s="32">
        <f t="shared" ca="1" si="46"/>
        <v>0</v>
      </c>
      <c r="BO80" s="32">
        <f t="shared" ca="1" si="47"/>
        <v>0</v>
      </c>
      <c r="BP80" s="32">
        <f t="shared" ca="1" si="48"/>
        <v>0</v>
      </c>
      <c r="BQ80" s="32">
        <f t="shared" ca="1" si="49"/>
        <v>0</v>
      </c>
      <c r="BR80" s="32">
        <f t="shared" ca="1" si="50"/>
        <v>0</v>
      </c>
      <c r="BS80" s="32">
        <f t="shared" ca="1" si="51"/>
        <v>0</v>
      </c>
      <c r="BT80" s="32">
        <f t="shared" ca="1" si="52"/>
        <v>0</v>
      </c>
      <c r="BU80" s="32">
        <f t="shared" ca="1" si="53"/>
        <v>0</v>
      </c>
      <c r="BV80" s="32">
        <f t="shared" ca="1" si="54"/>
        <v>0</v>
      </c>
      <c r="BW80" s="32">
        <f t="shared" ca="1" si="55"/>
        <v>0</v>
      </c>
      <c r="BX80" s="32">
        <f t="shared" ca="1" si="56"/>
        <v>0</v>
      </c>
    </row>
    <row r="81" spans="1:76" x14ac:dyDescent="0.25">
      <c r="A81" t="s">
        <v>473</v>
      </c>
      <c r="B81" s="1" t="s">
        <v>101</v>
      </c>
      <c r="C81" t="str">
        <f t="shared" ca="1" si="33"/>
        <v>NPC1</v>
      </c>
      <c r="D81" t="str">
        <f t="shared" ca="1" si="34"/>
        <v>Northstone Power</v>
      </c>
      <c r="E81" s="31">
        <f ca="1">'Module C Corrected'!CW81-'Module C Initial'!CW81</f>
        <v>0</v>
      </c>
      <c r="F81" s="31">
        <f ca="1">'Module C Corrected'!CX81-'Module C Initial'!CX81</f>
        <v>0</v>
      </c>
      <c r="G81" s="31">
        <f ca="1">'Module C Corrected'!CY81-'Module C Initial'!CY81</f>
        <v>0</v>
      </c>
      <c r="H81" s="31">
        <f ca="1">'Module C Corrected'!CZ81-'Module C Initial'!CZ81</f>
        <v>0</v>
      </c>
      <c r="I81" s="31">
        <f ca="1">'Module C Corrected'!DA81-'Module C Initial'!DA81</f>
        <v>0</v>
      </c>
      <c r="J81" s="31">
        <f ca="1">'Module C Corrected'!DB81-'Module C Initial'!DB81</f>
        <v>0</v>
      </c>
      <c r="K81" s="31">
        <f ca="1">'Module C Corrected'!DC81-'Module C Initial'!DC81</f>
        <v>0</v>
      </c>
      <c r="L81" s="31">
        <f ca="1">'Module C Corrected'!DD81-'Module C Initial'!DD81</f>
        <v>0</v>
      </c>
      <c r="M81" s="31">
        <f ca="1">'Module C Corrected'!DE81-'Module C Initial'!DE81</f>
        <v>0</v>
      </c>
      <c r="N81" s="31">
        <f ca="1">'Module C Corrected'!DF81-'Module C Initial'!DF81</f>
        <v>0</v>
      </c>
      <c r="O81" s="31">
        <f ca="1">'Module C Corrected'!DG81-'Module C Initial'!DG81</f>
        <v>0</v>
      </c>
      <c r="P81" s="31">
        <f ca="1">'Module C Corrected'!DH81-'Module C Initial'!DH81</f>
        <v>0</v>
      </c>
      <c r="Q81" s="32">
        <f ca="1">'Module C Corrected'!DI81-'Module C Initial'!DI81</f>
        <v>0</v>
      </c>
      <c r="R81" s="32">
        <f ca="1">'Module C Corrected'!DJ81-'Module C Initial'!DJ81</f>
        <v>0</v>
      </c>
      <c r="S81" s="32">
        <f ca="1">'Module C Corrected'!DK81-'Module C Initial'!DK81</f>
        <v>0</v>
      </c>
      <c r="T81" s="32">
        <f ca="1">'Module C Corrected'!DL81-'Module C Initial'!DL81</f>
        <v>0</v>
      </c>
      <c r="U81" s="32">
        <f ca="1">'Module C Corrected'!DM81-'Module C Initial'!DM81</f>
        <v>0</v>
      </c>
      <c r="V81" s="32">
        <f ca="1">'Module C Corrected'!DN81-'Module C Initial'!DN81</f>
        <v>0</v>
      </c>
      <c r="W81" s="32">
        <f ca="1">'Module C Corrected'!DO81-'Module C Initial'!DO81</f>
        <v>0</v>
      </c>
      <c r="X81" s="32">
        <f ca="1">'Module C Corrected'!DP81-'Module C Initial'!DP81</f>
        <v>0</v>
      </c>
      <c r="Y81" s="32">
        <f ca="1">'Module C Corrected'!DQ81-'Module C Initial'!DQ81</f>
        <v>0</v>
      </c>
      <c r="Z81" s="32">
        <f ca="1">'Module C Corrected'!DR81-'Module C Initial'!DR81</f>
        <v>0</v>
      </c>
      <c r="AA81" s="32">
        <f ca="1">'Module C Corrected'!DS81-'Module C Initial'!DS81</f>
        <v>0</v>
      </c>
      <c r="AB81" s="32">
        <f ca="1">'Module C Corrected'!DT81-'Module C Initial'!DT81</f>
        <v>0</v>
      </c>
      <c r="AC81" s="31">
        <f ca="1">'Module C Corrected'!DU81-'Module C Initial'!DU81</f>
        <v>0</v>
      </c>
      <c r="AD81" s="31">
        <f ca="1">'Module C Corrected'!DV81-'Module C Initial'!DV81</f>
        <v>0</v>
      </c>
      <c r="AE81" s="31">
        <f ca="1">'Module C Corrected'!DW81-'Module C Initial'!DW81</f>
        <v>0</v>
      </c>
      <c r="AF81" s="31">
        <f ca="1">'Module C Corrected'!DX81-'Module C Initial'!DX81</f>
        <v>0</v>
      </c>
      <c r="AG81" s="31">
        <f ca="1">'Module C Corrected'!DY81-'Module C Initial'!DY81</f>
        <v>0</v>
      </c>
      <c r="AH81" s="31">
        <f ca="1">'Module C Corrected'!DZ81-'Module C Initial'!DZ81</f>
        <v>0</v>
      </c>
      <c r="AI81" s="31">
        <f ca="1">'Module C Corrected'!EA81-'Module C Initial'!EA81</f>
        <v>0</v>
      </c>
      <c r="AJ81" s="31">
        <f ca="1">'Module C Corrected'!EB81-'Module C Initial'!EB81</f>
        <v>0</v>
      </c>
      <c r="AK81" s="31">
        <f ca="1">'Module C Corrected'!EC81-'Module C Initial'!EC81</f>
        <v>0</v>
      </c>
      <c r="AL81" s="31">
        <f ca="1">'Module C Corrected'!ED81-'Module C Initial'!ED81</f>
        <v>0</v>
      </c>
      <c r="AM81" s="31">
        <f ca="1">'Module C Corrected'!EE81-'Module C Initial'!EE81</f>
        <v>0</v>
      </c>
      <c r="AN81" s="31">
        <f ca="1">'Module C Corrected'!EF81-'Module C Initial'!EF81</f>
        <v>0</v>
      </c>
      <c r="AO81" s="32">
        <f t="shared" ca="1" si="32"/>
        <v>0</v>
      </c>
      <c r="AP81" s="32">
        <f t="shared" ca="1" si="32"/>
        <v>0</v>
      </c>
      <c r="AQ81" s="32">
        <f t="shared" ca="1" si="32"/>
        <v>0</v>
      </c>
      <c r="AR81" s="32">
        <f t="shared" ca="1" si="31"/>
        <v>0</v>
      </c>
      <c r="AS81" s="32">
        <f t="shared" ca="1" si="31"/>
        <v>0</v>
      </c>
      <c r="AT81" s="32">
        <f t="shared" ca="1" si="31"/>
        <v>0</v>
      </c>
      <c r="AU81" s="32">
        <f t="shared" ca="1" si="31"/>
        <v>0</v>
      </c>
      <c r="AV81" s="32">
        <f t="shared" ca="1" si="31"/>
        <v>0</v>
      </c>
      <c r="AW81" s="32">
        <f t="shared" ca="1" si="31"/>
        <v>0</v>
      </c>
      <c r="AX81" s="32">
        <f t="shared" ca="1" si="31"/>
        <v>0</v>
      </c>
      <c r="AY81" s="32">
        <f t="shared" ca="1" si="31"/>
        <v>0</v>
      </c>
      <c r="AZ81" s="32">
        <f t="shared" ca="1" si="31"/>
        <v>0</v>
      </c>
      <c r="BA81" s="31">
        <f t="shared" ca="1" si="57"/>
        <v>0</v>
      </c>
      <c r="BB81" s="31">
        <f t="shared" ca="1" si="35"/>
        <v>0</v>
      </c>
      <c r="BC81" s="31">
        <f t="shared" ca="1" si="36"/>
        <v>0</v>
      </c>
      <c r="BD81" s="31">
        <f t="shared" ca="1" si="37"/>
        <v>0</v>
      </c>
      <c r="BE81" s="31">
        <f t="shared" ca="1" si="38"/>
        <v>0</v>
      </c>
      <c r="BF81" s="31">
        <f t="shared" ca="1" si="39"/>
        <v>0</v>
      </c>
      <c r="BG81" s="31">
        <f t="shared" ca="1" si="40"/>
        <v>0</v>
      </c>
      <c r="BH81" s="31">
        <f t="shared" ca="1" si="41"/>
        <v>0</v>
      </c>
      <c r="BI81" s="31">
        <f t="shared" ca="1" si="42"/>
        <v>0</v>
      </c>
      <c r="BJ81" s="31">
        <f t="shared" ca="1" si="43"/>
        <v>0</v>
      </c>
      <c r="BK81" s="31">
        <f t="shared" ca="1" si="44"/>
        <v>0</v>
      </c>
      <c r="BL81" s="31">
        <f t="shared" ca="1" si="45"/>
        <v>0</v>
      </c>
      <c r="BM81" s="32">
        <f t="shared" ca="1" si="58"/>
        <v>0</v>
      </c>
      <c r="BN81" s="32">
        <f t="shared" ca="1" si="46"/>
        <v>0</v>
      </c>
      <c r="BO81" s="32">
        <f t="shared" ca="1" si="47"/>
        <v>0</v>
      </c>
      <c r="BP81" s="32">
        <f t="shared" ca="1" si="48"/>
        <v>0</v>
      </c>
      <c r="BQ81" s="32">
        <f t="shared" ca="1" si="49"/>
        <v>0</v>
      </c>
      <c r="BR81" s="32">
        <f t="shared" ca="1" si="50"/>
        <v>0</v>
      </c>
      <c r="BS81" s="32">
        <f t="shared" ca="1" si="51"/>
        <v>0</v>
      </c>
      <c r="BT81" s="32">
        <f t="shared" ca="1" si="52"/>
        <v>0</v>
      </c>
      <c r="BU81" s="32">
        <f t="shared" ca="1" si="53"/>
        <v>0</v>
      </c>
      <c r="BV81" s="32">
        <f t="shared" ca="1" si="54"/>
        <v>0</v>
      </c>
      <c r="BW81" s="32">
        <f t="shared" ca="1" si="55"/>
        <v>0</v>
      </c>
      <c r="BX81" s="32">
        <f t="shared" ca="1" si="56"/>
        <v>0</v>
      </c>
    </row>
    <row r="82" spans="1:76" x14ac:dyDescent="0.25">
      <c r="A82" t="s">
        <v>474</v>
      </c>
      <c r="B82" s="1" t="s">
        <v>82</v>
      </c>
      <c r="C82" t="str">
        <f t="shared" ca="1" si="33"/>
        <v>NPP1</v>
      </c>
      <c r="D82" t="str">
        <f t="shared" ca="1" si="34"/>
        <v>Northern Prairie Power Project</v>
      </c>
      <c r="E82" s="31">
        <f ca="1">'Module C Corrected'!CW82-'Module C Initial'!CW82</f>
        <v>0</v>
      </c>
      <c r="F82" s="31">
        <f ca="1">'Module C Corrected'!CX82-'Module C Initial'!CX82</f>
        <v>0</v>
      </c>
      <c r="G82" s="31">
        <f ca="1">'Module C Corrected'!CY82-'Module C Initial'!CY82</f>
        <v>0</v>
      </c>
      <c r="H82" s="31">
        <f ca="1">'Module C Corrected'!CZ82-'Module C Initial'!CZ82</f>
        <v>0</v>
      </c>
      <c r="I82" s="31">
        <f ca="1">'Module C Corrected'!DA82-'Module C Initial'!DA82</f>
        <v>0</v>
      </c>
      <c r="J82" s="31">
        <f ca="1">'Module C Corrected'!DB82-'Module C Initial'!DB82</f>
        <v>0</v>
      </c>
      <c r="K82" s="31">
        <f ca="1">'Module C Corrected'!DC82-'Module C Initial'!DC82</f>
        <v>0</v>
      </c>
      <c r="L82" s="31">
        <f ca="1">'Module C Corrected'!DD82-'Module C Initial'!DD82</f>
        <v>0</v>
      </c>
      <c r="M82" s="31">
        <f ca="1">'Module C Corrected'!DE82-'Module C Initial'!DE82</f>
        <v>0</v>
      </c>
      <c r="N82" s="31">
        <f ca="1">'Module C Corrected'!DF82-'Module C Initial'!DF82</f>
        <v>0</v>
      </c>
      <c r="O82" s="31">
        <f ca="1">'Module C Corrected'!DG82-'Module C Initial'!DG82</f>
        <v>0</v>
      </c>
      <c r="P82" s="31">
        <f ca="1">'Module C Corrected'!DH82-'Module C Initial'!DH82</f>
        <v>0</v>
      </c>
      <c r="Q82" s="32">
        <f ca="1">'Module C Corrected'!DI82-'Module C Initial'!DI82</f>
        <v>0</v>
      </c>
      <c r="R82" s="32">
        <f ca="1">'Module C Corrected'!DJ82-'Module C Initial'!DJ82</f>
        <v>0</v>
      </c>
      <c r="S82" s="32">
        <f ca="1">'Module C Corrected'!DK82-'Module C Initial'!DK82</f>
        <v>0</v>
      </c>
      <c r="T82" s="32">
        <f ca="1">'Module C Corrected'!DL82-'Module C Initial'!DL82</f>
        <v>0</v>
      </c>
      <c r="U82" s="32">
        <f ca="1">'Module C Corrected'!DM82-'Module C Initial'!DM82</f>
        <v>0</v>
      </c>
      <c r="V82" s="32">
        <f ca="1">'Module C Corrected'!DN82-'Module C Initial'!DN82</f>
        <v>0</v>
      </c>
      <c r="W82" s="32">
        <f ca="1">'Module C Corrected'!DO82-'Module C Initial'!DO82</f>
        <v>0</v>
      </c>
      <c r="X82" s="32">
        <f ca="1">'Module C Corrected'!DP82-'Module C Initial'!DP82</f>
        <v>0</v>
      </c>
      <c r="Y82" s="32">
        <f ca="1">'Module C Corrected'!DQ82-'Module C Initial'!DQ82</f>
        <v>0</v>
      </c>
      <c r="Z82" s="32">
        <f ca="1">'Module C Corrected'!DR82-'Module C Initial'!DR82</f>
        <v>0</v>
      </c>
      <c r="AA82" s="32">
        <f ca="1">'Module C Corrected'!DS82-'Module C Initial'!DS82</f>
        <v>0</v>
      </c>
      <c r="AB82" s="32">
        <f ca="1">'Module C Corrected'!DT82-'Module C Initial'!DT82</f>
        <v>0</v>
      </c>
      <c r="AC82" s="31">
        <f ca="1">'Module C Corrected'!DU82-'Module C Initial'!DU82</f>
        <v>0</v>
      </c>
      <c r="AD82" s="31">
        <f ca="1">'Module C Corrected'!DV82-'Module C Initial'!DV82</f>
        <v>0</v>
      </c>
      <c r="AE82" s="31">
        <f ca="1">'Module C Corrected'!DW82-'Module C Initial'!DW82</f>
        <v>0</v>
      </c>
      <c r="AF82" s="31">
        <f ca="1">'Module C Corrected'!DX82-'Module C Initial'!DX82</f>
        <v>0</v>
      </c>
      <c r="AG82" s="31">
        <f ca="1">'Module C Corrected'!DY82-'Module C Initial'!DY82</f>
        <v>0</v>
      </c>
      <c r="AH82" s="31">
        <f ca="1">'Module C Corrected'!DZ82-'Module C Initial'!DZ82</f>
        <v>0</v>
      </c>
      <c r="AI82" s="31">
        <f ca="1">'Module C Corrected'!EA82-'Module C Initial'!EA82</f>
        <v>0</v>
      </c>
      <c r="AJ82" s="31">
        <f ca="1">'Module C Corrected'!EB82-'Module C Initial'!EB82</f>
        <v>0</v>
      </c>
      <c r="AK82" s="31">
        <f ca="1">'Module C Corrected'!EC82-'Module C Initial'!EC82</f>
        <v>0</v>
      </c>
      <c r="AL82" s="31">
        <f ca="1">'Module C Corrected'!ED82-'Module C Initial'!ED82</f>
        <v>0</v>
      </c>
      <c r="AM82" s="31">
        <f ca="1">'Module C Corrected'!EE82-'Module C Initial'!EE82</f>
        <v>0</v>
      </c>
      <c r="AN82" s="31">
        <f ca="1">'Module C Corrected'!EF82-'Module C Initial'!EF82</f>
        <v>0</v>
      </c>
      <c r="AO82" s="32">
        <f t="shared" ca="1" si="32"/>
        <v>0</v>
      </c>
      <c r="AP82" s="32">
        <f t="shared" ca="1" si="32"/>
        <v>0</v>
      </c>
      <c r="AQ82" s="32">
        <f t="shared" ca="1" si="32"/>
        <v>0</v>
      </c>
      <c r="AR82" s="32">
        <f t="shared" ca="1" si="31"/>
        <v>0</v>
      </c>
      <c r="AS82" s="32">
        <f t="shared" ca="1" si="31"/>
        <v>0</v>
      </c>
      <c r="AT82" s="32">
        <f t="shared" ca="1" si="31"/>
        <v>0</v>
      </c>
      <c r="AU82" s="32">
        <f t="shared" ca="1" si="31"/>
        <v>0</v>
      </c>
      <c r="AV82" s="32">
        <f t="shared" ca="1" si="31"/>
        <v>0</v>
      </c>
      <c r="AW82" s="32">
        <f t="shared" ca="1" si="31"/>
        <v>0</v>
      </c>
      <c r="AX82" s="32">
        <f t="shared" ca="1" si="31"/>
        <v>0</v>
      </c>
      <c r="AY82" s="32">
        <f t="shared" ca="1" si="31"/>
        <v>0</v>
      </c>
      <c r="AZ82" s="32">
        <f t="shared" ca="1" si="31"/>
        <v>0</v>
      </c>
      <c r="BA82" s="31">
        <f t="shared" ca="1" si="57"/>
        <v>0</v>
      </c>
      <c r="BB82" s="31">
        <f t="shared" ca="1" si="35"/>
        <v>0</v>
      </c>
      <c r="BC82" s="31">
        <f t="shared" ca="1" si="36"/>
        <v>0</v>
      </c>
      <c r="BD82" s="31">
        <f t="shared" ca="1" si="37"/>
        <v>0</v>
      </c>
      <c r="BE82" s="31">
        <f t="shared" ca="1" si="38"/>
        <v>0</v>
      </c>
      <c r="BF82" s="31">
        <f t="shared" ca="1" si="39"/>
        <v>0</v>
      </c>
      <c r="BG82" s="31">
        <f t="shared" ca="1" si="40"/>
        <v>0</v>
      </c>
      <c r="BH82" s="31">
        <f t="shared" ca="1" si="41"/>
        <v>0</v>
      </c>
      <c r="BI82" s="31">
        <f t="shared" ca="1" si="42"/>
        <v>0</v>
      </c>
      <c r="BJ82" s="31">
        <f t="shared" ca="1" si="43"/>
        <v>0</v>
      </c>
      <c r="BK82" s="31">
        <f t="shared" ca="1" si="44"/>
        <v>0</v>
      </c>
      <c r="BL82" s="31">
        <f t="shared" ca="1" si="45"/>
        <v>0</v>
      </c>
      <c r="BM82" s="32">
        <f t="shared" ca="1" si="58"/>
        <v>0</v>
      </c>
      <c r="BN82" s="32">
        <f t="shared" ca="1" si="46"/>
        <v>0</v>
      </c>
      <c r="BO82" s="32">
        <f t="shared" ca="1" si="47"/>
        <v>0</v>
      </c>
      <c r="BP82" s="32">
        <f t="shared" ca="1" si="48"/>
        <v>0</v>
      </c>
      <c r="BQ82" s="32">
        <f t="shared" ca="1" si="49"/>
        <v>0</v>
      </c>
      <c r="BR82" s="32">
        <f t="shared" ca="1" si="50"/>
        <v>0</v>
      </c>
      <c r="BS82" s="32">
        <f t="shared" ca="1" si="51"/>
        <v>0</v>
      </c>
      <c r="BT82" s="32">
        <f t="shared" ca="1" si="52"/>
        <v>0</v>
      </c>
      <c r="BU82" s="32">
        <f t="shared" ca="1" si="53"/>
        <v>0</v>
      </c>
      <c r="BV82" s="32">
        <f t="shared" ca="1" si="54"/>
        <v>0</v>
      </c>
      <c r="BW82" s="32">
        <f t="shared" ca="1" si="55"/>
        <v>0</v>
      </c>
      <c r="BX82" s="32">
        <f t="shared" ca="1" si="56"/>
        <v>0</v>
      </c>
    </row>
    <row r="83" spans="1:76" x14ac:dyDescent="0.25">
      <c r="A83" t="s">
        <v>475</v>
      </c>
      <c r="B83" s="1" t="s">
        <v>103</v>
      </c>
      <c r="C83" t="str">
        <f t="shared" ca="1" si="33"/>
        <v>NX01</v>
      </c>
      <c r="D83" t="str">
        <f t="shared" ca="1" si="34"/>
        <v>Nexen Balzac</v>
      </c>
      <c r="E83" s="31">
        <f ca="1">'Module C Corrected'!CW83-'Module C Initial'!CW83</f>
        <v>641.15000000002328</v>
      </c>
      <c r="F83" s="31">
        <f ca="1">'Module C Corrected'!CX83-'Module C Initial'!CX83</f>
        <v>294.94000000000233</v>
      </c>
      <c r="G83" s="31">
        <f ca="1">'Module C Corrected'!CY83-'Module C Initial'!CY83</f>
        <v>360.9199999999837</v>
      </c>
      <c r="H83" s="31">
        <f ca="1">'Module C Corrected'!CZ83-'Module C Initial'!CZ83</f>
        <v>276.15999999999622</v>
      </c>
      <c r="I83" s="31">
        <f ca="1">'Module C Corrected'!DA83-'Module C Initial'!DA83</f>
        <v>157.55999999999767</v>
      </c>
      <c r="J83" s="31">
        <f ca="1">'Module C Corrected'!DB83-'Module C Initial'!DB83</f>
        <v>252.34999999999127</v>
      </c>
      <c r="K83" s="31">
        <f ca="1">'Module C Corrected'!DC83-'Module C Initial'!DC83</f>
        <v>352.47999999999593</v>
      </c>
      <c r="L83" s="31">
        <f ca="1">'Module C Corrected'!DD83-'Module C Initial'!DD83</f>
        <v>367.0199999999968</v>
      </c>
      <c r="M83" s="31">
        <f ca="1">'Module C Corrected'!DE83-'Module C Initial'!DE83</f>
        <v>726.85000000000582</v>
      </c>
      <c r="N83" s="31">
        <f ca="1">'Module C Corrected'!DF83-'Module C Initial'!DF83</f>
        <v>338.86999999999534</v>
      </c>
      <c r="O83" s="31">
        <f ca="1">'Module C Corrected'!DG83-'Module C Initial'!DG83</f>
        <v>596.59000000001106</v>
      </c>
      <c r="P83" s="31">
        <f ca="1">'Module C Corrected'!DH83-'Module C Initial'!DH83</f>
        <v>411.23999999999069</v>
      </c>
      <c r="Q83" s="32">
        <f ca="1">'Module C Corrected'!DI83-'Module C Initial'!DI83</f>
        <v>32.0600000000004</v>
      </c>
      <c r="R83" s="32">
        <f ca="1">'Module C Corrected'!DJ83-'Module C Initial'!DJ83</f>
        <v>14.75</v>
      </c>
      <c r="S83" s="32">
        <f ca="1">'Module C Corrected'!DK83-'Module C Initial'!DK83</f>
        <v>18.050000000000182</v>
      </c>
      <c r="T83" s="32">
        <f ca="1">'Module C Corrected'!DL83-'Module C Initial'!DL83</f>
        <v>13.809999999999945</v>
      </c>
      <c r="U83" s="32">
        <f ca="1">'Module C Corrected'!DM83-'Module C Initial'!DM83</f>
        <v>7.8800000000001091</v>
      </c>
      <c r="V83" s="32">
        <f ca="1">'Module C Corrected'!DN83-'Module C Initial'!DN83</f>
        <v>12.619999999999891</v>
      </c>
      <c r="W83" s="32">
        <f ca="1">'Module C Corrected'!DO83-'Module C Initial'!DO83</f>
        <v>17.619999999999891</v>
      </c>
      <c r="X83" s="32">
        <f ca="1">'Module C Corrected'!DP83-'Module C Initial'!DP83</f>
        <v>18.349999999999909</v>
      </c>
      <c r="Y83" s="32">
        <f ca="1">'Module C Corrected'!DQ83-'Module C Initial'!DQ83</f>
        <v>36.340000000000146</v>
      </c>
      <c r="Z83" s="32">
        <f ca="1">'Module C Corrected'!DR83-'Module C Initial'!DR83</f>
        <v>16.950000000000045</v>
      </c>
      <c r="AA83" s="32">
        <f ca="1">'Module C Corrected'!DS83-'Module C Initial'!DS83</f>
        <v>29.829999999999927</v>
      </c>
      <c r="AB83" s="32">
        <f ca="1">'Module C Corrected'!DT83-'Module C Initial'!DT83</f>
        <v>20.559999999999945</v>
      </c>
      <c r="AC83" s="31">
        <f ca="1">'Module C Corrected'!DU83-'Module C Initial'!DU83</f>
        <v>156.95999999999913</v>
      </c>
      <c r="AD83" s="31">
        <f ca="1">'Module C Corrected'!DV83-'Module C Initial'!DV83</f>
        <v>71.520000000000437</v>
      </c>
      <c r="AE83" s="31">
        <f ca="1">'Module C Corrected'!DW83-'Module C Initial'!DW83</f>
        <v>86.729999999999563</v>
      </c>
      <c r="AF83" s="31">
        <f ca="1">'Module C Corrected'!DX83-'Module C Initial'!DX83</f>
        <v>65.710000000000946</v>
      </c>
      <c r="AG83" s="31">
        <f ca="1">'Module C Corrected'!DY83-'Module C Initial'!DY83</f>
        <v>37.139999999999418</v>
      </c>
      <c r="AH83" s="31">
        <f ca="1">'Module C Corrected'!DZ83-'Module C Initial'!DZ83</f>
        <v>58.899999999999636</v>
      </c>
      <c r="AI83" s="31">
        <f ca="1">'Module C Corrected'!EA83-'Module C Initial'!EA83</f>
        <v>81.469999999999345</v>
      </c>
      <c r="AJ83" s="31">
        <f ca="1">'Module C Corrected'!EB83-'Module C Initial'!EB83</f>
        <v>83.980000000000473</v>
      </c>
      <c r="AK83" s="31">
        <f ca="1">'Module C Corrected'!EC83-'Module C Initial'!EC83</f>
        <v>164.6200000000008</v>
      </c>
      <c r="AL83" s="31">
        <f ca="1">'Module C Corrected'!ED83-'Module C Initial'!ED83</f>
        <v>75.979999999999563</v>
      </c>
      <c r="AM83" s="31">
        <f ca="1">'Module C Corrected'!EE83-'Module C Initial'!EE83</f>
        <v>132.38000000000102</v>
      </c>
      <c r="AN83" s="31">
        <f ca="1">'Module C Corrected'!EF83-'Module C Initial'!EF83</f>
        <v>90.319999999999709</v>
      </c>
      <c r="AO83" s="32">
        <f t="shared" ca="1" si="32"/>
        <v>830.17000000002281</v>
      </c>
      <c r="AP83" s="32">
        <f t="shared" ca="1" si="32"/>
        <v>381.21000000000276</v>
      </c>
      <c r="AQ83" s="32">
        <f t="shared" ca="1" si="32"/>
        <v>465.69999999998345</v>
      </c>
      <c r="AR83" s="32">
        <f t="shared" ca="1" si="31"/>
        <v>355.67999999999711</v>
      </c>
      <c r="AS83" s="32">
        <f t="shared" ca="1" si="31"/>
        <v>202.5799999999972</v>
      </c>
      <c r="AT83" s="32">
        <f t="shared" ca="1" si="31"/>
        <v>323.8699999999908</v>
      </c>
      <c r="AU83" s="32">
        <f t="shared" ca="1" si="31"/>
        <v>451.56999999999516</v>
      </c>
      <c r="AV83" s="32">
        <f t="shared" ca="1" si="31"/>
        <v>469.34999999999718</v>
      </c>
      <c r="AW83" s="32">
        <f t="shared" ca="1" si="31"/>
        <v>927.81000000000677</v>
      </c>
      <c r="AX83" s="32">
        <f t="shared" ca="1" si="31"/>
        <v>431.79999999999495</v>
      </c>
      <c r="AY83" s="32">
        <f t="shared" ca="1" si="31"/>
        <v>758.80000000001201</v>
      </c>
      <c r="AZ83" s="32">
        <f t="shared" ca="1" si="31"/>
        <v>522.11999999999034</v>
      </c>
      <c r="BA83" s="31">
        <f t="shared" ca="1" si="57"/>
        <v>10.64</v>
      </c>
      <c r="BB83" s="31">
        <f t="shared" ca="1" si="35"/>
        <v>4.9000000000000004</v>
      </c>
      <c r="BC83" s="31">
        <f t="shared" ca="1" si="36"/>
        <v>5.99</v>
      </c>
      <c r="BD83" s="31">
        <f t="shared" ca="1" si="37"/>
        <v>4.59</v>
      </c>
      <c r="BE83" s="31">
        <f t="shared" ca="1" si="38"/>
        <v>2.62</v>
      </c>
      <c r="BF83" s="31">
        <f t="shared" ca="1" si="39"/>
        <v>4.1900000000000004</v>
      </c>
      <c r="BG83" s="31">
        <f t="shared" ca="1" si="40"/>
        <v>5.85</v>
      </c>
      <c r="BH83" s="31">
        <f t="shared" ca="1" si="41"/>
        <v>6.09</v>
      </c>
      <c r="BI83" s="31">
        <f t="shared" ca="1" si="42"/>
        <v>12.07</v>
      </c>
      <c r="BJ83" s="31">
        <f t="shared" ca="1" si="43"/>
        <v>5.63</v>
      </c>
      <c r="BK83" s="31">
        <f t="shared" ca="1" si="44"/>
        <v>9.91</v>
      </c>
      <c r="BL83" s="31">
        <f t="shared" ca="1" si="45"/>
        <v>6.83</v>
      </c>
      <c r="BM83" s="32">
        <f t="shared" ca="1" si="58"/>
        <v>840.8100000000228</v>
      </c>
      <c r="BN83" s="32">
        <f t="shared" ca="1" si="46"/>
        <v>386.11000000000274</v>
      </c>
      <c r="BO83" s="32">
        <f t="shared" ca="1" si="47"/>
        <v>471.68999999998346</v>
      </c>
      <c r="BP83" s="32">
        <f t="shared" ca="1" si="48"/>
        <v>360.26999999999708</v>
      </c>
      <c r="BQ83" s="32">
        <f t="shared" ca="1" si="49"/>
        <v>205.1999999999972</v>
      </c>
      <c r="BR83" s="32">
        <f t="shared" ca="1" si="50"/>
        <v>328.05999999999079</v>
      </c>
      <c r="BS83" s="32">
        <f t="shared" ca="1" si="51"/>
        <v>457.41999999999518</v>
      </c>
      <c r="BT83" s="32">
        <f t="shared" ca="1" si="52"/>
        <v>475.43999999999716</v>
      </c>
      <c r="BU83" s="32">
        <f t="shared" ca="1" si="53"/>
        <v>939.88000000000682</v>
      </c>
      <c r="BV83" s="32">
        <f t="shared" ca="1" si="54"/>
        <v>437.42999999999495</v>
      </c>
      <c r="BW83" s="32">
        <f t="shared" ca="1" si="55"/>
        <v>768.71000000001197</v>
      </c>
      <c r="BX83" s="32">
        <f t="shared" ca="1" si="56"/>
        <v>528.94999999999038</v>
      </c>
    </row>
    <row r="84" spans="1:76" x14ac:dyDescent="0.25">
      <c r="A84" t="s">
        <v>475</v>
      </c>
      <c r="B84" s="1" t="s">
        <v>104</v>
      </c>
      <c r="C84" t="str">
        <f t="shared" ca="1" si="33"/>
        <v>NX02</v>
      </c>
      <c r="D84" t="str">
        <f t="shared" ca="1" si="34"/>
        <v>Nexen Long Lake Industrial System</v>
      </c>
      <c r="E84" s="31">
        <f ca="1">'Module C Corrected'!CW84-'Module C Initial'!CW84</f>
        <v>104.34000000000378</v>
      </c>
      <c r="F84" s="31">
        <f ca="1">'Module C Corrected'!CX84-'Module C Initial'!CX84</f>
        <v>113.41000000000349</v>
      </c>
      <c r="G84" s="31">
        <f ca="1">'Module C Corrected'!CY84-'Module C Initial'!CY84</f>
        <v>125.94000000000233</v>
      </c>
      <c r="H84" s="31">
        <f ca="1">'Module C Corrected'!CZ84-'Module C Initial'!CZ84</f>
        <v>17.920000000000073</v>
      </c>
      <c r="I84" s="31">
        <f ca="1">'Module C Corrected'!DA84-'Module C Initial'!DA84</f>
        <v>55.099999999998545</v>
      </c>
      <c r="J84" s="31">
        <f ca="1">'Module C Corrected'!DB84-'Module C Initial'!DB84</f>
        <v>105.90000000000146</v>
      </c>
      <c r="K84" s="31">
        <f ca="1">'Module C Corrected'!DC84-'Module C Initial'!DC84</f>
        <v>217.32000000000698</v>
      </c>
      <c r="L84" s="31">
        <f ca="1">'Module C Corrected'!DD84-'Module C Initial'!DD84</f>
        <v>31.940000000002328</v>
      </c>
      <c r="M84" s="31">
        <f ca="1">'Module C Corrected'!DE84-'Module C Initial'!DE84</f>
        <v>286.86999999999534</v>
      </c>
      <c r="N84" s="31">
        <f ca="1">'Module C Corrected'!DF84-'Module C Initial'!DF84</f>
        <v>241.25</v>
      </c>
      <c r="O84" s="31">
        <f ca="1">'Module C Corrected'!DG84-'Module C Initial'!DG84</f>
        <v>281.02000000001863</v>
      </c>
      <c r="P84" s="31">
        <f ca="1">'Module C Corrected'!DH84-'Module C Initial'!DH84</f>
        <v>197.63000000000466</v>
      </c>
      <c r="Q84" s="32">
        <f ca="1">'Module C Corrected'!DI84-'Module C Initial'!DI84</f>
        <v>5.2199999999999136</v>
      </c>
      <c r="R84" s="32">
        <f ca="1">'Module C Corrected'!DJ84-'Module C Initial'!DJ84</f>
        <v>5.6700000000000728</v>
      </c>
      <c r="S84" s="32">
        <f ca="1">'Module C Corrected'!DK84-'Module C Initial'!DK84</f>
        <v>6.2899999999999636</v>
      </c>
      <c r="T84" s="32">
        <f ca="1">'Module C Corrected'!DL84-'Module C Initial'!DL84</f>
        <v>0.90000000000000568</v>
      </c>
      <c r="U84" s="32">
        <f ca="1">'Module C Corrected'!DM84-'Module C Initial'!DM84</f>
        <v>2.7599999999999909</v>
      </c>
      <c r="V84" s="32">
        <f ca="1">'Module C Corrected'!DN84-'Module C Initial'!DN84</f>
        <v>5.2999999999999545</v>
      </c>
      <c r="W84" s="32">
        <f ca="1">'Module C Corrected'!DO84-'Module C Initial'!DO84</f>
        <v>10.860000000000127</v>
      </c>
      <c r="X84" s="32">
        <f ca="1">'Module C Corrected'!DP84-'Module C Initial'!DP84</f>
        <v>1.6000000000000227</v>
      </c>
      <c r="Y84" s="32">
        <f ca="1">'Module C Corrected'!DQ84-'Module C Initial'!DQ84</f>
        <v>14.349999999999454</v>
      </c>
      <c r="Z84" s="32">
        <f ca="1">'Module C Corrected'!DR84-'Module C Initial'!DR84</f>
        <v>12.069999999999709</v>
      </c>
      <c r="AA84" s="32">
        <f ca="1">'Module C Corrected'!DS84-'Module C Initial'!DS84</f>
        <v>14.050000000000182</v>
      </c>
      <c r="AB84" s="32">
        <f ca="1">'Module C Corrected'!DT84-'Module C Initial'!DT84</f>
        <v>9.8800000000001091</v>
      </c>
      <c r="AC84" s="31">
        <f ca="1">'Module C Corrected'!DU84-'Module C Initial'!DU84</f>
        <v>25.549999999999272</v>
      </c>
      <c r="AD84" s="31">
        <f ca="1">'Module C Corrected'!DV84-'Module C Initial'!DV84</f>
        <v>27.5</v>
      </c>
      <c r="AE84" s="31">
        <f ca="1">'Module C Corrected'!DW84-'Module C Initial'!DW84</f>
        <v>30.270000000000437</v>
      </c>
      <c r="AF84" s="31">
        <f ca="1">'Module C Corrected'!DX84-'Module C Initial'!DX84</f>
        <v>4.2599999999999909</v>
      </c>
      <c r="AG84" s="31">
        <f ca="1">'Module C Corrected'!DY84-'Module C Initial'!DY84</f>
        <v>12.989999999999782</v>
      </c>
      <c r="AH84" s="31">
        <f ca="1">'Module C Corrected'!DZ84-'Module C Initial'!DZ84</f>
        <v>24.710000000000036</v>
      </c>
      <c r="AI84" s="31">
        <f ca="1">'Module C Corrected'!EA84-'Module C Initial'!EA84</f>
        <v>50.229999999999563</v>
      </c>
      <c r="AJ84" s="31">
        <f ca="1">'Module C Corrected'!EB84-'Module C Initial'!EB84</f>
        <v>7.3099999999999454</v>
      </c>
      <c r="AK84" s="31">
        <f ca="1">'Module C Corrected'!EC84-'Module C Initial'!EC84</f>
        <v>64.969999999997526</v>
      </c>
      <c r="AL84" s="31">
        <f ca="1">'Module C Corrected'!ED84-'Module C Initial'!ED84</f>
        <v>54.100000000000364</v>
      </c>
      <c r="AM84" s="31">
        <f ca="1">'Module C Corrected'!EE84-'Module C Initial'!EE84</f>
        <v>62.359999999996944</v>
      </c>
      <c r="AN84" s="31">
        <f ca="1">'Module C Corrected'!EF84-'Module C Initial'!EF84</f>
        <v>43.409999999999854</v>
      </c>
      <c r="AO84" s="32">
        <f t="shared" ca="1" si="32"/>
        <v>135.11000000000297</v>
      </c>
      <c r="AP84" s="32">
        <f t="shared" ca="1" si="32"/>
        <v>146.58000000000357</v>
      </c>
      <c r="AQ84" s="32">
        <f t="shared" ca="1" si="32"/>
        <v>162.50000000000273</v>
      </c>
      <c r="AR84" s="32">
        <f t="shared" ca="1" si="31"/>
        <v>23.080000000000069</v>
      </c>
      <c r="AS84" s="32">
        <f t="shared" ca="1" si="31"/>
        <v>70.849999999998317</v>
      </c>
      <c r="AT84" s="32">
        <f t="shared" ca="1" si="31"/>
        <v>135.91000000000145</v>
      </c>
      <c r="AU84" s="32">
        <f t="shared" ca="1" si="31"/>
        <v>278.41000000000668</v>
      </c>
      <c r="AV84" s="32">
        <f t="shared" ca="1" si="31"/>
        <v>40.850000000002296</v>
      </c>
      <c r="AW84" s="32">
        <f t="shared" ca="1" si="31"/>
        <v>366.18999999999232</v>
      </c>
      <c r="AX84" s="32">
        <f t="shared" ca="1" si="31"/>
        <v>307.42000000000007</v>
      </c>
      <c r="AY84" s="32">
        <f t="shared" ca="1" si="31"/>
        <v>357.43000000001575</v>
      </c>
      <c r="AZ84" s="32">
        <f t="shared" ca="1" si="31"/>
        <v>250.92000000000462</v>
      </c>
      <c r="BA84" s="31">
        <f t="shared" ca="1" si="57"/>
        <v>1.73</v>
      </c>
      <c r="BB84" s="31">
        <f t="shared" ca="1" si="35"/>
        <v>1.88</v>
      </c>
      <c r="BC84" s="31">
        <f t="shared" ca="1" si="36"/>
        <v>2.09</v>
      </c>
      <c r="BD84" s="31">
        <f t="shared" ca="1" si="37"/>
        <v>0.3</v>
      </c>
      <c r="BE84" s="31">
        <f t="shared" ca="1" si="38"/>
        <v>0.91</v>
      </c>
      <c r="BF84" s="31">
        <f t="shared" ca="1" si="39"/>
        <v>1.76</v>
      </c>
      <c r="BG84" s="31">
        <f t="shared" ca="1" si="40"/>
        <v>3.61</v>
      </c>
      <c r="BH84" s="31">
        <f t="shared" ca="1" si="41"/>
        <v>0.53</v>
      </c>
      <c r="BI84" s="31">
        <f t="shared" ca="1" si="42"/>
        <v>4.76</v>
      </c>
      <c r="BJ84" s="31">
        <f t="shared" ca="1" si="43"/>
        <v>4.01</v>
      </c>
      <c r="BK84" s="31">
        <f t="shared" ca="1" si="44"/>
        <v>4.67</v>
      </c>
      <c r="BL84" s="31">
        <f t="shared" ca="1" si="45"/>
        <v>3.28</v>
      </c>
      <c r="BM84" s="32">
        <f t="shared" ca="1" si="58"/>
        <v>136.84000000000296</v>
      </c>
      <c r="BN84" s="32">
        <f t="shared" ca="1" si="46"/>
        <v>148.46000000000356</v>
      </c>
      <c r="BO84" s="32">
        <f t="shared" ca="1" si="47"/>
        <v>164.59000000000273</v>
      </c>
      <c r="BP84" s="32">
        <f t="shared" ca="1" si="48"/>
        <v>23.38000000000007</v>
      </c>
      <c r="BQ84" s="32">
        <f t="shared" ca="1" si="49"/>
        <v>71.759999999998314</v>
      </c>
      <c r="BR84" s="32">
        <f t="shared" ca="1" si="50"/>
        <v>137.67000000000144</v>
      </c>
      <c r="BS84" s="32">
        <f t="shared" ca="1" si="51"/>
        <v>282.02000000000669</v>
      </c>
      <c r="BT84" s="32">
        <f t="shared" ca="1" si="52"/>
        <v>41.380000000002298</v>
      </c>
      <c r="BU84" s="32">
        <f t="shared" ca="1" si="53"/>
        <v>370.94999999999231</v>
      </c>
      <c r="BV84" s="32">
        <f t="shared" ca="1" si="54"/>
        <v>311.43000000000006</v>
      </c>
      <c r="BW84" s="32">
        <f t="shared" ca="1" si="55"/>
        <v>362.10000000001577</v>
      </c>
      <c r="BX84" s="32">
        <f t="shared" ca="1" si="56"/>
        <v>254.20000000000462</v>
      </c>
    </row>
    <row r="85" spans="1:76" x14ac:dyDescent="0.25">
      <c r="A85" t="s">
        <v>476</v>
      </c>
      <c r="B85" s="1" t="s">
        <v>49</v>
      </c>
      <c r="C85" t="str">
        <f t="shared" ca="1" si="33"/>
        <v>OMRH</v>
      </c>
      <c r="D85" t="str">
        <f t="shared" ca="1" si="34"/>
        <v>Oldman River Hydro Facility</v>
      </c>
      <c r="E85" s="31">
        <f ca="1">'Module C Corrected'!CW85-'Module C Initial'!CW85</f>
        <v>-92</v>
      </c>
      <c r="F85" s="31">
        <f ca="1">'Module C Corrected'!CX85-'Module C Initial'!CX85</f>
        <v>-30.5</v>
      </c>
      <c r="G85" s="31">
        <f ca="1">'Module C Corrected'!CY85-'Module C Initial'!CY85</f>
        <v>-55.4699999999998</v>
      </c>
      <c r="H85" s="31">
        <f ca="1">'Module C Corrected'!CZ85-'Module C Initial'!CZ85</f>
        <v>-128.44999999999936</v>
      </c>
      <c r="I85" s="31">
        <f ca="1">'Module C Corrected'!DA85-'Module C Initial'!DA85</f>
        <v>-376.95999999999913</v>
      </c>
      <c r="J85" s="31">
        <f ca="1">'Module C Corrected'!DB85-'Module C Initial'!DB85</f>
        <v>-663.52999999999884</v>
      </c>
      <c r="K85" s="31">
        <f ca="1">'Module C Corrected'!DC85-'Module C Initial'!DC85</f>
        <v>-934.87000000000262</v>
      </c>
      <c r="L85" s="31">
        <f ca="1">'Module C Corrected'!DD85-'Module C Initial'!DD85</f>
        <v>-502.68999999999869</v>
      </c>
      <c r="M85" s="31">
        <f ca="1">'Module C Corrected'!DE85-'Module C Initial'!DE85</f>
        <v>-711.20000000000073</v>
      </c>
      <c r="N85" s="31">
        <f ca="1">'Module C Corrected'!DF85-'Module C Initial'!DF85</f>
        <v>-308.95000000000073</v>
      </c>
      <c r="O85" s="31">
        <f ca="1">'Module C Corrected'!DG85-'Module C Initial'!DG85</f>
        <v>-331.55999999999949</v>
      </c>
      <c r="P85" s="31">
        <f ca="1">'Module C Corrected'!DH85-'Module C Initial'!DH85</f>
        <v>-130.46000000000004</v>
      </c>
      <c r="Q85" s="32">
        <f ca="1">'Module C Corrected'!DI85-'Module C Initial'!DI85</f>
        <v>-4.6000000000000014</v>
      </c>
      <c r="R85" s="32">
        <f ca="1">'Module C Corrected'!DJ85-'Module C Initial'!DJ85</f>
        <v>-1.5199999999999996</v>
      </c>
      <c r="S85" s="32">
        <f ca="1">'Module C Corrected'!DK85-'Module C Initial'!DK85</f>
        <v>-2.769999999999996</v>
      </c>
      <c r="T85" s="32">
        <f ca="1">'Module C Corrected'!DL85-'Module C Initial'!DL85</f>
        <v>-6.4200000000000017</v>
      </c>
      <c r="U85" s="32">
        <f ca="1">'Module C Corrected'!DM85-'Module C Initial'!DM85</f>
        <v>-18.849999999999994</v>
      </c>
      <c r="V85" s="32">
        <f ca="1">'Module C Corrected'!DN85-'Module C Initial'!DN85</f>
        <v>-33.180000000000035</v>
      </c>
      <c r="W85" s="32">
        <f ca="1">'Module C Corrected'!DO85-'Module C Initial'!DO85</f>
        <v>-46.739999999999952</v>
      </c>
      <c r="X85" s="32">
        <f ca="1">'Module C Corrected'!DP85-'Module C Initial'!DP85</f>
        <v>-25.139999999999986</v>
      </c>
      <c r="Y85" s="32">
        <f ca="1">'Module C Corrected'!DQ85-'Module C Initial'!DQ85</f>
        <v>-35.56</v>
      </c>
      <c r="Z85" s="32">
        <f ca="1">'Module C Corrected'!DR85-'Module C Initial'!DR85</f>
        <v>-15.440000000000012</v>
      </c>
      <c r="AA85" s="32">
        <f ca="1">'Module C Corrected'!DS85-'Module C Initial'!DS85</f>
        <v>-16.579999999999998</v>
      </c>
      <c r="AB85" s="32">
        <f ca="1">'Module C Corrected'!DT85-'Module C Initial'!DT85</f>
        <v>-6.5200000000000031</v>
      </c>
      <c r="AC85" s="31">
        <f ca="1">'Module C Corrected'!DU85-'Module C Initial'!DU85</f>
        <v>-22.519999999999982</v>
      </c>
      <c r="AD85" s="31">
        <f ca="1">'Module C Corrected'!DV85-'Module C Initial'!DV85</f>
        <v>-7.3900000000000006</v>
      </c>
      <c r="AE85" s="31">
        <f ca="1">'Module C Corrected'!DW85-'Module C Initial'!DW85</f>
        <v>-13.329999999999984</v>
      </c>
      <c r="AF85" s="31">
        <f ca="1">'Module C Corrected'!DX85-'Module C Initial'!DX85</f>
        <v>-30.570000000000022</v>
      </c>
      <c r="AG85" s="31">
        <f ca="1">'Module C Corrected'!DY85-'Module C Initial'!DY85</f>
        <v>-88.850000000000023</v>
      </c>
      <c r="AH85" s="31">
        <f ca="1">'Module C Corrected'!DZ85-'Module C Initial'!DZ85</f>
        <v>-154.8599999999999</v>
      </c>
      <c r="AI85" s="31">
        <f ca="1">'Module C Corrected'!EA85-'Module C Initial'!EA85</f>
        <v>-216.08000000000015</v>
      </c>
      <c r="AJ85" s="31">
        <f ca="1">'Module C Corrected'!EB85-'Module C Initial'!EB85</f>
        <v>-115.01999999999998</v>
      </c>
      <c r="AK85" s="31">
        <f ca="1">'Module C Corrected'!EC85-'Module C Initial'!EC85</f>
        <v>-161.06999999999994</v>
      </c>
      <c r="AL85" s="31">
        <f ca="1">'Module C Corrected'!ED85-'Module C Initial'!ED85</f>
        <v>-69.269999999999982</v>
      </c>
      <c r="AM85" s="31">
        <f ca="1">'Module C Corrected'!EE85-'Module C Initial'!EE85</f>
        <v>-73.569999999999993</v>
      </c>
      <c r="AN85" s="31">
        <f ca="1">'Module C Corrected'!EF85-'Module C Initial'!EF85</f>
        <v>-28.659999999999997</v>
      </c>
      <c r="AO85" s="32">
        <f t="shared" ca="1" si="32"/>
        <v>-119.11999999999998</v>
      </c>
      <c r="AP85" s="32">
        <f t="shared" ca="1" si="32"/>
        <v>-39.409999999999997</v>
      </c>
      <c r="AQ85" s="32">
        <f t="shared" ca="1" si="32"/>
        <v>-71.56999999999978</v>
      </c>
      <c r="AR85" s="32">
        <f t="shared" ca="1" si="31"/>
        <v>-165.4399999999994</v>
      </c>
      <c r="AS85" s="32">
        <f t="shared" ca="1" si="31"/>
        <v>-484.65999999999917</v>
      </c>
      <c r="AT85" s="32">
        <f t="shared" ca="1" si="31"/>
        <v>-851.5699999999988</v>
      </c>
      <c r="AU85" s="32">
        <f t="shared" ca="1" si="31"/>
        <v>-1197.6900000000028</v>
      </c>
      <c r="AV85" s="32">
        <f t="shared" ca="1" si="31"/>
        <v>-642.84999999999866</v>
      </c>
      <c r="AW85" s="32">
        <f t="shared" ca="1" si="31"/>
        <v>-907.83000000000061</v>
      </c>
      <c r="AX85" s="32">
        <f t="shared" ca="1" si="31"/>
        <v>-393.66000000000071</v>
      </c>
      <c r="AY85" s="32">
        <f t="shared" ca="1" si="31"/>
        <v>-421.70999999999947</v>
      </c>
      <c r="AZ85" s="32">
        <f t="shared" ca="1" si="31"/>
        <v>-165.64000000000004</v>
      </c>
      <c r="BA85" s="31">
        <f t="shared" ca="1" si="57"/>
        <v>-1.53</v>
      </c>
      <c r="BB85" s="31">
        <f t="shared" ca="1" si="35"/>
        <v>-0.51</v>
      </c>
      <c r="BC85" s="31">
        <f t="shared" ca="1" si="36"/>
        <v>-0.92</v>
      </c>
      <c r="BD85" s="31">
        <f t="shared" ca="1" si="37"/>
        <v>-2.13</v>
      </c>
      <c r="BE85" s="31">
        <f t="shared" ca="1" si="38"/>
        <v>-6.26</v>
      </c>
      <c r="BF85" s="31">
        <f t="shared" ca="1" si="39"/>
        <v>-11.02</v>
      </c>
      <c r="BG85" s="31">
        <f t="shared" ca="1" si="40"/>
        <v>-15.52</v>
      </c>
      <c r="BH85" s="31">
        <f t="shared" ca="1" si="41"/>
        <v>-8.35</v>
      </c>
      <c r="BI85" s="31">
        <f t="shared" ca="1" si="42"/>
        <v>-11.81</v>
      </c>
      <c r="BJ85" s="31">
        <f t="shared" ca="1" si="43"/>
        <v>-5.13</v>
      </c>
      <c r="BK85" s="31">
        <f t="shared" ca="1" si="44"/>
        <v>-5.5</v>
      </c>
      <c r="BL85" s="31">
        <f t="shared" ca="1" si="45"/>
        <v>-2.17</v>
      </c>
      <c r="BM85" s="32">
        <f t="shared" ca="1" si="58"/>
        <v>-120.64999999999998</v>
      </c>
      <c r="BN85" s="32">
        <f t="shared" ca="1" si="46"/>
        <v>-39.919999999999995</v>
      </c>
      <c r="BO85" s="32">
        <f t="shared" ca="1" si="47"/>
        <v>-72.489999999999782</v>
      </c>
      <c r="BP85" s="32">
        <f t="shared" ca="1" si="48"/>
        <v>-167.5699999999994</v>
      </c>
      <c r="BQ85" s="32">
        <f t="shared" ca="1" si="49"/>
        <v>-490.91999999999916</v>
      </c>
      <c r="BR85" s="32">
        <f t="shared" ca="1" si="50"/>
        <v>-862.58999999999878</v>
      </c>
      <c r="BS85" s="32">
        <f t="shared" ca="1" si="51"/>
        <v>-1213.2100000000028</v>
      </c>
      <c r="BT85" s="32">
        <f t="shared" ca="1" si="52"/>
        <v>-651.19999999999868</v>
      </c>
      <c r="BU85" s="32">
        <f t="shared" ca="1" si="53"/>
        <v>-919.64000000000055</v>
      </c>
      <c r="BV85" s="32">
        <f t="shared" ca="1" si="54"/>
        <v>-398.7900000000007</v>
      </c>
      <c r="BW85" s="32">
        <f t="shared" ca="1" si="55"/>
        <v>-427.20999999999947</v>
      </c>
      <c r="BX85" s="32">
        <f t="shared" ca="1" si="56"/>
        <v>-167.81000000000003</v>
      </c>
    </row>
    <row r="86" spans="1:76" x14ac:dyDescent="0.25">
      <c r="A86" t="s">
        <v>476</v>
      </c>
      <c r="B86" s="1" t="s">
        <v>50</v>
      </c>
      <c r="C86" t="str">
        <f t="shared" ca="1" si="33"/>
        <v>PH1</v>
      </c>
      <c r="D86" t="str">
        <f t="shared" ca="1" si="34"/>
        <v>Poplar Hill #1</v>
      </c>
      <c r="E86" s="31">
        <f ca="1">'Module C Corrected'!CW86-'Module C Initial'!CW86</f>
        <v>0</v>
      </c>
      <c r="F86" s="31">
        <f ca="1">'Module C Corrected'!CX86-'Module C Initial'!CX86</f>
        <v>0</v>
      </c>
      <c r="G86" s="31">
        <f ca="1">'Module C Corrected'!CY86-'Module C Initial'!CY86</f>
        <v>0</v>
      </c>
      <c r="H86" s="31">
        <f ca="1">'Module C Corrected'!CZ86-'Module C Initial'!CZ86</f>
        <v>0</v>
      </c>
      <c r="I86" s="31">
        <f ca="1">'Module C Corrected'!DA86-'Module C Initial'!DA86</f>
        <v>0</v>
      </c>
      <c r="J86" s="31">
        <f ca="1">'Module C Corrected'!DB86-'Module C Initial'!DB86</f>
        <v>0</v>
      </c>
      <c r="K86" s="31">
        <f ca="1">'Module C Corrected'!DC86-'Module C Initial'!DC86</f>
        <v>0</v>
      </c>
      <c r="L86" s="31">
        <f ca="1">'Module C Corrected'!DD86-'Module C Initial'!DD86</f>
        <v>0</v>
      </c>
      <c r="M86" s="31">
        <f ca="1">'Module C Corrected'!DE86-'Module C Initial'!DE86</f>
        <v>0</v>
      </c>
      <c r="N86" s="31">
        <f ca="1">'Module C Corrected'!DF86-'Module C Initial'!DF86</f>
        <v>0</v>
      </c>
      <c r="O86" s="31">
        <f ca="1">'Module C Corrected'!DG86-'Module C Initial'!DG86</f>
        <v>0</v>
      </c>
      <c r="P86" s="31">
        <f ca="1">'Module C Corrected'!DH86-'Module C Initial'!DH86</f>
        <v>0</v>
      </c>
      <c r="Q86" s="32">
        <f ca="1">'Module C Corrected'!DI86-'Module C Initial'!DI86</f>
        <v>0</v>
      </c>
      <c r="R86" s="32">
        <f ca="1">'Module C Corrected'!DJ86-'Module C Initial'!DJ86</f>
        <v>0</v>
      </c>
      <c r="S86" s="32">
        <f ca="1">'Module C Corrected'!DK86-'Module C Initial'!DK86</f>
        <v>0</v>
      </c>
      <c r="T86" s="32">
        <f ca="1">'Module C Corrected'!DL86-'Module C Initial'!DL86</f>
        <v>0</v>
      </c>
      <c r="U86" s="32">
        <f ca="1">'Module C Corrected'!DM86-'Module C Initial'!DM86</f>
        <v>0</v>
      </c>
      <c r="V86" s="32">
        <f ca="1">'Module C Corrected'!DN86-'Module C Initial'!DN86</f>
        <v>0</v>
      </c>
      <c r="W86" s="32">
        <f ca="1">'Module C Corrected'!DO86-'Module C Initial'!DO86</f>
        <v>0</v>
      </c>
      <c r="X86" s="32">
        <f ca="1">'Module C Corrected'!DP86-'Module C Initial'!DP86</f>
        <v>0</v>
      </c>
      <c r="Y86" s="32">
        <f ca="1">'Module C Corrected'!DQ86-'Module C Initial'!DQ86</f>
        <v>0</v>
      </c>
      <c r="Z86" s="32">
        <f ca="1">'Module C Corrected'!DR86-'Module C Initial'!DR86</f>
        <v>0</v>
      </c>
      <c r="AA86" s="32">
        <f ca="1">'Module C Corrected'!DS86-'Module C Initial'!DS86</f>
        <v>0</v>
      </c>
      <c r="AB86" s="32">
        <f ca="1">'Module C Corrected'!DT86-'Module C Initial'!DT86</f>
        <v>0</v>
      </c>
      <c r="AC86" s="31">
        <f ca="1">'Module C Corrected'!DU86-'Module C Initial'!DU86</f>
        <v>0</v>
      </c>
      <c r="AD86" s="31">
        <f ca="1">'Module C Corrected'!DV86-'Module C Initial'!DV86</f>
        <v>0</v>
      </c>
      <c r="AE86" s="31">
        <f ca="1">'Module C Corrected'!DW86-'Module C Initial'!DW86</f>
        <v>0</v>
      </c>
      <c r="AF86" s="31">
        <f ca="1">'Module C Corrected'!DX86-'Module C Initial'!DX86</f>
        <v>0</v>
      </c>
      <c r="AG86" s="31">
        <f ca="1">'Module C Corrected'!DY86-'Module C Initial'!DY86</f>
        <v>0</v>
      </c>
      <c r="AH86" s="31">
        <f ca="1">'Module C Corrected'!DZ86-'Module C Initial'!DZ86</f>
        <v>0</v>
      </c>
      <c r="AI86" s="31">
        <f ca="1">'Module C Corrected'!EA86-'Module C Initial'!EA86</f>
        <v>0</v>
      </c>
      <c r="AJ86" s="31">
        <f ca="1">'Module C Corrected'!EB86-'Module C Initial'!EB86</f>
        <v>0</v>
      </c>
      <c r="AK86" s="31">
        <f ca="1">'Module C Corrected'!EC86-'Module C Initial'!EC86</f>
        <v>0</v>
      </c>
      <c r="AL86" s="31">
        <f ca="1">'Module C Corrected'!ED86-'Module C Initial'!ED86</f>
        <v>0</v>
      </c>
      <c r="AM86" s="31">
        <f ca="1">'Module C Corrected'!EE86-'Module C Initial'!EE86</f>
        <v>0</v>
      </c>
      <c r="AN86" s="31">
        <f ca="1">'Module C Corrected'!EF86-'Module C Initial'!EF86</f>
        <v>0</v>
      </c>
      <c r="AO86" s="32">
        <f t="shared" ca="1" si="32"/>
        <v>0</v>
      </c>
      <c r="AP86" s="32">
        <f t="shared" ca="1" si="32"/>
        <v>0</v>
      </c>
      <c r="AQ86" s="32">
        <f t="shared" ca="1" si="32"/>
        <v>0</v>
      </c>
      <c r="AR86" s="32">
        <f t="shared" ca="1" si="31"/>
        <v>0</v>
      </c>
      <c r="AS86" s="32">
        <f t="shared" ca="1" si="31"/>
        <v>0</v>
      </c>
      <c r="AT86" s="32">
        <f t="shared" ca="1" si="31"/>
        <v>0</v>
      </c>
      <c r="AU86" s="32">
        <f t="shared" ca="1" si="31"/>
        <v>0</v>
      </c>
      <c r="AV86" s="32">
        <f t="shared" ca="1" si="31"/>
        <v>0</v>
      </c>
      <c r="AW86" s="32">
        <f t="shared" ca="1" si="31"/>
        <v>0</v>
      </c>
      <c r="AX86" s="32">
        <f t="shared" ca="1" si="31"/>
        <v>0</v>
      </c>
      <c r="AY86" s="32">
        <f t="shared" ca="1" si="31"/>
        <v>0</v>
      </c>
      <c r="AZ86" s="32">
        <f t="shared" ca="1" si="31"/>
        <v>0</v>
      </c>
      <c r="BA86" s="31">
        <f t="shared" ca="1" si="57"/>
        <v>0</v>
      </c>
      <c r="BB86" s="31">
        <f t="shared" ca="1" si="35"/>
        <v>0</v>
      </c>
      <c r="BC86" s="31">
        <f t="shared" ca="1" si="36"/>
        <v>0</v>
      </c>
      <c r="BD86" s="31">
        <f t="shared" ca="1" si="37"/>
        <v>0</v>
      </c>
      <c r="BE86" s="31">
        <f t="shared" ca="1" si="38"/>
        <v>0</v>
      </c>
      <c r="BF86" s="31">
        <f t="shared" ca="1" si="39"/>
        <v>0</v>
      </c>
      <c r="BG86" s="31">
        <f t="shared" ca="1" si="40"/>
        <v>0</v>
      </c>
      <c r="BH86" s="31">
        <f t="shared" ca="1" si="41"/>
        <v>0</v>
      </c>
      <c r="BI86" s="31">
        <f t="shared" ca="1" si="42"/>
        <v>0</v>
      </c>
      <c r="BJ86" s="31">
        <f t="shared" ca="1" si="43"/>
        <v>0</v>
      </c>
      <c r="BK86" s="31">
        <f t="shared" ca="1" si="44"/>
        <v>0</v>
      </c>
      <c r="BL86" s="31">
        <f t="shared" ca="1" si="45"/>
        <v>0</v>
      </c>
      <c r="BM86" s="32">
        <f t="shared" ca="1" si="58"/>
        <v>0</v>
      </c>
      <c r="BN86" s="32">
        <f t="shared" ca="1" si="46"/>
        <v>0</v>
      </c>
      <c r="BO86" s="32">
        <f t="shared" ca="1" si="47"/>
        <v>0</v>
      </c>
      <c r="BP86" s="32">
        <f t="shared" ca="1" si="48"/>
        <v>0</v>
      </c>
      <c r="BQ86" s="32">
        <f t="shared" ca="1" si="49"/>
        <v>0</v>
      </c>
      <c r="BR86" s="32">
        <f t="shared" ca="1" si="50"/>
        <v>0</v>
      </c>
      <c r="BS86" s="32">
        <f t="shared" ca="1" si="51"/>
        <v>0</v>
      </c>
      <c r="BT86" s="32">
        <f t="shared" ca="1" si="52"/>
        <v>0</v>
      </c>
      <c r="BU86" s="32">
        <f t="shared" ca="1" si="53"/>
        <v>0</v>
      </c>
      <c r="BV86" s="32">
        <f t="shared" ca="1" si="54"/>
        <v>0</v>
      </c>
      <c r="BW86" s="32">
        <f t="shared" ca="1" si="55"/>
        <v>0</v>
      </c>
      <c r="BX86" s="32">
        <f t="shared" ca="1" si="56"/>
        <v>0</v>
      </c>
    </row>
    <row r="87" spans="1:76" x14ac:dyDescent="0.25">
      <c r="A87" t="s">
        <v>520</v>
      </c>
      <c r="B87" s="1" t="s">
        <v>56</v>
      </c>
      <c r="C87" t="str">
        <f t="shared" ca="1" si="33"/>
        <v>PKNE</v>
      </c>
      <c r="D87" t="str">
        <f t="shared" ca="1" si="34"/>
        <v>Cowley Ridge Phase 1 Wind Facility</v>
      </c>
      <c r="E87" s="31">
        <f ca="1">'Module C Corrected'!CW87-'Module C Initial'!CW87</f>
        <v>-253.42999999999984</v>
      </c>
      <c r="F87" s="31">
        <f ca="1">'Module C Corrected'!CX87-'Module C Initial'!CX87</f>
        <v>-265.65999999999985</v>
      </c>
      <c r="G87" s="31">
        <f ca="1">'Module C Corrected'!CY87-'Module C Initial'!CY87</f>
        <v>-151.15000000000009</v>
      </c>
      <c r="H87" s="31">
        <f ca="1">'Module C Corrected'!CZ87-'Module C Initial'!CZ87</f>
        <v>-115.40000000000009</v>
      </c>
      <c r="I87" s="31">
        <f ca="1">'Module C Corrected'!DA87-'Module C Initial'!DA87</f>
        <v>-159.40999999999985</v>
      </c>
      <c r="J87" s="31">
        <f ca="1">'Module C Corrected'!DB87-'Module C Initial'!DB87</f>
        <v>-192.42000000000007</v>
      </c>
      <c r="K87" s="31">
        <f ca="1">'Module C Corrected'!DC87-'Module C Initial'!DC87</f>
        <v>-88.430000000000064</v>
      </c>
      <c r="L87" s="31">
        <f ca="1">'Module C Corrected'!DD87-'Module C Initial'!DD87</f>
        <v>-276.90000000000055</v>
      </c>
      <c r="M87" s="31">
        <f ca="1">'Module C Corrected'!DE87-'Module C Initial'!DE87</f>
        <v>-316.21000000000004</v>
      </c>
      <c r="N87" s="31">
        <f ca="1">'Module C Corrected'!DF87-'Module C Initial'!DF87</f>
        <v>-335.89999999999964</v>
      </c>
      <c r="O87" s="31">
        <f ca="1">'Module C Corrected'!DG87-'Module C Initial'!DG87</f>
        <v>-506.34000000000015</v>
      </c>
      <c r="P87" s="31">
        <f ca="1">'Module C Corrected'!DH87-'Module C Initial'!DH87</f>
        <v>-412.14000000000033</v>
      </c>
      <c r="Q87" s="32">
        <f ca="1">'Module C Corrected'!DI87-'Module C Initial'!DI87</f>
        <v>-12.669999999999987</v>
      </c>
      <c r="R87" s="32">
        <f ca="1">'Module C Corrected'!DJ87-'Module C Initial'!DJ87</f>
        <v>-13.280000000000001</v>
      </c>
      <c r="S87" s="32">
        <f ca="1">'Module C Corrected'!DK87-'Module C Initial'!DK87</f>
        <v>-7.5500000000000114</v>
      </c>
      <c r="T87" s="32">
        <f ca="1">'Module C Corrected'!DL87-'Module C Initial'!DL87</f>
        <v>-5.7700000000000031</v>
      </c>
      <c r="U87" s="32">
        <f ca="1">'Module C Corrected'!DM87-'Module C Initial'!DM87</f>
        <v>-7.9699999999999989</v>
      </c>
      <c r="V87" s="32">
        <f ca="1">'Module C Corrected'!DN87-'Module C Initial'!DN87</f>
        <v>-9.6200000000000045</v>
      </c>
      <c r="W87" s="32">
        <f ca="1">'Module C Corrected'!DO87-'Module C Initial'!DO87</f>
        <v>-4.4200000000000017</v>
      </c>
      <c r="X87" s="32">
        <f ca="1">'Module C Corrected'!DP87-'Module C Initial'!DP87</f>
        <v>-13.839999999999975</v>
      </c>
      <c r="Y87" s="32">
        <f ca="1">'Module C Corrected'!DQ87-'Module C Initial'!DQ87</f>
        <v>-15.810000000000002</v>
      </c>
      <c r="Z87" s="32">
        <f ca="1">'Module C Corrected'!DR87-'Module C Initial'!DR87</f>
        <v>-16.789999999999992</v>
      </c>
      <c r="AA87" s="32">
        <f ca="1">'Module C Corrected'!DS87-'Module C Initial'!DS87</f>
        <v>-25.319999999999993</v>
      </c>
      <c r="AB87" s="32">
        <f ca="1">'Module C Corrected'!DT87-'Module C Initial'!DT87</f>
        <v>-20.609999999999985</v>
      </c>
      <c r="AC87" s="31">
        <f ca="1">'Module C Corrected'!DU87-'Module C Initial'!DU87</f>
        <v>-62.039999999999964</v>
      </c>
      <c r="AD87" s="31">
        <f ca="1">'Module C Corrected'!DV87-'Module C Initial'!DV87</f>
        <v>-64.420000000000073</v>
      </c>
      <c r="AE87" s="31">
        <f ca="1">'Module C Corrected'!DW87-'Module C Initial'!DW87</f>
        <v>-36.329999999999984</v>
      </c>
      <c r="AF87" s="31">
        <f ca="1">'Module C Corrected'!DX87-'Module C Initial'!DX87</f>
        <v>-27.45999999999998</v>
      </c>
      <c r="AG87" s="31">
        <f ca="1">'Module C Corrected'!DY87-'Module C Initial'!DY87</f>
        <v>-37.569999999999993</v>
      </c>
      <c r="AH87" s="31">
        <f ca="1">'Module C Corrected'!DZ87-'Module C Initial'!DZ87</f>
        <v>-44.910000000000025</v>
      </c>
      <c r="AI87" s="31">
        <f ca="1">'Module C Corrected'!EA87-'Module C Initial'!EA87</f>
        <v>-20.439999999999998</v>
      </c>
      <c r="AJ87" s="31">
        <f ca="1">'Module C Corrected'!EB87-'Module C Initial'!EB87</f>
        <v>-63.360000000000014</v>
      </c>
      <c r="AK87" s="31">
        <f ca="1">'Module C Corrected'!EC87-'Module C Initial'!EC87</f>
        <v>-71.610000000000014</v>
      </c>
      <c r="AL87" s="31">
        <f ca="1">'Module C Corrected'!ED87-'Module C Initial'!ED87</f>
        <v>-75.309999999999945</v>
      </c>
      <c r="AM87" s="31">
        <f ca="1">'Module C Corrected'!EE87-'Module C Initial'!EE87</f>
        <v>-112.35000000000014</v>
      </c>
      <c r="AN87" s="31">
        <f ca="1">'Module C Corrected'!EF87-'Module C Initial'!EF87</f>
        <v>-90.519999999999982</v>
      </c>
      <c r="AO87" s="32">
        <f t="shared" ca="1" si="32"/>
        <v>-328.13999999999976</v>
      </c>
      <c r="AP87" s="32">
        <f t="shared" ca="1" si="32"/>
        <v>-343.3599999999999</v>
      </c>
      <c r="AQ87" s="32">
        <f t="shared" ca="1" si="32"/>
        <v>-195.03000000000009</v>
      </c>
      <c r="AR87" s="32">
        <f t="shared" ca="1" si="31"/>
        <v>-148.63000000000008</v>
      </c>
      <c r="AS87" s="32">
        <f t="shared" ca="1" si="31"/>
        <v>-204.94999999999985</v>
      </c>
      <c r="AT87" s="32">
        <f t="shared" ca="1" si="31"/>
        <v>-246.9500000000001</v>
      </c>
      <c r="AU87" s="32">
        <f t="shared" ca="1" si="31"/>
        <v>-113.29000000000006</v>
      </c>
      <c r="AV87" s="32">
        <f t="shared" ca="1" si="31"/>
        <v>-354.10000000000053</v>
      </c>
      <c r="AW87" s="32">
        <f t="shared" ca="1" si="31"/>
        <v>-403.63000000000005</v>
      </c>
      <c r="AX87" s="32">
        <f t="shared" ca="1" si="31"/>
        <v>-427.99999999999955</v>
      </c>
      <c r="AY87" s="32">
        <f t="shared" ca="1" si="31"/>
        <v>-644.01000000000022</v>
      </c>
      <c r="AZ87" s="32">
        <f t="shared" ca="1" si="31"/>
        <v>-523.27000000000032</v>
      </c>
      <c r="BA87" s="31">
        <f t="shared" ca="1" si="57"/>
        <v>-4.21</v>
      </c>
      <c r="BB87" s="31">
        <f t="shared" ca="1" si="35"/>
        <v>-4.41</v>
      </c>
      <c r="BC87" s="31">
        <f t="shared" ca="1" si="36"/>
        <v>-2.5099999999999998</v>
      </c>
      <c r="BD87" s="31">
        <f t="shared" ca="1" si="37"/>
        <v>-1.92</v>
      </c>
      <c r="BE87" s="31">
        <f t="shared" ca="1" si="38"/>
        <v>-2.65</v>
      </c>
      <c r="BF87" s="31">
        <f t="shared" ca="1" si="39"/>
        <v>-3.19</v>
      </c>
      <c r="BG87" s="31">
        <f t="shared" ca="1" si="40"/>
        <v>-1.47</v>
      </c>
      <c r="BH87" s="31">
        <f t="shared" ca="1" si="41"/>
        <v>-4.5999999999999996</v>
      </c>
      <c r="BI87" s="31">
        <f t="shared" ca="1" si="42"/>
        <v>-5.25</v>
      </c>
      <c r="BJ87" s="31">
        <f t="shared" ca="1" si="43"/>
        <v>-5.58</v>
      </c>
      <c r="BK87" s="31">
        <f t="shared" ca="1" si="44"/>
        <v>-8.41</v>
      </c>
      <c r="BL87" s="31">
        <f t="shared" ca="1" si="45"/>
        <v>-6.84</v>
      </c>
      <c r="BM87" s="32">
        <f t="shared" ca="1" si="58"/>
        <v>-332.34999999999974</v>
      </c>
      <c r="BN87" s="32">
        <f t="shared" ca="1" si="46"/>
        <v>-347.76999999999992</v>
      </c>
      <c r="BO87" s="32">
        <f t="shared" ca="1" si="47"/>
        <v>-197.54000000000008</v>
      </c>
      <c r="BP87" s="32">
        <f t="shared" ca="1" si="48"/>
        <v>-150.55000000000007</v>
      </c>
      <c r="BQ87" s="32">
        <f t="shared" ca="1" si="49"/>
        <v>-207.59999999999985</v>
      </c>
      <c r="BR87" s="32">
        <f t="shared" ca="1" si="50"/>
        <v>-250.1400000000001</v>
      </c>
      <c r="BS87" s="32">
        <f t="shared" ca="1" si="51"/>
        <v>-114.76000000000006</v>
      </c>
      <c r="BT87" s="32">
        <f t="shared" ca="1" si="52"/>
        <v>-358.70000000000056</v>
      </c>
      <c r="BU87" s="32">
        <f t="shared" ca="1" si="53"/>
        <v>-408.88000000000005</v>
      </c>
      <c r="BV87" s="32">
        <f t="shared" ca="1" si="54"/>
        <v>-433.57999999999953</v>
      </c>
      <c r="BW87" s="32">
        <f t="shared" ca="1" si="55"/>
        <v>-652.42000000000019</v>
      </c>
      <c r="BX87" s="32">
        <f t="shared" ca="1" si="56"/>
        <v>-530.11000000000035</v>
      </c>
    </row>
    <row r="88" spans="1:76" x14ac:dyDescent="0.25">
      <c r="A88" t="s">
        <v>445</v>
      </c>
      <c r="B88" s="1" t="s">
        <v>131</v>
      </c>
      <c r="C88" t="str">
        <f t="shared" ca="1" si="33"/>
        <v>POC</v>
      </c>
      <c r="D88" t="str">
        <f t="shared" ca="1" si="34"/>
        <v>Pocaterra Hydro Facility</v>
      </c>
      <c r="E88" s="31">
        <f ca="1">'Module C Corrected'!CW88-'Module C Initial'!CW88</f>
        <v>0</v>
      </c>
      <c r="F88" s="31">
        <f ca="1">'Module C Corrected'!CX88-'Module C Initial'!CX88</f>
        <v>0</v>
      </c>
      <c r="G88" s="31">
        <f ca="1">'Module C Corrected'!CY88-'Module C Initial'!CY88</f>
        <v>0</v>
      </c>
      <c r="H88" s="31">
        <f ca="1">'Module C Corrected'!CZ88-'Module C Initial'!CZ88</f>
        <v>0</v>
      </c>
      <c r="I88" s="31">
        <f ca="1">'Module C Corrected'!DA88-'Module C Initial'!DA88</f>
        <v>0</v>
      </c>
      <c r="J88" s="31">
        <f ca="1">'Module C Corrected'!DB88-'Module C Initial'!DB88</f>
        <v>0</v>
      </c>
      <c r="K88" s="31">
        <f ca="1">'Module C Corrected'!DC88-'Module C Initial'!DC88</f>
        <v>0</v>
      </c>
      <c r="L88" s="31">
        <f ca="1">'Module C Corrected'!DD88-'Module C Initial'!DD88</f>
        <v>0</v>
      </c>
      <c r="M88" s="31">
        <f ca="1">'Module C Corrected'!DE88-'Module C Initial'!DE88</f>
        <v>0</v>
      </c>
      <c r="N88" s="31">
        <f ca="1">'Module C Corrected'!DF88-'Module C Initial'!DF88</f>
        <v>0</v>
      </c>
      <c r="O88" s="31">
        <f ca="1">'Module C Corrected'!DG88-'Module C Initial'!DG88</f>
        <v>0</v>
      </c>
      <c r="P88" s="31">
        <f ca="1">'Module C Corrected'!DH88-'Module C Initial'!DH88</f>
        <v>0</v>
      </c>
      <c r="Q88" s="32">
        <f ca="1">'Module C Corrected'!DI88-'Module C Initial'!DI88</f>
        <v>0</v>
      </c>
      <c r="R88" s="32">
        <f ca="1">'Module C Corrected'!DJ88-'Module C Initial'!DJ88</f>
        <v>0</v>
      </c>
      <c r="S88" s="32">
        <f ca="1">'Module C Corrected'!DK88-'Module C Initial'!DK88</f>
        <v>0</v>
      </c>
      <c r="T88" s="32">
        <f ca="1">'Module C Corrected'!DL88-'Module C Initial'!DL88</f>
        <v>0</v>
      </c>
      <c r="U88" s="32">
        <f ca="1">'Module C Corrected'!DM88-'Module C Initial'!DM88</f>
        <v>0</v>
      </c>
      <c r="V88" s="32">
        <f ca="1">'Module C Corrected'!DN88-'Module C Initial'!DN88</f>
        <v>0</v>
      </c>
      <c r="W88" s="32">
        <f ca="1">'Module C Corrected'!DO88-'Module C Initial'!DO88</f>
        <v>0</v>
      </c>
      <c r="X88" s="32">
        <f ca="1">'Module C Corrected'!DP88-'Module C Initial'!DP88</f>
        <v>0</v>
      </c>
      <c r="Y88" s="32">
        <f ca="1">'Module C Corrected'!DQ88-'Module C Initial'!DQ88</f>
        <v>0</v>
      </c>
      <c r="Z88" s="32">
        <f ca="1">'Module C Corrected'!DR88-'Module C Initial'!DR88</f>
        <v>0</v>
      </c>
      <c r="AA88" s="32">
        <f ca="1">'Module C Corrected'!DS88-'Module C Initial'!DS88</f>
        <v>0</v>
      </c>
      <c r="AB88" s="32">
        <f ca="1">'Module C Corrected'!DT88-'Module C Initial'!DT88</f>
        <v>0</v>
      </c>
      <c r="AC88" s="31">
        <f ca="1">'Module C Corrected'!DU88-'Module C Initial'!DU88</f>
        <v>0</v>
      </c>
      <c r="AD88" s="31">
        <f ca="1">'Module C Corrected'!DV88-'Module C Initial'!DV88</f>
        <v>0</v>
      </c>
      <c r="AE88" s="31">
        <f ca="1">'Module C Corrected'!DW88-'Module C Initial'!DW88</f>
        <v>0</v>
      </c>
      <c r="AF88" s="31">
        <f ca="1">'Module C Corrected'!DX88-'Module C Initial'!DX88</f>
        <v>0</v>
      </c>
      <c r="AG88" s="31">
        <f ca="1">'Module C Corrected'!DY88-'Module C Initial'!DY88</f>
        <v>0</v>
      </c>
      <c r="AH88" s="31">
        <f ca="1">'Module C Corrected'!DZ88-'Module C Initial'!DZ88</f>
        <v>0</v>
      </c>
      <c r="AI88" s="31">
        <f ca="1">'Module C Corrected'!EA88-'Module C Initial'!EA88</f>
        <v>0</v>
      </c>
      <c r="AJ88" s="31">
        <f ca="1">'Module C Corrected'!EB88-'Module C Initial'!EB88</f>
        <v>0</v>
      </c>
      <c r="AK88" s="31">
        <f ca="1">'Module C Corrected'!EC88-'Module C Initial'!EC88</f>
        <v>0</v>
      </c>
      <c r="AL88" s="31">
        <f ca="1">'Module C Corrected'!ED88-'Module C Initial'!ED88</f>
        <v>0</v>
      </c>
      <c r="AM88" s="31">
        <f ca="1">'Module C Corrected'!EE88-'Module C Initial'!EE88</f>
        <v>0</v>
      </c>
      <c r="AN88" s="31">
        <f ca="1">'Module C Corrected'!EF88-'Module C Initial'!EF88</f>
        <v>0</v>
      </c>
      <c r="AO88" s="32">
        <f t="shared" ca="1" si="32"/>
        <v>0</v>
      </c>
      <c r="AP88" s="32">
        <f t="shared" ca="1" si="32"/>
        <v>0</v>
      </c>
      <c r="AQ88" s="32">
        <f t="shared" ca="1" si="32"/>
        <v>0</v>
      </c>
      <c r="AR88" s="32">
        <f t="shared" ca="1" si="31"/>
        <v>0</v>
      </c>
      <c r="AS88" s="32">
        <f t="shared" ca="1" si="31"/>
        <v>0</v>
      </c>
      <c r="AT88" s="32">
        <f t="shared" ca="1" si="31"/>
        <v>0</v>
      </c>
      <c r="AU88" s="32">
        <f t="shared" ca="1" si="31"/>
        <v>0</v>
      </c>
      <c r="AV88" s="32">
        <f t="shared" ca="1" si="31"/>
        <v>0</v>
      </c>
      <c r="AW88" s="32">
        <f t="shared" ca="1" si="31"/>
        <v>0</v>
      </c>
      <c r="AX88" s="32">
        <f t="shared" ca="1" si="31"/>
        <v>0</v>
      </c>
      <c r="AY88" s="32">
        <f t="shared" ca="1" si="31"/>
        <v>0</v>
      </c>
      <c r="AZ88" s="32">
        <f t="shared" ca="1" si="31"/>
        <v>0</v>
      </c>
      <c r="BA88" s="31">
        <f t="shared" ca="1" si="57"/>
        <v>0</v>
      </c>
      <c r="BB88" s="31">
        <f t="shared" ca="1" si="35"/>
        <v>0</v>
      </c>
      <c r="BC88" s="31">
        <f t="shared" ca="1" si="36"/>
        <v>0</v>
      </c>
      <c r="BD88" s="31">
        <f t="shared" ca="1" si="37"/>
        <v>0</v>
      </c>
      <c r="BE88" s="31">
        <f t="shared" ca="1" si="38"/>
        <v>0</v>
      </c>
      <c r="BF88" s="31">
        <f t="shared" ca="1" si="39"/>
        <v>0</v>
      </c>
      <c r="BG88" s="31">
        <f t="shared" ca="1" si="40"/>
        <v>0</v>
      </c>
      <c r="BH88" s="31">
        <f t="shared" ca="1" si="41"/>
        <v>0</v>
      </c>
      <c r="BI88" s="31">
        <f t="shared" ca="1" si="42"/>
        <v>0</v>
      </c>
      <c r="BJ88" s="31">
        <f t="shared" ca="1" si="43"/>
        <v>0</v>
      </c>
      <c r="BK88" s="31">
        <f t="shared" ca="1" si="44"/>
        <v>0</v>
      </c>
      <c r="BL88" s="31">
        <f t="shared" ca="1" si="45"/>
        <v>0</v>
      </c>
      <c r="BM88" s="32">
        <f t="shared" ca="1" si="58"/>
        <v>0</v>
      </c>
      <c r="BN88" s="32">
        <f t="shared" ca="1" si="46"/>
        <v>0</v>
      </c>
      <c r="BO88" s="32">
        <f t="shared" ca="1" si="47"/>
        <v>0</v>
      </c>
      <c r="BP88" s="32">
        <f t="shared" ca="1" si="48"/>
        <v>0</v>
      </c>
      <c r="BQ88" s="32">
        <f t="shared" ca="1" si="49"/>
        <v>0</v>
      </c>
      <c r="BR88" s="32">
        <f t="shared" ca="1" si="50"/>
        <v>0</v>
      </c>
      <c r="BS88" s="32">
        <f t="shared" ca="1" si="51"/>
        <v>0</v>
      </c>
      <c r="BT88" s="32">
        <f t="shared" ca="1" si="52"/>
        <v>0</v>
      </c>
      <c r="BU88" s="32">
        <f t="shared" ca="1" si="53"/>
        <v>0</v>
      </c>
      <c r="BV88" s="32">
        <f t="shared" ca="1" si="54"/>
        <v>0</v>
      </c>
      <c r="BW88" s="32">
        <f t="shared" ca="1" si="55"/>
        <v>0</v>
      </c>
      <c r="BX88" s="32">
        <f t="shared" ca="1" si="56"/>
        <v>0</v>
      </c>
    </row>
    <row r="89" spans="1:76" x14ac:dyDescent="0.25">
      <c r="A89" t="s">
        <v>477</v>
      </c>
      <c r="B89" s="1" t="s">
        <v>11</v>
      </c>
      <c r="C89" t="str">
        <f t="shared" ca="1" si="33"/>
        <v>PR1</v>
      </c>
      <c r="D89" t="str">
        <f t="shared" ca="1" si="34"/>
        <v>Primrose #1</v>
      </c>
      <c r="E89" s="31">
        <f ca="1">'Module C Corrected'!CW89-'Module C Initial'!CW89</f>
        <v>746.36000000000058</v>
      </c>
      <c r="F89" s="31">
        <f ca="1">'Module C Corrected'!CX89-'Module C Initial'!CX89</f>
        <v>145.5300000000002</v>
      </c>
      <c r="G89" s="31">
        <f ca="1">'Module C Corrected'!CY89-'Module C Initial'!CY89</f>
        <v>3.5100000000000051</v>
      </c>
      <c r="H89" s="31">
        <f ca="1">'Module C Corrected'!CZ89-'Module C Initial'!CZ89</f>
        <v>7.5999999999999943</v>
      </c>
      <c r="I89" s="31">
        <f ca="1">'Module C Corrected'!DA89-'Module C Initial'!DA89</f>
        <v>37.460000000000036</v>
      </c>
      <c r="J89" s="31">
        <f ca="1">'Module C Corrected'!DB89-'Module C Initial'!DB89</f>
        <v>0</v>
      </c>
      <c r="K89" s="31">
        <f ca="1">'Module C Corrected'!DC89-'Module C Initial'!DC89</f>
        <v>1.4400000000000013</v>
      </c>
      <c r="L89" s="31">
        <f ca="1">'Module C Corrected'!DD89-'Module C Initial'!DD89</f>
        <v>18.800000000000011</v>
      </c>
      <c r="M89" s="31">
        <f ca="1">'Module C Corrected'!DE89-'Module C Initial'!DE89</f>
        <v>22.030000000000086</v>
      </c>
      <c r="N89" s="31">
        <f ca="1">'Module C Corrected'!DF89-'Module C Initial'!DF89</f>
        <v>2.9099999999999966</v>
      </c>
      <c r="O89" s="31">
        <f ca="1">'Module C Corrected'!DG89-'Module C Initial'!DG89</f>
        <v>7.7299999999999827</v>
      </c>
      <c r="P89" s="31">
        <f ca="1">'Module C Corrected'!DH89-'Module C Initial'!DH89</f>
        <v>1.0000000000000009E-2</v>
      </c>
      <c r="Q89" s="32">
        <f ca="1">'Module C Corrected'!DI89-'Module C Initial'!DI89</f>
        <v>37.32</v>
      </c>
      <c r="R89" s="32">
        <f ca="1">'Module C Corrected'!DJ89-'Module C Initial'!DJ89</f>
        <v>7.27</v>
      </c>
      <c r="S89" s="32">
        <f ca="1">'Module C Corrected'!DK89-'Module C Initial'!DK89</f>
        <v>0.18</v>
      </c>
      <c r="T89" s="32">
        <f ca="1">'Module C Corrected'!DL89-'Module C Initial'!DL89</f>
        <v>0.38</v>
      </c>
      <c r="U89" s="32">
        <f ca="1">'Module C Corrected'!DM89-'Module C Initial'!DM89</f>
        <v>1.88</v>
      </c>
      <c r="V89" s="32">
        <f ca="1">'Module C Corrected'!DN89-'Module C Initial'!DN89</f>
        <v>0</v>
      </c>
      <c r="W89" s="32">
        <f ca="1">'Module C Corrected'!DO89-'Module C Initial'!DO89</f>
        <v>7.0000000000000007E-2</v>
      </c>
      <c r="X89" s="32">
        <f ca="1">'Module C Corrected'!DP89-'Module C Initial'!DP89</f>
        <v>0.9399999999999995</v>
      </c>
      <c r="Y89" s="32">
        <f ca="1">'Module C Corrected'!DQ89-'Module C Initial'!DQ89</f>
        <v>1.0999999999999996</v>
      </c>
      <c r="Z89" s="32">
        <f ca="1">'Module C Corrected'!DR89-'Module C Initial'!DR89</f>
        <v>0.14000000000000012</v>
      </c>
      <c r="AA89" s="32">
        <f ca="1">'Module C Corrected'!DS89-'Module C Initial'!DS89</f>
        <v>0.37999999999999989</v>
      </c>
      <c r="AB89" s="32">
        <f ca="1">'Module C Corrected'!DT89-'Module C Initial'!DT89</f>
        <v>0</v>
      </c>
      <c r="AC89" s="31">
        <f ca="1">'Module C Corrected'!DU89-'Module C Initial'!DU89</f>
        <v>182.70999999999998</v>
      </c>
      <c r="AD89" s="31">
        <f ca="1">'Module C Corrected'!DV89-'Module C Initial'!DV89</f>
        <v>35.29</v>
      </c>
      <c r="AE89" s="31">
        <f ca="1">'Module C Corrected'!DW89-'Module C Initial'!DW89</f>
        <v>0.84</v>
      </c>
      <c r="AF89" s="31">
        <f ca="1">'Module C Corrected'!DX89-'Module C Initial'!DX89</f>
        <v>1.8100000000000005</v>
      </c>
      <c r="AG89" s="31">
        <f ca="1">'Module C Corrected'!DY89-'Module C Initial'!DY89</f>
        <v>8.8299999999999983</v>
      </c>
      <c r="AH89" s="31">
        <f ca="1">'Module C Corrected'!DZ89-'Module C Initial'!DZ89</f>
        <v>0</v>
      </c>
      <c r="AI89" s="31">
        <f ca="1">'Module C Corrected'!EA89-'Module C Initial'!EA89</f>
        <v>0.33000000000000007</v>
      </c>
      <c r="AJ89" s="31">
        <f ca="1">'Module C Corrected'!EB89-'Module C Initial'!EB89</f>
        <v>4.2999999999999972</v>
      </c>
      <c r="AK89" s="31">
        <f ca="1">'Module C Corrected'!EC89-'Module C Initial'!EC89</f>
        <v>4.990000000000002</v>
      </c>
      <c r="AL89" s="31">
        <f ca="1">'Module C Corrected'!ED89-'Module C Initial'!ED89</f>
        <v>0.64999999999999947</v>
      </c>
      <c r="AM89" s="31">
        <f ca="1">'Module C Corrected'!EE89-'Module C Initial'!EE89</f>
        <v>1.7100000000000009</v>
      </c>
      <c r="AN89" s="31">
        <f ca="1">'Module C Corrected'!EF89-'Module C Initial'!EF89</f>
        <v>1.0000000000000002E-2</v>
      </c>
      <c r="AO89" s="32">
        <f t="shared" ca="1" si="32"/>
        <v>966.39000000000055</v>
      </c>
      <c r="AP89" s="32">
        <f t="shared" ca="1" si="32"/>
        <v>188.0900000000002</v>
      </c>
      <c r="AQ89" s="32">
        <f t="shared" ca="1" si="32"/>
        <v>4.5300000000000056</v>
      </c>
      <c r="AR89" s="32">
        <f t="shared" ca="1" si="31"/>
        <v>9.7899999999999956</v>
      </c>
      <c r="AS89" s="32">
        <f t="shared" ca="1" si="31"/>
        <v>48.170000000000037</v>
      </c>
      <c r="AT89" s="32">
        <f t="shared" ca="1" si="31"/>
        <v>0</v>
      </c>
      <c r="AU89" s="32">
        <f t="shared" ca="1" si="31"/>
        <v>1.8400000000000014</v>
      </c>
      <c r="AV89" s="32">
        <f t="shared" ca="1" si="31"/>
        <v>24.040000000000006</v>
      </c>
      <c r="AW89" s="32">
        <f t="shared" ca="1" si="31"/>
        <v>28.12000000000009</v>
      </c>
      <c r="AX89" s="32">
        <f t="shared" ca="1" si="31"/>
        <v>3.6999999999999962</v>
      </c>
      <c r="AY89" s="32">
        <f t="shared" ca="1" si="31"/>
        <v>9.8199999999999825</v>
      </c>
      <c r="AZ89" s="32">
        <f t="shared" ca="1" si="31"/>
        <v>2.0000000000000011E-2</v>
      </c>
      <c r="BA89" s="31">
        <f t="shared" ca="1" si="57"/>
        <v>12.39</v>
      </c>
      <c r="BB89" s="31">
        <f t="shared" ca="1" si="35"/>
        <v>2.42</v>
      </c>
      <c r="BC89" s="31">
        <f t="shared" ca="1" si="36"/>
        <v>0.06</v>
      </c>
      <c r="BD89" s="31">
        <f t="shared" ca="1" si="37"/>
        <v>0.13</v>
      </c>
      <c r="BE89" s="31">
        <f t="shared" ca="1" si="38"/>
        <v>0.62</v>
      </c>
      <c r="BF89" s="31">
        <f t="shared" ca="1" si="39"/>
        <v>0</v>
      </c>
      <c r="BG89" s="31">
        <f t="shared" ca="1" si="40"/>
        <v>0.02</v>
      </c>
      <c r="BH89" s="31">
        <f t="shared" ca="1" si="41"/>
        <v>0.31</v>
      </c>
      <c r="BI89" s="31">
        <f t="shared" ca="1" si="42"/>
        <v>0.37</v>
      </c>
      <c r="BJ89" s="31">
        <f t="shared" ca="1" si="43"/>
        <v>0.05</v>
      </c>
      <c r="BK89" s="31">
        <f t="shared" ca="1" si="44"/>
        <v>0.13</v>
      </c>
      <c r="BL89" s="31">
        <f t="shared" ca="1" si="45"/>
        <v>0</v>
      </c>
      <c r="BM89" s="32">
        <f t="shared" ca="1" si="58"/>
        <v>978.78000000000054</v>
      </c>
      <c r="BN89" s="32">
        <f t="shared" ca="1" si="46"/>
        <v>190.51000000000019</v>
      </c>
      <c r="BO89" s="32">
        <f t="shared" ca="1" si="47"/>
        <v>4.5900000000000052</v>
      </c>
      <c r="BP89" s="32">
        <f t="shared" ca="1" si="48"/>
        <v>9.9199999999999964</v>
      </c>
      <c r="BQ89" s="32">
        <f t="shared" ca="1" si="49"/>
        <v>48.790000000000035</v>
      </c>
      <c r="BR89" s="32">
        <f t="shared" ca="1" si="50"/>
        <v>0</v>
      </c>
      <c r="BS89" s="32">
        <f t="shared" ca="1" si="51"/>
        <v>1.8600000000000014</v>
      </c>
      <c r="BT89" s="32">
        <f t="shared" ca="1" si="52"/>
        <v>24.350000000000005</v>
      </c>
      <c r="BU89" s="32">
        <f t="shared" ca="1" si="53"/>
        <v>28.490000000000091</v>
      </c>
      <c r="BV89" s="32">
        <f t="shared" ca="1" si="54"/>
        <v>3.749999999999996</v>
      </c>
      <c r="BW89" s="32">
        <f t="shared" ca="1" si="55"/>
        <v>9.9499999999999833</v>
      </c>
      <c r="BX89" s="32">
        <f t="shared" ca="1" si="56"/>
        <v>2.0000000000000011E-2</v>
      </c>
    </row>
    <row r="90" spans="1:76" x14ac:dyDescent="0.25">
      <c r="A90" t="s">
        <v>459</v>
      </c>
      <c r="B90" s="1" t="s">
        <v>107</v>
      </c>
      <c r="C90" t="str">
        <f t="shared" ca="1" si="33"/>
        <v>BCHEXP</v>
      </c>
      <c r="D90" t="str">
        <f t="shared" ca="1" si="34"/>
        <v>Alberta-BC Intertie - Export</v>
      </c>
      <c r="E90" s="31">
        <f ca="1">'Module C Corrected'!CW90-'Module C Initial'!CW90</f>
        <v>0</v>
      </c>
      <c r="F90" s="31">
        <f ca="1">'Module C Corrected'!CX90-'Module C Initial'!CX90</f>
        <v>0</v>
      </c>
      <c r="G90" s="31">
        <f ca="1">'Module C Corrected'!CY90-'Module C Initial'!CY90</f>
        <v>0</v>
      </c>
      <c r="H90" s="31">
        <f ca="1">'Module C Corrected'!CZ90-'Module C Initial'!CZ90</f>
        <v>0</v>
      </c>
      <c r="I90" s="31">
        <f ca="1">'Module C Corrected'!DA90-'Module C Initial'!DA90</f>
        <v>0</v>
      </c>
      <c r="J90" s="31">
        <f ca="1">'Module C Corrected'!DB90-'Module C Initial'!DB90</f>
        <v>0</v>
      </c>
      <c r="K90" s="31">
        <f ca="1">'Module C Corrected'!DC90-'Module C Initial'!DC90</f>
        <v>0</v>
      </c>
      <c r="L90" s="31">
        <f ca="1">'Module C Corrected'!DD90-'Module C Initial'!DD90</f>
        <v>0</v>
      </c>
      <c r="M90" s="31">
        <f ca="1">'Module C Corrected'!DE90-'Module C Initial'!DE90</f>
        <v>0</v>
      </c>
      <c r="N90" s="31">
        <f ca="1">'Module C Corrected'!DF90-'Module C Initial'!DF90</f>
        <v>0</v>
      </c>
      <c r="O90" s="31">
        <f ca="1">'Module C Corrected'!DG90-'Module C Initial'!DG90</f>
        <v>0</v>
      </c>
      <c r="P90" s="31">
        <f ca="1">'Module C Corrected'!DH90-'Module C Initial'!DH90</f>
        <v>0</v>
      </c>
      <c r="Q90" s="32">
        <f ca="1">'Module C Corrected'!DI90-'Module C Initial'!DI90</f>
        <v>0</v>
      </c>
      <c r="R90" s="32">
        <f ca="1">'Module C Corrected'!DJ90-'Module C Initial'!DJ90</f>
        <v>0</v>
      </c>
      <c r="S90" s="32">
        <f ca="1">'Module C Corrected'!DK90-'Module C Initial'!DK90</f>
        <v>0</v>
      </c>
      <c r="T90" s="32">
        <f ca="1">'Module C Corrected'!DL90-'Module C Initial'!DL90</f>
        <v>0</v>
      </c>
      <c r="U90" s="32">
        <f ca="1">'Module C Corrected'!DM90-'Module C Initial'!DM90</f>
        <v>0</v>
      </c>
      <c r="V90" s="32">
        <f ca="1">'Module C Corrected'!DN90-'Module C Initial'!DN90</f>
        <v>0</v>
      </c>
      <c r="W90" s="32">
        <f ca="1">'Module C Corrected'!DO90-'Module C Initial'!DO90</f>
        <v>0</v>
      </c>
      <c r="X90" s="32">
        <f ca="1">'Module C Corrected'!DP90-'Module C Initial'!DP90</f>
        <v>0</v>
      </c>
      <c r="Y90" s="32">
        <f ca="1">'Module C Corrected'!DQ90-'Module C Initial'!DQ90</f>
        <v>0</v>
      </c>
      <c r="Z90" s="32">
        <f ca="1">'Module C Corrected'!DR90-'Module C Initial'!DR90</f>
        <v>0</v>
      </c>
      <c r="AA90" s="32">
        <f ca="1">'Module C Corrected'!DS90-'Module C Initial'!DS90</f>
        <v>0</v>
      </c>
      <c r="AB90" s="32">
        <f ca="1">'Module C Corrected'!DT90-'Module C Initial'!DT90</f>
        <v>0</v>
      </c>
      <c r="AC90" s="31">
        <f ca="1">'Module C Corrected'!DU90-'Module C Initial'!DU90</f>
        <v>0</v>
      </c>
      <c r="AD90" s="31">
        <f ca="1">'Module C Corrected'!DV90-'Module C Initial'!DV90</f>
        <v>0</v>
      </c>
      <c r="AE90" s="31">
        <f ca="1">'Module C Corrected'!DW90-'Module C Initial'!DW90</f>
        <v>0</v>
      </c>
      <c r="AF90" s="31">
        <f ca="1">'Module C Corrected'!DX90-'Module C Initial'!DX90</f>
        <v>0</v>
      </c>
      <c r="AG90" s="31">
        <f ca="1">'Module C Corrected'!DY90-'Module C Initial'!DY90</f>
        <v>0</v>
      </c>
      <c r="AH90" s="31">
        <f ca="1">'Module C Corrected'!DZ90-'Module C Initial'!DZ90</f>
        <v>0</v>
      </c>
      <c r="AI90" s="31">
        <f ca="1">'Module C Corrected'!EA90-'Module C Initial'!EA90</f>
        <v>0</v>
      </c>
      <c r="AJ90" s="31">
        <f ca="1">'Module C Corrected'!EB90-'Module C Initial'!EB90</f>
        <v>0</v>
      </c>
      <c r="AK90" s="31">
        <f ca="1">'Module C Corrected'!EC90-'Module C Initial'!EC90</f>
        <v>0</v>
      </c>
      <c r="AL90" s="31">
        <f ca="1">'Module C Corrected'!ED90-'Module C Initial'!ED90</f>
        <v>0</v>
      </c>
      <c r="AM90" s="31">
        <f ca="1">'Module C Corrected'!EE90-'Module C Initial'!EE90</f>
        <v>0</v>
      </c>
      <c r="AN90" s="31">
        <f ca="1">'Module C Corrected'!EF90-'Module C Initial'!EF90</f>
        <v>0</v>
      </c>
      <c r="AO90" s="32">
        <f t="shared" ca="1" si="32"/>
        <v>0</v>
      </c>
      <c r="AP90" s="32">
        <f t="shared" ca="1" si="32"/>
        <v>0</v>
      </c>
      <c r="AQ90" s="32">
        <f t="shared" ca="1" si="32"/>
        <v>0</v>
      </c>
      <c r="AR90" s="32">
        <f t="shared" ca="1" si="31"/>
        <v>0</v>
      </c>
      <c r="AS90" s="32">
        <f t="shared" ca="1" si="31"/>
        <v>0</v>
      </c>
      <c r="AT90" s="32">
        <f t="shared" ca="1" si="31"/>
        <v>0</v>
      </c>
      <c r="AU90" s="32">
        <f t="shared" ref="AU90:AZ130" ca="1" si="59">K90+W90+AI90</f>
        <v>0</v>
      </c>
      <c r="AV90" s="32">
        <f t="shared" ca="1" si="59"/>
        <v>0</v>
      </c>
      <c r="AW90" s="32">
        <f t="shared" ca="1" si="59"/>
        <v>0</v>
      </c>
      <c r="AX90" s="32">
        <f t="shared" ca="1" si="59"/>
        <v>0</v>
      </c>
      <c r="AY90" s="32">
        <f t="shared" ca="1" si="59"/>
        <v>0</v>
      </c>
      <c r="AZ90" s="32">
        <f t="shared" ca="1" si="59"/>
        <v>0</v>
      </c>
      <c r="BA90" s="31">
        <f t="shared" ca="1" si="57"/>
        <v>0</v>
      </c>
      <c r="BB90" s="31">
        <f t="shared" ca="1" si="35"/>
        <v>0</v>
      </c>
      <c r="BC90" s="31">
        <f t="shared" ca="1" si="36"/>
        <v>0</v>
      </c>
      <c r="BD90" s="31">
        <f t="shared" ca="1" si="37"/>
        <v>0</v>
      </c>
      <c r="BE90" s="31">
        <f t="shared" ca="1" si="38"/>
        <v>0</v>
      </c>
      <c r="BF90" s="31">
        <f t="shared" ca="1" si="39"/>
        <v>0</v>
      </c>
      <c r="BG90" s="31">
        <f t="shared" ca="1" si="40"/>
        <v>0</v>
      </c>
      <c r="BH90" s="31">
        <f t="shared" ca="1" si="41"/>
        <v>0</v>
      </c>
      <c r="BI90" s="31">
        <f t="shared" ca="1" si="42"/>
        <v>0</v>
      </c>
      <c r="BJ90" s="31">
        <f t="shared" ca="1" si="43"/>
        <v>0</v>
      </c>
      <c r="BK90" s="31">
        <f t="shared" ca="1" si="44"/>
        <v>0</v>
      </c>
      <c r="BL90" s="31">
        <f t="shared" ca="1" si="45"/>
        <v>0</v>
      </c>
      <c r="BM90" s="32">
        <f t="shared" ca="1" si="58"/>
        <v>0</v>
      </c>
      <c r="BN90" s="32">
        <f t="shared" ca="1" si="46"/>
        <v>0</v>
      </c>
      <c r="BO90" s="32">
        <f t="shared" ca="1" si="47"/>
        <v>0</v>
      </c>
      <c r="BP90" s="32">
        <f t="shared" ca="1" si="48"/>
        <v>0</v>
      </c>
      <c r="BQ90" s="32">
        <f t="shared" ca="1" si="49"/>
        <v>0</v>
      </c>
      <c r="BR90" s="32">
        <f t="shared" ca="1" si="50"/>
        <v>0</v>
      </c>
      <c r="BS90" s="32">
        <f t="shared" ca="1" si="51"/>
        <v>0</v>
      </c>
      <c r="BT90" s="32">
        <f t="shared" ca="1" si="52"/>
        <v>0</v>
      </c>
      <c r="BU90" s="32">
        <f t="shared" ca="1" si="53"/>
        <v>0</v>
      </c>
      <c r="BV90" s="32">
        <f t="shared" ca="1" si="54"/>
        <v>0</v>
      </c>
      <c r="BW90" s="32">
        <f t="shared" ca="1" si="55"/>
        <v>0</v>
      </c>
      <c r="BX90" s="32">
        <f t="shared" ca="1" si="56"/>
        <v>0</v>
      </c>
    </row>
    <row r="91" spans="1:76" x14ac:dyDescent="0.25">
      <c r="A91" t="s">
        <v>459</v>
      </c>
      <c r="B91" s="1" t="s">
        <v>347</v>
      </c>
      <c r="C91" t="str">
        <f t="shared" ca="1" si="33"/>
        <v>SPCEXP</v>
      </c>
      <c r="D91" t="str">
        <f t="shared" ca="1" si="34"/>
        <v>Alberta-Saskatchewan Intertie - Export</v>
      </c>
      <c r="E91" s="31">
        <f ca="1">'Module C Corrected'!CW91-'Module C Initial'!CW91</f>
        <v>0</v>
      </c>
      <c r="F91" s="31">
        <f ca="1">'Module C Corrected'!CX91-'Module C Initial'!CX91</f>
        <v>0</v>
      </c>
      <c r="G91" s="31">
        <f ca="1">'Module C Corrected'!CY91-'Module C Initial'!CY91</f>
        <v>0</v>
      </c>
      <c r="H91" s="31">
        <f ca="1">'Module C Corrected'!CZ91-'Module C Initial'!CZ91</f>
        <v>0</v>
      </c>
      <c r="I91" s="31">
        <f ca="1">'Module C Corrected'!DA91-'Module C Initial'!DA91</f>
        <v>0</v>
      </c>
      <c r="J91" s="31">
        <f ca="1">'Module C Corrected'!DB91-'Module C Initial'!DB91</f>
        <v>0</v>
      </c>
      <c r="K91" s="31">
        <f ca="1">'Module C Corrected'!DC91-'Module C Initial'!DC91</f>
        <v>0</v>
      </c>
      <c r="L91" s="31">
        <f ca="1">'Module C Corrected'!DD91-'Module C Initial'!DD91</f>
        <v>0</v>
      </c>
      <c r="M91" s="31">
        <f ca="1">'Module C Corrected'!DE91-'Module C Initial'!DE91</f>
        <v>0</v>
      </c>
      <c r="N91" s="31">
        <f ca="1">'Module C Corrected'!DF91-'Module C Initial'!DF91</f>
        <v>0</v>
      </c>
      <c r="O91" s="31">
        <f ca="1">'Module C Corrected'!DG91-'Module C Initial'!DG91</f>
        <v>0</v>
      </c>
      <c r="P91" s="31">
        <f ca="1">'Module C Corrected'!DH91-'Module C Initial'!DH91</f>
        <v>0</v>
      </c>
      <c r="Q91" s="32">
        <f ca="1">'Module C Corrected'!DI91-'Module C Initial'!DI91</f>
        <v>0</v>
      </c>
      <c r="R91" s="32">
        <f ca="1">'Module C Corrected'!DJ91-'Module C Initial'!DJ91</f>
        <v>0</v>
      </c>
      <c r="S91" s="32">
        <f ca="1">'Module C Corrected'!DK91-'Module C Initial'!DK91</f>
        <v>0</v>
      </c>
      <c r="T91" s="32">
        <f ca="1">'Module C Corrected'!DL91-'Module C Initial'!DL91</f>
        <v>0</v>
      </c>
      <c r="U91" s="32">
        <f ca="1">'Module C Corrected'!DM91-'Module C Initial'!DM91</f>
        <v>0</v>
      </c>
      <c r="V91" s="32">
        <f ca="1">'Module C Corrected'!DN91-'Module C Initial'!DN91</f>
        <v>0</v>
      </c>
      <c r="W91" s="32">
        <f ca="1">'Module C Corrected'!DO91-'Module C Initial'!DO91</f>
        <v>0</v>
      </c>
      <c r="X91" s="32">
        <f ca="1">'Module C Corrected'!DP91-'Module C Initial'!DP91</f>
        <v>0</v>
      </c>
      <c r="Y91" s="32">
        <f ca="1">'Module C Corrected'!DQ91-'Module C Initial'!DQ91</f>
        <v>0</v>
      </c>
      <c r="Z91" s="32">
        <f ca="1">'Module C Corrected'!DR91-'Module C Initial'!DR91</f>
        <v>0</v>
      </c>
      <c r="AA91" s="32">
        <f ca="1">'Module C Corrected'!DS91-'Module C Initial'!DS91</f>
        <v>0</v>
      </c>
      <c r="AB91" s="32">
        <f ca="1">'Module C Corrected'!DT91-'Module C Initial'!DT91</f>
        <v>0</v>
      </c>
      <c r="AC91" s="31">
        <f ca="1">'Module C Corrected'!DU91-'Module C Initial'!DU91</f>
        <v>0</v>
      </c>
      <c r="AD91" s="31">
        <f ca="1">'Module C Corrected'!DV91-'Module C Initial'!DV91</f>
        <v>0</v>
      </c>
      <c r="AE91" s="31">
        <f ca="1">'Module C Corrected'!DW91-'Module C Initial'!DW91</f>
        <v>0</v>
      </c>
      <c r="AF91" s="31">
        <f ca="1">'Module C Corrected'!DX91-'Module C Initial'!DX91</f>
        <v>0</v>
      </c>
      <c r="AG91" s="31">
        <f ca="1">'Module C Corrected'!DY91-'Module C Initial'!DY91</f>
        <v>0</v>
      </c>
      <c r="AH91" s="31">
        <f ca="1">'Module C Corrected'!DZ91-'Module C Initial'!DZ91</f>
        <v>0</v>
      </c>
      <c r="AI91" s="31">
        <f ca="1">'Module C Corrected'!EA91-'Module C Initial'!EA91</f>
        <v>0</v>
      </c>
      <c r="AJ91" s="31">
        <f ca="1">'Module C Corrected'!EB91-'Module C Initial'!EB91</f>
        <v>0</v>
      </c>
      <c r="AK91" s="31">
        <f ca="1">'Module C Corrected'!EC91-'Module C Initial'!EC91</f>
        <v>0</v>
      </c>
      <c r="AL91" s="31">
        <f ca="1">'Module C Corrected'!ED91-'Module C Initial'!ED91</f>
        <v>0</v>
      </c>
      <c r="AM91" s="31">
        <f ca="1">'Module C Corrected'!EE91-'Module C Initial'!EE91</f>
        <v>0</v>
      </c>
      <c r="AN91" s="31">
        <f ca="1">'Module C Corrected'!EF91-'Module C Initial'!EF91</f>
        <v>0</v>
      </c>
      <c r="AO91" s="32">
        <f t="shared" ca="1" si="32"/>
        <v>0</v>
      </c>
      <c r="AP91" s="32">
        <f t="shared" ca="1" si="32"/>
        <v>0</v>
      </c>
      <c r="AQ91" s="32">
        <f t="shared" ca="1" si="32"/>
        <v>0</v>
      </c>
      <c r="AR91" s="32">
        <f t="shared" ca="1" si="32"/>
        <v>0</v>
      </c>
      <c r="AS91" s="32">
        <f t="shared" ca="1" si="32"/>
        <v>0</v>
      </c>
      <c r="AT91" s="32">
        <f t="shared" ca="1" si="32"/>
        <v>0</v>
      </c>
      <c r="AU91" s="32">
        <f t="shared" ca="1" si="59"/>
        <v>0</v>
      </c>
      <c r="AV91" s="32">
        <f t="shared" ca="1" si="59"/>
        <v>0</v>
      </c>
      <c r="AW91" s="32">
        <f t="shared" ca="1" si="59"/>
        <v>0</v>
      </c>
      <c r="AX91" s="32">
        <f t="shared" ca="1" si="59"/>
        <v>0</v>
      </c>
      <c r="AY91" s="32">
        <f t="shared" ca="1" si="59"/>
        <v>0</v>
      </c>
      <c r="AZ91" s="32">
        <f t="shared" ca="1" si="59"/>
        <v>0</v>
      </c>
      <c r="BA91" s="31">
        <f t="shared" ca="1" si="57"/>
        <v>0</v>
      </c>
      <c r="BB91" s="31">
        <f t="shared" ca="1" si="35"/>
        <v>0</v>
      </c>
      <c r="BC91" s="31">
        <f t="shared" ca="1" si="36"/>
        <v>0</v>
      </c>
      <c r="BD91" s="31">
        <f t="shared" ca="1" si="37"/>
        <v>0</v>
      </c>
      <c r="BE91" s="31">
        <f t="shared" ca="1" si="38"/>
        <v>0</v>
      </c>
      <c r="BF91" s="31">
        <f t="shared" ca="1" si="39"/>
        <v>0</v>
      </c>
      <c r="BG91" s="31">
        <f t="shared" ca="1" si="40"/>
        <v>0</v>
      </c>
      <c r="BH91" s="31">
        <f t="shared" ca="1" si="41"/>
        <v>0</v>
      </c>
      <c r="BI91" s="31">
        <f t="shared" ca="1" si="42"/>
        <v>0</v>
      </c>
      <c r="BJ91" s="31">
        <f t="shared" ca="1" si="43"/>
        <v>0</v>
      </c>
      <c r="BK91" s="31">
        <f t="shared" ca="1" si="44"/>
        <v>0</v>
      </c>
      <c r="BL91" s="31">
        <f t="shared" ca="1" si="45"/>
        <v>0</v>
      </c>
      <c r="BM91" s="32">
        <f t="shared" ca="1" si="58"/>
        <v>0</v>
      </c>
      <c r="BN91" s="32">
        <f t="shared" ca="1" si="46"/>
        <v>0</v>
      </c>
      <c r="BO91" s="32">
        <f t="shared" ca="1" si="47"/>
        <v>0</v>
      </c>
      <c r="BP91" s="32">
        <f t="shared" ca="1" si="48"/>
        <v>0</v>
      </c>
      <c r="BQ91" s="32">
        <f t="shared" ca="1" si="49"/>
        <v>0</v>
      </c>
      <c r="BR91" s="32">
        <f t="shared" ca="1" si="50"/>
        <v>0</v>
      </c>
      <c r="BS91" s="32">
        <f t="shared" ca="1" si="51"/>
        <v>0</v>
      </c>
      <c r="BT91" s="32">
        <f t="shared" ca="1" si="52"/>
        <v>0</v>
      </c>
      <c r="BU91" s="32">
        <f t="shared" ca="1" si="53"/>
        <v>0</v>
      </c>
      <c r="BV91" s="32">
        <f t="shared" ca="1" si="54"/>
        <v>0</v>
      </c>
      <c r="BW91" s="32">
        <f t="shared" ca="1" si="55"/>
        <v>0</v>
      </c>
      <c r="BX91" s="32">
        <f t="shared" ca="1" si="56"/>
        <v>0</v>
      </c>
    </row>
    <row r="92" spans="1:76" x14ac:dyDescent="0.25">
      <c r="A92" t="s">
        <v>459</v>
      </c>
      <c r="B92" s="1" t="s">
        <v>108</v>
      </c>
      <c r="C92" t="str">
        <f t="shared" ca="1" si="33"/>
        <v>BCHIMP</v>
      </c>
      <c r="D92" t="str">
        <f t="shared" ca="1" si="34"/>
        <v>Alberta-BC Intertie - Import</v>
      </c>
      <c r="E92" s="31">
        <f ca="1">'Module C Corrected'!CW92-'Module C Initial'!CW92</f>
        <v>4994.3500000000349</v>
      </c>
      <c r="F92" s="31">
        <f ca="1">'Module C Corrected'!CX92-'Module C Initial'!CX92</f>
        <v>2524.9100000000035</v>
      </c>
      <c r="G92" s="31">
        <f ca="1">'Module C Corrected'!CY92-'Module C Initial'!CY92</f>
        <v>3479.5499999999884</v>
      </c>
      <c r="H92" s="31">
        <f ca="1">'Module C Corrected'!CZ92-'Module C Initial'!CZ92</f>
        <v>3808.640000000014</v>
      </c>
      <c r="I92" s="31">
        <f ca="1">'Module C Corrected'!DA92-'Module C Initial'!DA92</f>
        <v>2605.679999999993</v>
      </c>
      <c r="J92" s="31">
        <f ca="1">'Module C Corrected'!DB92-'Module C Initial'!DB92</f>
        <v>3302.070000000007</v>
      </c>
      <c r="K92" s="31">
        <f ca="1">'Module C Corrected'!DC92-'Module C Initial'!DC92</f>
        <v>5864.070000000007</v>
      </c>
      <c r="L92" s="31">
        <f ca="1">'Module C Corrected'!DD92-'Module C Initial'!DD92</f>
        <v>2284.5099999999948</v>
      </c>
      <c r="M92" s="31">
        <f ca="1">'Module C Corrected'!DE92-'Module C Initial'!DE92</f>
        <v>2754.7099999999919</v>
      </c>
      <c r="N92" s="31">
        <f ca="1">'Module C Corrected'!DF92-'Module C Initial'!DF92</f>
        <v>4876.6700000000128</v>
      </c>
      <c r="O92" s="31">
        <f ca="1">'Module C Corrected'!DG92-'Module C Initial'!DG92</f>
        <v>7264.3099999999977</v>
      </c>
      <c r="P92" s="31">
        <f ca="1">'Module C Corrected'!DH92-'Module C Initial'!DH92</f>
        <v>4413.7099999999919</v>
      </c>
      <c r="Q92" s="32">
        <f ca="1">'Module C Corrected'!DI92-'Module C Initial'!DI92</f>
        <v>249.71999999999935</v>
      </c>
      <c r="R92" s="32">
        <f ca="1">'Module C Corrected'!DJ92-'Module C Initial'!DJ92</f>
        <v>126.23999999999978</v>
      </c>
      <c r="S92" s="32">
        <f ca="1">'Module C Corrected'!DK92-'Module C Initial'!DK92</f>
        <v>173.97999999999956</v>
      </c>
      <c r="T92" s="32">
        <f ca="1">'Module C Corrected'!DL92-'Module C Initial'!DL92</f>
        <v>190.43000000000029</v>
      </c>
      <c r="U92" s="32">
        <f ca="1">'Module C Corrected'!DM92-'Module C Initial'!DM92</f>
        <v>130.28999999999996</v>
      </c>
      <c r="V92" s="32">
        <f ca="1">'Module C Corrected'!DN92-'Module C Initial'!DN92</f>
        <v>165.09999999999945</v>
      </c>
      <c r="W92" s="32">
        <f ca="1">'Module C Corrected'!DO92-'Module C Initial'!DO92</f>
        <v>293.19999999999891</v>
      </c>
      <c r="X92" s="32">
        <f ca="1">'Module C Corrected'!DP92-'Module C Initial'!DP92</f>
        <v>114.23000000000002</v>
      </c>
      <c r="Y92" s="32">
        <f ca="1">'Module C Corrected'!DQ92-'Module C Initial'!DQ92</f>
        <v>137.72999999999956</v>
      </c>
      <c r="Z92" s="32">
        <f ca="1">'Module C Corrected'!DR92-'Module C Initial'!DR92</f>
        <v>243.84000000000015</v>
      </c>
      <c r="AA92" s="32">
        <f ca="1">'Module C Corrected'!DS92-'Module C Initial'!DS92</f>
        <v>363.22000000000116</v>
      </c>
      <c r="AB92" s="32">
        <f ca="1">'Module C Corrected'!DT92-'Module C Initial'!DT92</f>
        <v>220.68000000000029</v>
      </c>
      <c r="AC92" s="31">
        <f ca="1">'Module C Corrected'!DU92-'Module C Initial'!DU92</f>
        <v>1222.6500000000087</v>
      </c>
      <c r="AD92" s="31">
        <f ca="1">'Module C Corrected'!DV92-'Module C Initial'!DV92</f>
        <v>612.2300000000032</v>
      </c>
      <c r="AE92" s="31">
        <f ca="1">'Module C Corrected'!DW92-'Module C Initial'!DW92</f>
        <v>836.12999999999738</v>
      </c>
      <c r="AF92" s="31">
        <f ca="1">'Module C Corrected'!DX92-'Module C Initial'!DX92</f>
        <v>906.33999999999651</v>
      </c>
      <c r="AG92" s="31">
        <f ca="1">'Module C Corrected'!DY92-'Module C Initial'!DY92</f>
        <v>614.20000000000073</v>
      </c>
      <c r="AH92" s="31">
        <f ca="1">'Module C Corrected'!DZ92-'Module C Initial'!DZ92</f>
        <v>770.66000000000349</v>
      </c>
      <c r="AI92" s="31">
        <f ca="1">'Module C Corrected'!EA92-'Module C Initial'!EA92</f>
        <v>1355.3800000000047</v>
      </c>
      <c r="AJ92" s="31">
        <f ca="1">'Module C Corrected'!EB92-'Module C Initial'!EB92</f>
        <v>522.69999999999891</v>
      </c>
      <c r="AK92" s="31">
        <f ca="1">'Module C Corrected'!EC92-'Module C Initial'!EC92</f>
        <v>623.8700000000008</v>
      </c>
      <c r="AL92" s="31">
        <f ca="1">'Module C Corrected'!ED92-'Module C Initial'!ED92</f>
        <v>1093.4399999999987</v>
      </c>
      <c r="AM92" s="31">
        <f ca="1">'Module C Corrected'!EE92-'Module C Initial'!EE92</f>
        <v>1611.8800000000047</v>
      </c>
      <c r="AN92" s="31">
        <f ca="1">'Module C Corrected'!EF92-'Module C Initial'!EF92</f>
        <v>969.40999999999985</v>
      </c>
      <c r="AO92" s="32">
        <f t="shared" ca="1" si="32"/>
        <v>6466.720000000043</v>
      </c>
      <c r="AP92" s="32">
        <f t="shared" ca="1" si="32"/>
        <v>3263.3800000000065</v>
      </c>
      <c r="AQ92" s="32">
        <f t="shared" ca="1" si="32"/>
        <v>4489.6599999999853</v>
      </c>
      <c r="AR92" s="32">
        <f t="shared" ca="1" si="32"/>
        <v>4905.4100000000108</v>
      </c>
      <c r="AS92" s="32">
        <f t="shared" ca="1" si="32"/>
        <v>3350.1699999999937</v>
      </c>
      <c r="AT92" s="32">
        <f t="shared" ca="1" si="32"/>
        <v>4237.8300000000099</v>
      </c>
      <c r="AU92" s="32">
        <f t="shared" ca="1" si="59"/>
        <v>7512.6500000000106</v>
      </c>
      <c r="AV92" s="32">
        <f t="shared" ca="1" si="59"/>
        <v>2921.4399999999937</v>
      </c>
      <c r="AW92" s="32">
        <f t="shared" ca="1" si="59"/>
        <v>3516.3099999999922</v>
      </c>
      <c r="AX92" s="32">
        <f t="shared" ca="1" si="59"/>
        <v>6213.9500000000116</v>
      </c>
      <c r="AY92" s="32">
        <f t="shared" ca="1" si="59"/>
        <v>9239.4100000000035</v>
      </c>
      <c r="AZ92" s="32">
        <f t="shared" ca="1" si="59"/>
        <v>5603.799999999992</v>
      </c>
      <c r="BA92" s="31">
        <f t="shared" ca="1" si="57"/>
        <v>82.92</v>
      </c>
      <c r="BB92" s="31">
        <f t="shared" ca="1" si="35"/>
        <v>41.92</v>
      </c>
      <c r="BC92" s="31">
        <f t="shared" ca="1" si="36"/>
        <v>57.77</v>
      </c>
      <c r="BD92" s="31">
        <f t="shared" ca="1" si="37"/>
        <v>63.23</v>
      </c>
      <c r="BE92" s="31">
        <f t="shared" ca="1" si="38"/>
        <v>43.26</v>
      </c>
      <c r="BF92" s="31">
        <f t="shared" ca="1" si="39"/>
        <v>54.82</v>
      </c>
      <c r="BG92" s="31">
        <f t="shared" ca="1" si="40"/>
        <v>97.36</v>
      </c>
      <c r="BH92" s="31">
        <f t="shared" ca="1" si="41"/>
        <v>37.93</v>
      </c>
      <c r="BI92" s="31">
        <f t="shared" ca="1" si="42"/>
        <v>45.74</v>
      </c>
      <c r="BJ92" s="31">
        <f t="shared" ca="1" si="43"/>
        <v>80.97</v>
      </c>
      <c r="BK92" s="31">
        <f t="shared" ca="1" si="44"/>
        <v>120.61</v>
      </c>
      <c r="BL92" s="31">
        <f t="shared" ca="1" si="45"/>
        <v>73.28</v>
      </c>
      <c r="BM92" s="32">
        <f t="shared" ca="1" si="58"/>
        <v>6549.6400000000431</v>
      </c>
      <c r="BN92" s="32">
        <f t="shared" ca="1" si="46"/>
        <v>3305.3000000000065</v>
      </c>
      <c r="BO92" s="32">
        <f t="shared" ca="1" si="47"/>
        <v>4547.4299999999857</v>
      </c>
      <c r="BP92" s="32">
        <f t="shared" ca="1" si="48"/>
        <v>4968.6400000000103</v>
      </c>
      <c r="BQ92" s="32">
        <f t="shared" ca="1" si="49"/>
        <v>3393.4299999999939</v>
      </c>
      <c r="BR92" s="32">
        <f t="shared" ca="1" si="50"/>
        <v>4292.6500000000096</v>
      </c>
      <c r="BS92" s="32">
        <f t="shared" ca="1" si="51"/>
        <v>7610.0100000000102</v>
      </c>
      <c r="BT92" s="32">
        <f t="shared" ca="1" si="52"/>
        <v>2959.3699999999935</v>
      </c>
      <c r="BU92" s="32">
        <f t="shared" ca="1" si="53"/>
        <v>3562.049999999992</v>
      </c>
      <c r="BV92" s="32">
        <f t="shared" ca="1" si="54"/>
        <v>6294.9200000000119</v>
      </c>
      <c r="BW92" s="32">
        <f t="shared" ca="1" si="55"/>
        <v>9360.0200000000041</v>
      </c>
      <c r="BX92" s="32">
        <f t="shared" ca="1" si="56"/>
        <v>5677.0799999999917</v>
      </c>
    </row>
    <row r="93" spans="1:76" x14ac:dyDescent="0.25">
      <c r="A93" t="s">
        <v>459</v>
      </c>
      <c r="B93" s="1" t="s">
        <v>402</v>
      </c>
      <c r="C93" t="str">
        <f t="shared" ca="1" si="33"/>
        <v>SPCIMP</v>
      </c>
      <c r="D93" t="str">
        <f t="shared" ca="1" si="34"/>
        <v>Alberta-Saskatchewan Intertie - Import</v>
      </c>
      <c r="E93" s="31">
        <f ca="1">'Module C Corrected'!CW93-'Module C Initial'!CW93</f>
        <v>0</v>
      </c>
      <c r="F93" s="31">
        <f ca="1">'Module C Corrected'!CX93-'Module C Initial'!CX93</f>
        <v>0</v>
      </c>
      <c r="G93" s="31">
        <f ca="1">'Module C Corrected'!CY93-'Module C Initial'!CY93</f>
        <v>0</v>
      </c>
      <c r="H93" s="31">
        <f ca="1">'Module C Corrected'!CZ93-'Module C Initial'!CZ93</f>
        <v>0</v>
      </c>
      <c r="I93" s="31">
        <f ca="1">'Module C Corrected'!DA93-'Module C Initial'!DA93</f>
        <v>0</v>
      </c>
      <c r="J93" s="31">
        <f ca="1">'Module C Corrected'!DB93-'Module C Initial'!DB93</f>
        <v>0</v>
      </c>
      <c r="K93" s="31">
        <f ca="1">'Module C Corrected'!DC93-'Module C Initial'!DC93</f>
        <v>0</v>
      </c>
      <c r="L93" s="31">
        <f ca="1">'Module C Corrected'!DD93-'Module C Initial'!DD93</f>
        <v>0</v>
      </c>
      <c r="M93" s="31">
        <f ca="1">'Module C Corrected'!DE93-'Module C Initial'!DE93</f>
        <v>0</v>
      </c>
      <c r="N93" s="31">
        <f ca="1">'Module C Corrected'!DF93-'Module C Initial'!DF93</f>
        <v>0</v>
      </c>
      <c r="O93" s="31">
        <f ca="1">'Module C Corrected'!DG93-'Module C Initial'!DG93</f>
        <v>0</v>
      </c>
      <c r="P93" s="31">
        <f ca="1">'Module C Corrected'!DH93-'Module C Initial'!DH93</f>
        <v>0</v>
      </c>
      <c r="Q93" s="32">
        <f ca="1">'Module C Corrected'!DI93-'Module C Initial'!DI93</f>
        <v>0</v>
      </c>
      <c r="R93" s="32">
        <f ca="1">'Module C Corrected'!DJ93-'Module C Initial'!DJ93</f>
        <v>0</v>
      </c>
      <c r="S93" s="32">
        <f ca="1">'Module C Corrected'!DK93-'Module C Initial'!DK93</f>
        <v>0</v>
      </c>
      <c r="T93" s="32">
        <f ca="1">'Module C Corrected'!DL93-'Module C Initial'!DL93</f>
        <v>0</v>
      </c>
      <c r="U93" s="32">
        <f ca="1">'Module C Corrected'!DM93-'Module C Initial'!DM93</f>
        <v>0</v>
      </c>
      <c r="V93" s="32">
        <f ca="1">'Module C Corrected'!DN93-'Module C Initial'!DN93</f>
        <v>0</v>
      </c>
      <c r="W93" s="32">
        <f ca="1">'Module C Corrected'!DO93-'Module C Initial'!DO93</f>
        <v>0</v>
      </c>
      <c r="X93" s="32">
        <f ca="1">'Module C Corrected'!DP93-'Module C Initial'!DP93</f>
        <v>0</v>
      </c>
      <c r="Y93" s="32">
        <f ca="1">'Module C Corrected'!DQ93-'Module C Initial'!DQ93</f>
        <v>0</v>
      </c>
      <c r="Z93" s="32">
        <f ca="1">'Module C Corrected'!DR93-'Module C Initial'!DR93</f>
        <v>0</v>
      </c>
      <c r="AA93" s="32">
        <f ca="1">'Module C Corrected'!DS93-'Module C Initial'!DS93</f>
        <v>0</v>
      </c>
      <c r="AB93" s="32">
        <f ca="1">'Module C Corrected'!DT93-'Module C Initial'!DT93</f>
        <v>0</v>
      </c>
      <c r="AC93" s="31">
        <f ca="1">'Module C Corrected'!DU93-'Module C Initial'!DU93</f>
        <v>0</v>
      </c>
      <c r="AD93" s="31">
        <f ca="1">'Module C Corrected'!DV93-'Module C Initial'!DV93</f>
        <v>0</v>
      </c>
      <c r="AE93" s="31">
        <f ca="1">'Module C Corrected'!DW93-'Module C Initial'!DW93</f>
        <v>0</v>
      </c>
      <c r="AF93" s="31">
        <f ca="1">'Module C Corrected'!DX93-'Module C Initial'!DX93</f>
        <v>0</v>
      </c>
      <c r="AG93" s="31">
        <f ca="1">'Module C Corrected'!DY93-'Module C Initial'!DY93</f>
        <v>0</v>
      </c>
      <c r="AH93" s="31">
        <f ca="1">'Module C Corrected'!DZ93-'Module C Initial'!DZ93</f>
        <v>0</v>
      </c>
      <c r="AI93" s="31">
        <f ca="1">'Module C Corrected'!EA93-'Module C Initial'!EA93</f>
        <v>0</v>
      </c>
      <c r="AJ93" s="31">
        <f ca="1">'Module C Corrected'!EB93-'Module C Initial'!EB93</f>
        <v>0</v>
      </c>
      <c r="AK93" s="31">
        <f ca="1">'Module C Corrected'!EC93-'Module C Initial'!EC93</f>
        <v>0</v>
      </c>
      <c r="AL93" s="31">
        <f ca="1">'Module C Corrected'!ED93-'Module C Initial'!ED93</f>
        <v>0</v>
      </c>
      <c r="AM93" s="31">
        <f ca="1">'Module C Corrected'!EE93-'Module C Initial'!EE93</f>
        <v>0</v>
      </c>
      <c r="AN93" s="31">
        <f ca="1">'Module C Corrected'!EF93-'Module C Initial'!EF93</f>
        <v>0</v>
      </c>
      <c r="AO93" s="32">
        <f t="shared" ca="1" si="32"/>
        <v>0</v>
      </c>
      <c r="AP93" s="32">
        <f t="shared" ca="1" si="32"/>
        <v>0</v>
      </c>
      <c r="AQ93" s="32">
        <f t="shared" ca="1" si="32"/>
        <v>0</v>
      </c>
      <c r="AR93" s="32">
        <f t="shared" ca="1" si="32"/>
        <v>0</v>
      </c>
      <c r="AS93" s="32">
        <f t="shared" ca="1" si="32"/>
        <v>0</v>
      </c>
      <c r="AT93" s="32">
        <f t="shared" ca="1" si="32"/>
        <v>0</v>
      </c>
      <c r="AU93" s="32">
        <f t="shared" ca="1" si="59"/>
        <v>0</v>
      </c>
      <c r="AV93" s="32">
        <f t="shared" ca="1" si="59"/>
        <v>0</v>
      </c>
      <c r="AW93" s="32">
        <f t="shared" ca="1" si="59"/>
        <v>0</v>
      </c>
      <c r="AX93" s="32">
        <f t="shared" ca="1" si="59"/>
        <v>0</v>
      </c>
      <c r="AY93" s="32">
        <f t="shared" ca="1" si="59"/>
        <v>0</v>
      </c>
      <c r="AZ93" s="32">
        <f t="shared" ca="1" si="59"/>
        <v>0</v>
      </c>
      <c r="BA93" s="31">
        <f t="shared" ca="1" si="57"/>
        <v>0</v>
      </c>
      <c r="BB93" s="31">
        <f t="shared" ca="1" si="35"/>
        <v>0</v>
      </c>
      <c r="BC93" s="31">
        <f t="shared" ca="1" si="36"/>
        <v>0</v>
      </c>
      <c r="BD93" s="31">
        <f t="shared" ca="1" si="37"/>
        <v>0</v>
      </c>
      <c r="BE93" s="31">
        <f t="shared" ca="1" si="38"/>
        <v>0</v>
      </c>
      <c r="BF93" s="31">
        <f t="shared" ca="1" si="39"/>
        <v>0</v>
      </c>
      <c r="BG93" s="31">
        <f t="shared" ca="1" si="40"/>
        <v>0</v>
      </c>
      <c r="BH93" s="31">
        <f t="shared" ca="1" si="41"/>
        <v>0</v>
      </c>
      <c r="BI93" s="31">
        <f t="shared" ca="1" si="42"/>
        <v>0</v>
      </c>
      <c r="BJ93" s="31">
        <f t="shared" ca="1" si="43"/>
        <v>0</v>
      </c>
      <c r="BK93" s="31">
        <f t="shared" ca="1" si="44"/>
        <v>0</v>
      </c>
      <c r="BL93" s="31">
        <f t="shared" ca="1" si="45"/>
        <v>0</v>
      </c>
      <c r="BM93" s="32">
        <f t="shared" ca="1" si="58"/>
        <v>0</v>
      </c>
      <c r="BN93" s="32">
        <f t="shared" ca="1" si="46"/>
        <v>0</v>
      </c>
      <c r="BO93" s="32">
        <f t="shared" ca="1" si="47"/>
        <v>0</v>
      </c>
      <c r="BP93" s="32">
        <f t="shared" ca="1" si="48"/>
        <v>0</v>
      </c>
      <c r="BQ93" s="32">
        <f t="shared" ca="1" si="49"/>
        <v>0</v>
      </c>
      <c r="BR93" s="32">
        <f t="shared" ca="1" si="50"/>
        <v>0</v>
      </c>
      <c r="BS93" s="32">
        <f t="shared" ca="1" si="51"/>
        <v>0</v>
      </c>
      <c r="BT93" s="32">
        <f t="shared" ca="1" si="52"/>
        <v>0</v>
      </c>
      <c r="BU93" s="32">
        <f t="shared" ca="1" si="53"/>
        <v>0</v>
      </c>
      <c r="BV93" s="32">
        <f t="shared" ca="1" si="54"/>
        <v>0</v>
      </c>
      <c r="BW93" s="32">
        <f t="shared" ca="1" si="55"/>
        <v>0</v>
      </c>
      <c r="BX93" s="32">
        <f t="shared" ca="1" si="56"/>
        <v>0</v>
      </c>
    </row>
    <row r="94" spans="1:76" x14ac:dyDescent="0.25">
      <c r="A94" t="s">
        <v>476</v>
      </c>
      <c r="B94" s="1" t="s">
        <v>281</v>
      </c>
      <c r="C94" t="str">
        <f t="shared" ca="1" si="33"/>
        <v>RB2</v>
      </c>
      <c r="D94" t="str">
        <f t="shared" ca="1" si="34"/>
        <v>Rainbow #2</v>
      </c>
      <c r="E94" s="31">
        <f ca="1">'Module C Corrected'!CW94-'Module C Initial'!CW94</f>
        <v>8280.9700000000012</v>
      </c>
      <c r="F94" s="31">
        <f ca="1">'Module C Corrected'!CX94-'Module C Initial'!CX94</f>
        <v>1087.0900000000001</v>
      </c>
      <c r="G94" s="31">
        <f ca="1">'Module C Corrected'!CY94-'Module C Initial'!CY94</f>
        <v>1643.1800000000003</v>
      </c>
      <c r="H94" s="31">
        <f ca="1">'Module C Corrected'!CZ94-'Module C Initial'!CZ94</f>
        <v>1551.7300000000014</v>
      </c>
      <c r="I94" s="31">
        <f ca="1">'Module C Corrected'!DA94-'Module C Initial'!DA94</f>
        <v>202.32000000000028</v>
      </c>
      <c r="J94" s="31">
        <f ca="1">'Module C Corrected'!DB94-'Module C Initial'!DB94</f>
        <v>755.74000000000024</v>
      </c>
      <c r="K94" s="31">
        <f ca="1">'Module C Corrected'!DC94-'Module C Initial'!DC94</f>
        <v>2362.7700000000004</v>
      </c>
      <c r="L94" s="31">
        <f ca="1">'Module C Corrected'!DD94-'Module C Initial'!DD94</f>
        <v>2447.8500000000004</v>
      </c>
      <c r="M94" s="31">
        <f ca="1">'Module C Corrected'!DE94-'Module C Initial'!DE94</f>
        <v>4133.3100000000031</v>
      </c>
      <c r="N94" s="31">
        <f ca="1">'Module C Corrected'!DF94-'Module C Initial'!DF94</f>
        <v>1665.0500000000002</v>
      </c>
      <c r="O94" s="31">
        <f ca="1">'Module C Corrected'!DG94-'Module C Initial'!DG94</f>
        <v>0</v>
      </c>
      <c r="P94" s="31">
        <f ca="1">'Module C Corrected'!DH94-'Module C Initial'!DH94</f>
        <v>0</v>
      </c>
      <c r="Q94" s="32">
        <f ca="1">'Module C Corrected'!DI94-'Module C Initial'!DI94</f>
        <v>414.05000000000018</v>
      </c>
      <c r="R94" s="32">
        <f ca="1">'Module C Corrected'!DJ94-'Module C Initial'!DJ94</f>
        <v>54.360000000000014</v>
      </c>
      <c r="S94" s="32">
        <f ca="1">'Module C Corrected'!DK94-'Module C Initial'!DK94</f>
        <v>82.160000000000025</v>
      </c>
      <c r="T94" s="32">
        <f ca="1">'Module C Corrected'!DL94-'Module C Initial'!DL94</f>
        <v>77.589999999999975</v>
      </c>
      <c r="U94" s="32">
        <f ca="1">'Module C Corrected'!DM94-'Module C Initial'!DM94</f>
        <v>10.119999999999997</v>
      </c>
      <c r="V94" s="32">
        <f ca="1">'Module C Corrected'!DN94-'Module C Initial'!DN94</f>
        <v>37.79000000000002</v>
      </c>
      <c r="W94" s="32">
        <f ca="1">'Module C Corrected'!DO94-'Module C Initial'!DO94</f>
        <v>118.13999999999999</v>
      </c>
      <c r="X94" s="32">
        <f ca="1">'Module C Corrected'!DP94-'Module C Initial'!DP94</f>
        <v>122.39000000000004</v>
      </c>
      <c r="Y94" s="32">
        <f ca="1">'Module C Corrected'!DQ94-'Module C Initial'!DQ94</f>
        <v>206.65999999999997</v>
      </c>
      <c r="Z94" s="32">
        <f ca="1">'Module C Corrected'!DR94-'Module C Initial'!DR94</f>
        <v>83.25</v>
      </c>
      <c r="AA94" s="32">
        <f ca="1">'Module C Corrected'!DS94-'Module C Initial'!DS94</f>
        <v>0</v>
      </c>
      <c r="AB94" s="32">
        <f ca="1">'Module C Corrected'!DT94-'Module C Initial'!DT94</f>
        <v>0</v>
      </c>
      <c r="AC94" s="31">
        <f ca="1">'Module C Corrected'!DU94-'Module C Initial'!DU94</f>
        <v>2027.2399999999998</v>
      </c>
      <c r="AD94" s="31">
        <f ca="1">'Module C Corrected'!DV94-'Module C Initial'!DV94</f>
        <v>263.58999999999992</v>
      </c>
      <c r="AE94" s="31">
        <f ca="1">'Module C Corrected'!DW94-'Module C Initial'!DW94</f>
        <v>394.84999999999991</v>
      </c>
      <c r="AF94" s="31">
        <f ca="1">'Module C Corrected'!DX94-'Module C Initial'!DX94</f>
        <v>369.27</v>
      </c>
      <c r="AG94" s="31">
        <f ca="1">'Module C Corrected'!DY94-'Module C Initial'!DY94</f>
        <v>47.69</v>
      </c>
      <c r="AH94" s="31">
        <f ca="1">'Module C Corrected'!DZ94-'Module C Initial'!DZ94</f>
        <v>176.38</v>
      </c>
      <c r="AI94" s="31">
        <f ca="1">'Module C Corrected'!EA94-'Module C Initial'!EA94</f>
        <v>546.11000000000013</v>
      </c>
      <c r="AJ94" s="31">
        <f ca="1">'Module C Corrected'!EB94-'Module C Initial'!EB94</f>
        <v>560.07999999999993</v>
      </c>
      <c r="AK94" s="31">
        <f ca="1">'Module C Corrected'!EC94-'Module C Initial'!EC94</f>
        <v>936.08999999999969</v>
      </c>
      <c r="AL94" s="31">
        <f ca="1">'Module C Corrected'!ED94-'Module C Initial'!ED94</f>
        <v>373.33999999999992</v>
      </c>
      <c r="AM94" s="31">
        <f ca="1">'Module C Corrected'!EE94-'Module C Initial'!EE94</f>
        <v>0</v>
      </c>
      <c r="AN94" s="31">
        <f ca="1">'Module C Corrected'!EF94-'Module C Initial'!EF94</f>
        <v>0</v>
      </c>
      <c r="AO94" s="32">
        <f t="shared" ca="1" si="32"/>
        <v>10722.26</v>
      </c>
      <c r="AP94" s="32">
        <f t="shared" ca="1" si="32"/>
        <v>1405.0400000000002</v>
      </c>
      <c r="AQ94" s="32">
        <f t="shared" ca="1" si="32"/>
        <v>2120.1900000000005</v>
      </c>
      <c r="AR94" s="32">
        <f t="shared" ca="1" si="32"/>
        <v>1998.5900000000013</v>
      </c>
      <c r="AS94" s="32">
        <f t="shared" ca="1" si="32"/>
        <v>260.13000000000028</v>
      </c>
      <c r="AT94" s="32">
        <f t="shared" ca="1" si="32"/>
        <v>969.9100000000002</v>
      </c>
      <c r="AU94" s="32">
        <f t="shared" ca="1" si="59"/>
        <v>3027.0200000000004</v>
      </c>
      <c r="AV94" s="32">
        <f t="shared" ca="1" si="59"/>
        <v>3130.32</v>
      </c>
      <c r="AW94" s="32">
        <f t="shared" ca="1" si="59"/>
        <v>5276.0600000000031</v>
      </c>
      <c r="AX94" s="32">
        <f t="shared" ca="1" si="59"/>
        <v>2121.6400000000003</v>
      </c>
      <c r="AY94" s="32">
        <f t="shared" ca="1" si="59"/>
        <v>0</v>
      </c>
      <c r="AZ94" s="32">
        <f t="shared" ca="1" si="59"/>
        <v>0</v>
      </c>
      <c r="BA94" s="31">
        <f t="shared" ca="1" si="57"/>
        <v>137.49</v>
      </c>
      <c r="BB94" s="31">
        <f t="shared" ca="1" si="35"/>
        <v>18.05</v>
      </c>
      <c r="BC94" s="31">
        <f t="shared" ca="1" si="36"/>
        <v>27.28</v>
      </c>
      <c r="BD94" s="31">
        <f t="shared" ca="1" si="37"/>
        <v>25.76</v>
      </c>
      <c r="BE94" s="31">
        <f t="shared" ca="1" si="38"/>
        <v>3.36</v>
      </c>
      <c r="BF94" s="31">
        <f t="shared" ca="1" si="39"/>
        <v>12.55</v>
      </c>
      <c r="BG94" s="31">
        <f t="shared" ca="1" si="40"/>
        <v>39.229999999999997</v>
      </c>
      <c r="BH94" s="31">
        <f t="shared" ca="1" si="41"/>
        <v>40.64</v>
      </c>
      <c r="BI94" s="31">
        <f t="shared" ca="1" si="42"/>
        <v>68.62</v>
      </c>
      <c r="BJ94" s="31">
        <f t="shared" ca="1" si="43"/>
        <v>27.64</v>
      </c>
      <c r="BK94" s="31">
        <f t="shared" ca="1" si="44"/>
        <v>0</v>
      </c>
      <c r="BL94" s="31">
        <f t="shared" ca="1" si="45"/>
        <v>0</v>
      </c>
      <c r="BM94" s="32">
        <f t="shared" ca="1" si="58"/>
        <v>10859.75</v>
      </c>
      <c r="BN94" s="32">
        <f t="shared" ca="1" si="46"/>
        <v>1423.0900000000001</v>
      </c>
      <c r="BO94" s="32">
        <f t="shared" ca="1" si="47"/>
        <v>2147.4700000000007</v>
      </c>
      <c r="BP94" s="32">
        <f t="shared" ca="1" si="48"/>
        <v>2024.3500000000013</v>
      </c>
      <c r="BQ94" s="32">
        <f t="shared" ca="1" si="49"/>
        <v>263.49000000000029</v>
      </c>
      <c r="BR94" s="32">
        <f t="shared" ca="1" si="50"/>
        <v>982.46000000000015</v>
      </c>
      <c r="BS94" s="32">
        <f t="shared" ca="1" si="51"/>
        <v>3066.2500000000005</v>
      </c>
      <c r="BT94" s="32">
        <f t="shared" ca="1" si="52"/>
        <v>3170.96</v>
      </c>
      <c r="BU94" s="32">
        <f t="shared" ca="1" si="53"/>
        <v>5344.680000000003</v>
      </c>
      <c r="BV94" s="32">
        <f t="shared" ca="1" si="54"/>
        <v>2149.2800000000002</v>
      </c>
      <c r="BW94" s="32">
        <f t="shared" ca="1" si="55"/>
        <v>0</v>
      </c>
      <c r="BX94" s="32">
        <f t="shared" ca="1" si="56"/>
        <v>0</v>
      </c>
    </row>
    <row r="95" spans="1:76" x14ac:dyDescent="0.25">
      <c r="A95" t="s">
        <v>476</v>
      </c>
      <c r="B95" s="1" t="s">
        <v>51</v>
      </c>
      <c r="C95" t="str">
        <f t="shared" ca="1" si="33"/>
        <v>RB5</v>
      </c>
      <c r="D95" t="str">
        <f t="shared" ca="1" si="34"/>
        <v>Rainbow #5</v>
      </c>
      <c r="E95" s="31">
        <f ca="1">'Module C Corrected'!CW95-'Module C Initial'!CW95</f>
        <v>9229.1699999999837</v>
      </c>
      <c r="F95" s="31">
        <f ca="1">'Module C Corrected'!CX95-'Module C Initial'!CX95</f>
        <v>2802.2299999999959</v>
      </c>
      <c r="G95" s="31">
        <f ca="1">'Module C Corrected'!CY95-'Module C Initial'!CY95</f>
        <v>2779.8400000000183</v>
      </c>
      <c r="H95" s="31">
        <f ca="1">'Module C Corrected'!CZ95-'Module C Initial'!CZ95</f>
        <v>3000.25</v>
      </c>
      <c r="I95" s="31">
        <f ca="1">'Module C Corrected'!DA95-'Module C Initial'!DA95</f>
        <v>1430.1599999999999</v>
      </c>
      <c r="J95" s="31">
        <f ca="1">'Module C Corrected'!DB95-'Module C Initial'!DB95</f>
        <v>4475.5400000000081</v>
      </c>
      <c r="K95" s="31">
        <f ca="1">'Module C Corrected'!DC95-'Module C Initial'!DC95</f>
        <v>6430.1300000000047</v>
      </c>
      <c r="L95" s="31">
        <f ca="1">'Module C Corrected'!DD95-'Module C Initial'!DD95</f>
        <v>4632.2299999999814</v>
      </c>
      <c r="M95" s="31">
        <f ca="1">'Module C Corrected'!DE95-'Module C Initial'!DE95</f>
        <v>9151.859999999986</v>
      </c>
      <c r="N95" s="31">
        <f ca="1">'Module C Corrected'!DF95-'Module C Initial'!DF95</f>
        <v>8725.6600000000326</v>
      </c>
      <c r="O95" s="31">
        <f ca="1">'Module C Corrected'!DG95-'Module C Initial'!DG95</f>
        <v>7206.6600000000035</v>
      </c>
      <c r="P95" s="31">
        <f ca="1">'Module C Corrected'!DH95-'Module C Initial'!DH95</f>
        <v>5575.1399999999994</v>
      </c>
      <c r="Q95" s="32">
        <f ca="1">'Module C Corrected'!DI95-'Module C Initial'!DI95</f>
        <v>461.46000000000095</v>
      </c>
      <c r="R95" s="32">
        <f ca="1">'Module C Corrected'!DJ95-'Module C Initial'!DJ95</f>
        <v>140.11000000000013</v>
      </c>
      <c r="S95" s="32">
        <f ca="1">'Module C Corrected'!DK95-'Module C Initial'!DK95</f>
        <v>139</v>
      </c>
      <c r="T95" s="32">
        <f ca="1">'Module C Corrected'!DL95-'Module C Initial'!DL95</f>
        <v>150.00999999999976</v>
      </c>
      <c r="U95" s="32">
        <f ca="1">'Module C Corrected'!DM95-'Module C Initial'!DM95</f>
        <v>71.509999999999991</v>
      </c>
      <c r="V95" s="32">
        <f ca="1">'Module C Corrected'!DN95-'Module C Initial'!DN95</f>
        <v>223.77999999999975</v>
      </c>
      <c r="W95" s="32">
        <f ca="1">'Module C Corrected'!DO95-'Module C Initial'!DO95</f>
        <v>321.51000000000022</v>
      </c>
      <c r="X95" s="32">
        <f ca="1">'Module C Corrected'!DP95-'Module C Initial'!DP95</f>
        <v>231.60999999999967</v>
      </c>
      <c r="Y95" s="32">
        <f ca="1">'Module C Corrected'!DQ95-'Module C Initial'!DQ95</f>
        <v>457.58999999999924</v>
      </c>
      <c r="Z95" s="32">
        <f ca="1">'Module C Corrected'!DR95-'Module C Initial'!DR95</f>
        <v>436.27999999999975</v>
      </c>
      <c r="AA95" s="32">
        <f ca="1">'Module C Corrected'!DS95-'Module C Initial'!DS95</f>
        <v>360.32999999999993</v>
      </c>
      <c r="AB95" s="32">
        <f ca="1">'Module C Corrected'!DT95-'Module C Initial'!DT95</f>
        <v>278.76000000000022</v>
      </c>
      <c r="AC95" s="31">
        <f ca="1">'Module C Corrected'!DU95-'Module C Initial'!DU95</f>
        <v>2259.3700000000026</v>
      </c>
      <c r="AD95" s="31">
        <f ca="1">'Module C Corrected'!DV95-'Module C Initial'!DV95</f>
        <v>679.47999999999956</v>
      </c>
      <c r="AE95" s="31">
        <f ca="1">'Module C Corrected'!DW95-'Module C Initial'!DW95</f>
        <v>667.98999999999978</v>
      </c>
      <c r="AF95" s="31">
        <f ca="1">'Module C Corrected'!DX95-'Module C Initial'!DX95</f>
        <v>713.96999999999935</v>
      </c>
      <c r="AG95" s="31">
        <f ca="1">'Module C Corrected'!DY95-'Module C Initial'!DY95</f>
        <v>337.10999999999967</v>
      </c>
      <c r="AH95" s="31">
        <f ca="1">'Module C Corrected'!DZ95-'Module C Initial'!DZ95</f>
        <v>1044.5299999999988</v>
      </c>
      <c r="AI95" s="31">
        <f ca="1">'Module C Corrected'!EA95-'Module C Initial'!EA95</f>
        <v>1486.2100000000028</v>
      </c>
      <c r="AJ95" s="31">
        <f ca="1">'Module C Corrected'!EB95-'Module C Initial'!EB95</f>
        <v>1059.869999999999</v>
      </c>
      <c r="AK95" s="31">
        <f ca="1">'Module C Corrected'!EC95-'Module C Initial'!EC95</f>
        <v>2072.6600000000035</v>
      </c>
      <c r="AL95" s="31">
        <f ca="1">'Module C Corrected'!ED95-'Module C Initial'!ED95</f>
        <v>1956.4599999999991</v>
      </c>
      <c r="AM95" s="31">
        <f ca="1">'Module C Corrected'!EE95-'Module C Initial'!EE95</f>
        <v>1599.0900000000001</v>
      </c>
      <c r="AN95" s="31">
        <f ca="1">'Module C Corrected'!EF95-'Module C Initial'!EF95</f>
        <v>1224.510000000002</v>
      </c>
      <c r="AO95" s="32">
        <f t="shared" ca="1" si="32"/>
        <v>11949.999999999987</v>
      </c>
      <c r="AP95" s="32">
        <f t="shared" ca="1" si="32"/>
        <v>3621.8199999999956</v>
      </c>
      <c r="AQ95" s="32">
        <f t="shared" ca="1" si="32"/>
        <v>3586.8300000000181</v>
      </c>
      <c r="AR95" s="32">
        <f t="shared" ca="1" si="32"/>
        <v>3864.2299999999991</v>
      </c>
      <c r="AS95" s="32">
        <f t="shared" ca="1" si="32"/>
        <v>1838.7799999999995</v>
      </c>
      <c r="AT95" s="32">
        <f t="shared" ca="1" si="32"/>
        <v>5743.8500000000067</v>
      </c>
      <c r="AU95" s="32">
        <f t="shared" ca="1" si="59"/>
        <v>8237.8500000000076</v>
      </c>
      <c r="AV95" s="32">
        <f t="shared" ca="1" si="59"/>
        <v>5923.70999999998</v>
      </c>
      <c r="AW95" s="32">
        <f t="shared" ca="1" si="59"/>
        <v>11682.10999999999</v>
      </c>
      <c r="AX95" s="32">
        <f t="shared" ca="1" si="59"/>
        <v>11118.400000000031</v>
      </c>
      <c r="AY95" s="32">
        <f t="shared" ca="1" si="59"/>
        <v>9166.0800000000036</v>
      </c>
      <c r="AZ95" s="32">
        <f t="shared" ca="1" si="59"/>
        <v>7078.4100000000017</v>
      </c>
      <c r="BA95" s="31">
        <f t="shared" ca="1" si="57"/>
        <v>153.22999999999999</v>
      </c>
      <c r="BB95" s="31">
        <f t="shared" ca="1" si="35"/>
        <v>46.52</v>
      </c>
      <c r="BC95" s="31">
        <f t="shared" ca="1" si="36"/>
        <v>46.15</v>
      </c>
      <c r="BD95" s="31">
        <f t="shared" ca="1" si="37"/>
        <v>49.81</v>
      </c>
      <c r="BE95" s="31">
        <f t="shared" ca="1" si="38"/>
        <v>23.74</v>
      </c>
      <c r="BF95" s="31">
        <f t="shared" ca="1" si="39"/>
        <v>74.31</v>
      </c>
      <c r="BG95" s="31">
        <f t="shared" ca="1" si="40"/>
        <v>106.76</v>
      </c>
      <c r="BH95" s="31">
        <f t="shared" ca="1" si="41"/>
        <v>76.91</v>
      </c>
      <c r="BI95" s="31">
        <f t="shared" ca="1" si="42"/>
        <v>151.94999999999999</v>
      </c>
      <c r="BJ95" s="31">
        <f t="shared" ca="1" si="43"/>
        <v>144.87</v>
      </c>
      <c r="BK95" s="31">
        <f t="shared" ca="1" si="44"/>
        <v>119.65</v>
      </c>
      <c r="BL95" s="31">
        <f t="shared" ca="1" si="45"/>
        <v>92.56</v>
      </c>
      <c r="BM95" s="32">
        <f t="shared" ca="1" si="58"/>
        <v>12103.229999999987</v>
      </c>
      <c r="BN95" s="32">
        <f t="shared" ca="1" si="46"/>
        <v>3668.3399999999956</v>
      </c>
      <c r="BO95" s="32">
        <f t="shared" ca="1" si="47"/>
        <v>3632.9800000000182</v>
      </c>
      <c r="BP95" s="32">
        <f t="shared" ca="1" si="48"/>
        <v>3914.0399999999991</v>
      </c>
      <c r="BQ95" s="32">
        <f t="shared" ca="1" si="49"/>
        <v>1862.5199999999995</v>
      </c>
      <c r="BR95" s="32">
        <f t="shared" ca="1" si="50"/>
        <v>5818.1600000000071</v>
      </c>
      <c r="BS95" s="32">
        <f t="shared" ca="1" si="51"/>
        <v>8344.6100000000079</v>
      </c>
      <c r="BT95" s="32">
        <f t="shared" ca="1" si="52"/>
        <v>6000.6199999999799</v>
      </c>
      <c r="BU95" s="32">
        <f t="shared" ca="1" si="53"/>
        <v>11834.05999999999</v>
      </c>
      <c r="BV95" s="32">
        <f t="shared" ca="1" si="54"/>
        <v>11263.270000000031</v>
      </c>
      <c r="BW95" s="32">
        <f t="shared" ca="1" si="55"/>
        <v>9285.7300000000032</v>
      </c>
      <c r="BX95" s="32">
        <f t="shared" ca="1" si="56"/>
        <v>7170.9700000000021</v>
      </c>
    </row>
    <row r="96" spans="1:76" x14ac:dyDescent="0.25">
      <c r="A96" t="s">
        <v>478</v>
      </c>
      <c r="B96" s="1" t="s">
        <v>109</v>
      </c>
      <c r="C96" t="str">
        <f t="shared" ca="1" si="33"/>
        <v>BCHIMP</v>
      </c>
      <c r="D96" t="str">
        <f t="shared" ca="1" si="34"/>
        <v>Alberta-BC Intertie - Import</v>
      </c>
      <c r="E96" s="31">
        <f ca="1">'Module C Corrected'!CW96-'Module C Initial'!CW96</f>
        <v>0</v>
      </c>
      <c r="F96" s="31">
        <f ca="1">'Module C Corrected'!CX96-'Module C Initial'!CX96</f>
        <v>16.379999999999995</v>
      </c>
      <c r="G96" s="31">
        <f ca="1">'Module C Corrected'!CY96-'Module C Initial'!CY96</f>
        <v>35.730000000000018</v>
      </c>
      <c r="H96" s="31">
        <f ca="1">'Module C Corrected'!CZ96-'Module C Initial'!CZ96</f>
        <v>0</v>
      </c>
      <c r="I96" s="31">
        <f ca="1">'Module C Corrected'!DA96-'Module C Initial'!DA96</f>
        <v>0</v>
      </c>
      <c r="J96" s="31">
        <f ca="1">'Module C Corrected'!DB96-'Module C Initial'!DB96</f>
        <v>0</v>
      </c>
      <c r="K96" s="31">
        <f ca="1">'Module C Corrected'!DC96-'Module C Initial'!DC96</f>
        <v>1.0300000000000011</v>
      </c>
      <c r="L96" s="31">
        <f ca="1">'Module C Corrected'!DD96-'Module C Initial'!DD96</f>
        <v>0.7900000000000027</v>
      </c>
      <c r="M96" s="31">
        <f ca="1">'Module C Corrected'!DE96-'Module C Initial'!DE96</f>
        <v>0</v>
      </c>
      <c r="N96" s="31">
        <f ca="1">'Module C Corrected'!DF96-'Module C Initial'!DF96</f>
        <v>4.5800000000000125</v>
      </c>
      <c r="O96" s="31">
        <f ca="1">'Module C Corrected'!DG96-'Module C Initial'!DG96</f>
        <v>0.12999999999999901</v>
      </c>
      <c r="P96" s="31">
        <f ca="1">'Module C Corrected'!DH96-'Module C Initial'!DH96</f>
        <v>0.47000000000000242</v>
      </c>
      <c r="Q96" s="32">
        <f ca="1">'Module C Corrected'!DI96-'Module C Initial'!DI96</f>
        <v>0</v>
      </c>
      <c r="R96" s="32">
        <f ca="1">'Module C Corrected'!DJ96-'Module C Initial'!DJ96</f>
        <v>0.82000000000000028</v>
      </c>
      <c r="S96" s="32">
        <f ca="1">'Module C Corrected'!DK96-'Module C Initial'!DK96</f>
        <v>1.7900000000000063</v>
      </c>
      <c r="T96" s="32">
        <f ca="1">'Module C Corrected'!DL96-'Module C Initial'!DL96</f>
        <v>0</v>
      </c>
      <c r="U96" s="32">
        <f ca="1">'Module C Corrected'!DM96-'Module C Initial'!DM96</f>
        <v>0</v>
      </c>
      <c r="V96" s="32">
        <f ca="1">'Module C Corrected'!DN96-'Module C Initial'!DN96</f>
        <v>0</v>
      </c>
      <c r="W96" s="32">
        <f ca="1">'Module C Corrected'!DO96-'Module C Initial'!DO96</f>
        <v>5.0000000000000266E-2</v>
      </c>
      <c r="X96" s="32">
        <f ca="1">'Module C Corrected'!DP96-'Module C Initial'!DP96</f>
        <v>3.9999999999999925E-2</v>
      </c>
      <c r="Y96" s="32">
        <f ca="1">'Module C Corrected'!DQ96-'Module C Initial'!DQ96</f>
        <v>0</v>
      </c>
      <c r="Z96" s="32">
        <f ca="1">'Module C Corrected'!DR96-'Module C Initial'!DR96</f>
        <v>0.22999999999999954</v>
      </c>
      <c r="AA96" s="32">
        <f ca="1">'Module C Corrected'!DS96-'Module C Initial'!DS96</f>
        <v>0</v>
      </c>
      <c r="AB96" s="32">
        <f ca="1">'Module C Corrected'!DT96-'Module C Initial'!DT96</f>
        <v>2.0000000000000018E-2</v>
      </c>
      <c r="AC96" s="31">
        <f ca="1">'Module C Corrected'!DU96-'Module C Initial'!DU96</f>
        <v>0</v>
      </c>
      <c r="AD96" s="31">
        <f ca="1">'Module C Corrected'!DV96-'Module C Initial'!DV96</f>
        <v>3.9800000000000182</v>
      </c>
      <c r="AE96" s="31">
        <f ca="1">'Module C Corrected'!DW96-'Module C Initial'!DW96</f>
        <v>8.5800000000000409</v>
      </c>
      <c r="AF96" s="31">
        <f ca="1">'Module C Corrected'!DX96-'Module C Initial'!DX96</f>
        <v>0</v>
      </c>
      <c r="AG96" s="31">
        <f ca="1">'Module C Corrected'!DY96-'Module C Initial'!DY96</f>
        <v>0</v>
      </c>
      <c r="AH96" s="31">
        <f ca="1">'Module C Corrected'!DZ96-'Module C Initial'!DZ96</f>
        <v>0</v>
      </c>
      <c r="AI96" s="31">
        <f ca="1">'Module C Corrected'!EA96-'Module C Initial'!EA96</f>
        <v>0.23999999999999844</v>
      </c>
      <c r="AJ96" s="31">
        <f ca="1">'Module C Corrected'!EB96-'Module C Initial'!EB96</f>
        <v>0.18000000000000016</v>
      </c>
      <c r="AK96" s="31">
        <f ca="1">'Module C Corrected'!EC96-'Module C Initial'!EC96</f>
        <v>0</v>
      </c>
      <c r="AL96" s="31">
        <f ca="1">'Module C Corrected'!ED96-'Module C Initial'!ED96</f>
        <v>1.0199999999999996</v>
      </c>
      <c r="AM96" s="31">
        <f ca="1">'Module C Corrected'!EE96-'Module C Initial'!EE96</f>
        <v>2.0000000000000018E-2</v>
      </c>
      <c r="AN96" s="31">
        <f ca="1">'Module C Corrected'!EF96-'Module C Initial'!EF96</f>
        <v>9.9999999999999645E-2</v>
      </c>
      <c r="AO96" s="32">
        <f t="shared" ca="1" si="32"/>
        <v>0</v>
      </c>
      <c r="AP96" s="32">
        <f t="shared" ca="1" si="32"/>
        <v>21.180000000000014</v>
      </c>
      <c r="AQ96" s="32">
        <f t="shared" ca="1" si="32"/>
        <v>46.100000000000065</v>
      </c>
      <c r="AR96" s="32">
        <f t="shared" ca="1" si="32"/>
        <v>0</v>
      </c>
      <c r="AS96" s="32">
        <f t="shared" ca="1" si="32"/>
        <v>0</v>
      </c>
      <c r="AT96" s="32">
        <f t="shared" ca="1" si="32"/>
        <v>0</v>
      </c>
      <c r="AU96" s="32">
        <f t="shared" ca="1" si="59"/>
        <v>1.3199999999999998</v>
      </c>
      <c r="AV96" s="32">
        <f t="shared" ca="1" si="59"/>
        <v>1.0100000000000029</v>
      </c>
      <c r="AW96" s="32">
        <f t="shared" ca="1" si="59"/>
        <v>0</v>
      </c>
      <c r="AX96" s="32">
        <f t="shared" ca="1" si="59"/>
        <v>5.8300000000000116</v>
      </c>
      <c r="AY96" s="32">
        <f t="shared" ca="1" si="59"/>
        <v>0.14999999999999902</v>
      </c>
      <c r="AZ96" s="32">
        <f t="shared" ca="1" si="59"/>
        <v>0.59000000000000208</v>
      </c>
      <c r="BA96" s="31">
        <f t="shared" ca="1" si="57"/>
        <v>0</v>
      </c>
      <c r="BB96" s="31">
        <f t="shared" ca="1" si="35"/>
        <v>0.27</v>
      </c>
      <c r="BC96" s="31">
        <f t="shared" ca="1" si="36"/>
        <v>0.59</v>
      </c>
      <c r="BD96" s="31">
        <f t="shared" ca="1" si="37"/>
        <v>0</v>
      </c>
      <c r="BE96" s="31">
        <f t="shared" ca="1" si="38"/>
        <v>0</v>
      </c>
      <c r="BF96" s="31">
        <f t="shared" ca="1" si="39"/>
        <v>0</v>
      </c>
      <c r="BG96" s="31">
        <f t="shared" ca="1" si="40"/>
        <v>0.02</v>
      </c>
      <c r="BH96" s="31">
        <f t="shared" ca="1" si="41"/>
        <v>0.01</v>
      </c>
      <c r="BI96" s="31">
        <f t="shared" ca="1" si="42"/>
        <v>0</v>
      </c>
      <c r="BJ96" s="31">
        <f t="shared" ca="1" si="43"/>
        <v>0.08</v>
      </c>
      <c r="BK96" s="31">
        <f t="shared" ca="1" si="44"/>
        <v>0</v>
      </c>
      <c r="BL96" s="31">
        <f t="shared" ca="1" si="45"/>
        <v>0.01</v>
      </c>
      <c r="BM96" s="32">
        <f t="shared" ca="1" si="58"/>
        <v>0</v>
      </c>
      <c r="BN96" s="32">
        <f t="shared" ca="1" si="46"/>
        <v>21.450000000000014</v>
      </c>
      <c r="BO96" s="32">
        <f t="shared" ca="1" si="47"/>
        <v>46.690000000000069</v>
      </c>
      <c r="BP96" s="32">
        <f t="shared" ca="1" si="48"/>
        <v>0</v>
      </c>
      <c r="BQ96" s="32">
        <f t="shared" ca="1" si="49"/>
        <v>0</v>
      </c>
      <c r="BR96" s="32">
        <f t="shared" ca="1" si="50"/>
        <v>0</v>
      </c>
      <c r="BS96" s="32">
        <f t="shared" ca="1" si="51"/>
        <v>1.3399999999999999</v>
      </c>
      <c r="BT96" s="32">
        <f t="shared" ca="1" si="52"/>
        <v>1.0200000000000029</v>
      </c>
      <c r="BU96" s="32">
        <f t="shared" ca="1" si="53"/>
        <v>0</v>
      </c>
      <c r="BV96" s="32">
        <f t="shared" ca="1" si="54"/>
        <v>5.9100000000000117</v>
      </c>
      <c r="BW96" s="32">
        <f t="shared" ca="1" si="55"/>
        <v>0.14999999999999902</v>
      </c>
      <c r="BX96" s="32">
        <f t="shared" ca="1" si="56"/>
        <v>0.60000000000000209</v>
      </c>
    </row>
    <row r="97" spans="1:76" x14ac:dyDescent="0.25">
      <c r="A97" t="s">
        <v>478</v>
      </c>
      <c r="B97" s="1" t="s">
        <v>110</v>
      </c>
      <c r="C97" t="str">
        <f t="shared" ca="1" si="33"/>
        <v>SPCIMP</v>
      </c>
      <c r="D97" t="str">
        <f t="shared" ca="1" si="34"/>
        <v>Alberta-Saskatchewan Intertie - Import</v>
      </c>
      <c r="E97" s="31">
        <f ca="1">'Module C Corrected'!CW97-'Module C Initial'!CW97</f>
        <v>0</v>
      </c>
      <c r="F97" s="31">
        <f ca="1">'Module C Corrected'!CX97-'Module C Initial'!CX97</f>
        <v>0</v>
      </c>
      <c r="G97" s="31">
        <f ca="1">'Module C Corrected'!CY97-'Module C Initial'!CY97</f>
        <v>0</v>
      </c>
      <c r="H97" s="31">
        <f ca="1">'Module C Corrected'!CZ97-'Module C Initial'!CZ97</f>
        <v>0</v>
      </c>
      <c r="I97" s="31">
        <f ca="1">'Module C Corrected'!DA97-'Module C Initial'!DA97</f>
        <v>0</v>
      </c>
      <c r="J97" s="31">
        <f ca="1">'Module C Corrected'!DB97-'Module C Initial'!DB97</f>
        <v>0</v>
      </c>
      <c r="K97" s="31">
        <f ca="1">'Module C Corrected'!DC97-'Module C Initial'!DC97</f>
        <v>0</v>
      </c>
      <c r="L97" s="31">
        <f ca="1">'Module C Corrected'!DD97-'Module C Initial'!DD97</f>
        <v>0</v>
      </c>
      <c r="M97" s="31">
        <f ca="1">'Module C Corrected'!DE97-'Module C Initial'!DE97</f>
        <v>0</v>
      </c>
      <c r="N97" s="31">
        <f ca="1">'Module C Corrected'!DF97-'Module C Initial'!DF97</f>
        <v>0</v>
      </c>
      <c r="O97" s="31">
        <f ca="1">'Module C Corrected'!DG97-'Module C Initial'!DG97</f>
        <v>0</v>
      </c>
      <c r="P97" s="31">
        <f ca="1">'Module C Corrected'!DH97-'Module C Initial'!DH97</f>
        <v>0</v>
      </c>
      <c r="Q97" s="32">
        <f ca="1">'Module C Corrected'!DI97-'Module C Initial'!DI97</f>
        <v>0</v>
      </c>
      <c r="R97" s="32">
        <f ca="1">'Module C Corrected'!DJ97-'Module C Initial'!DJ97</f>
        <v>0</v>
      </c>
      <c r="S97" s="32">
        <f ca="1">'Module C Corrected'!DK97-'Module C Initial'!DK97</f>
        <v>0</v>
      </c>
      <c r="T97" s="32">
        <f ca="1">'Module C Corrected'!DL97-'Module C Initial'!DL97</f>
        <v>0</v>
      </c>
      <c r="U97" s="32">
        <f ca="1">'Module C Corrected'!DM97-'Module C Initial'!DM97</f>
        <v>0</v>
      </c>
      <c r="V97" s="32">
        <f ca="1">'Module C Corrected'!DN97-'Module C Initial'!DN97</f>
        <v>0</v>
      </c>
      <c r="W97" s="32">
        <f ca="1">'Module C Corrected'!DO97-'Module C Initial'!DO97</f>
        <v>0</v>
      </c>
      <c r="X97" s="32">
        <f ca="1">'Module C Corrected'!DP97-'Module C Initial'!DP97</f>
        <v>0</v>
      </c>
      <c r="Y97" s="32">
        <f ca="1">'Module C Corrected'!DQ97-'Module C Initial'!DQ97</f>
        <v>0</v>
      </c>
      <c r="Z97" s="32">
        <f ca="1">'Module C Corrected'!DR97-'Module C Initial'!DR97</f>
        <v>0</v>
      </c>
      <c r="AA97" s="32">
        <f ca="1">'Module C Corrected'!DS97-'Module C Initial'!DS97</f>
        <v>0</v>
      </c>
      <c r="AB97" s="32">
        <f ca="1">'Module C Corrected'!DT97-'Module C Initial'!DT97</f>
        <v>0</v>
      </c>
      <c r="AC97" s="31">
        <f ca="1">'Module C Corrected'!DU97-'Module C Initial'!DU97</f>
        <v>0</v>
      </c>
      <c r="AD97" s="31">
        <f ca="1">'Module C Corrected'!DV97-'Module C Initial'!DV97</f>
        <v>0</v>
      </c>
      <c r="AE97" s="31">
        <f ca="1">'Module C Corrected'!DW97-'Module C Initial'!DW97</f>
        <v>0</v>
      </c>
      <c r="AF97" s="31">
        <f ca="1">'Module C Corrected'!DX97-'Module C Initial'!DX97</f>
        <v>0</v>
      </c>
      <c r="AG97" s="31">
        <f ca="1">'Module C Corrected'!DY97-'Module C Initial'!DY97</f>
        <v>0</v>
      </c>
      <c r="AH97" s="31">
        <f ca="1">'Module C Corrected'!DZ97-'Module C Initial'!DZ97</f>
        <v>0</v>
      </c>
      <c r="AI97" s="31">
        <f ca="1">'Module C Corrected'!EA97-'Module C Initial'!EA97</f>
        <v>0</v>
      </c>
      <c r="AJ97" s="31">
        <f ca="1">'Module C Corrected'!EB97-'Module C Initial'!EB97</f>
        <v>0</v>
      </c>
      <c r="AK97" s="31">
        <f ca="1">'Module C Corrected'!EC97-'Module C Initial'!EC97</f>
        <v>0</v>
      </c>
      <c r="AL97" s="31">
        <f ca="1">'Module C Corrected'!ED97-'Module C Initial'!ED97</f>
        <v>0</v>
      </c>
      <c r="AM97" s="31">
        <f ca="1">'Module C Corrected'!EE97-'Module C Initial'!EE97</f>
        <v>0</v>
      </c>
      <c r="AN97" s="31">
        <f ca="1">'Module C Corrected'!EF97-'Module C Initial'!EF97</f>
        <v>0</v>
      </c>
      <c r="AO97" s="32">
        <f t="shared" ca="1" si="32"/>
        <v>0</v>
      </c>
      <c r="AP97" s="32">
        <f t="shared" ca="1" si="32"/>
        <v>0</v>
      </c>
      <c r="AQ97" s="32">
        <f t="shared" ca="1" si="32"/>
        <v>0</v>
      </c>
      <c r="AR97" s="32">
        <f t="shared" ca="1" si="32"/>
        <v>0</v>
      </c>
      <c r="AS97" s="32">
        <f t="shared" ca="1" si="32"/>
        <v>0</v>
      </c>
      <c r="AT97" s="32">
        <f t="shared" ca="1" si="32"/>
        <v>0</v>
      </c>
      <c r="AU97" s="32">
        <f t="shared" ca="1" si="59"/>
        <v>0</v>
      </c>
      <c r="AV97" s="32">
        <f t="shared" ca="1" si="59"/>
        <v>0</v>
      </c>
      <c r="AW97" s="32">
        <f t="shared" ca="1" si="59"/>
        <v>0</v>
      </c>
      <c r="AX97" s="32">
        <f t="shared" ca="1" si="59"/>
        <v>0</v>
      </c>
      <c r="AY97" s="32">
        <f t="shared" ca="1" si="59"/>
        <v>0</v>
      </c>
      <c r="AZ97" s="32">
        <f t="shared" ca="1" si="59"/>
        <v>0</v>
      </c>
      <c r="BA97" s="31">
        <f t="shared" ca="1" si="57"/>
        <v>0</v>
      </c>
      <c r="BB97" s="31">
        <f t="shared" ca="1" si="35"/>
        <v>0</v>
      </c>
      <c r="BC97" s="31">
        <f t="shared" ca="1" si="36"/>
        <v>0</v>
      </c>
      <c r="BD97" s="31">
        <f t="shared" ca="1" si="37"/>
        <v>0</v>
      </c>
      <c r="BE97" s="31">
        <f t="shared" ca="1" si="38"/>
        <v>0</v>
      </c>
      <c r="BF97" s="31">
        <f t="shared" ca="1" si="39"/>
        <v>0</v>
      </c>
      <c r="BG97" s="31">
        <f t="shared" ca="1" si="40"/>
        <v>0</v>
      </c>
      <c r="BH97" s="31">
        <f t="shared" ca="1" si="41"/>
        <v>0</v>
      </c>
      <c r="BI97" s="31">
        <f t="shared" ca="1" si="42"/>
        <v>0</v>
      </c>
      <c r="BJ97" s="31">
        <f t="shared" ca="1" si="43"/>
        <v>0</v>
      </c>
      <c r="BK97" s="31">
        <f t="shared" ca="1" si="44"/>
        <v>0</v>
      </c>
      <c r="BL97" s="31">
        <f t="shared" ca="1" si="45"/>
        <v>0</v>
      </c>
      <c r="BM97" s="32">
        <f t="shared" ca="1" si="58"/>
        <v>0</v>
      </c>
      <c r="BN97" s="32">
        <f t="shared" ca="1" si="46"/>
        <v>0</v>
      </c>
      <c r="BO97" s="32">
        <f t="shared" ca="1" si="47"/>
        <v>0</v>
      </c>
      <c r="BP97" s="32">
        <f t="shared" ca="1" si="48"/>
        <v>0</v>
      </c>
      <c r="BQ97" s="32">
        <f t="shared" ca="1" si="49"/>
        <v>0</v>
      </c>
      <c r="BR97" s="32">
        <f t="shared" ca="1" si="50"/>
        <v>0</v>
      </c>
      <c r="BS97" s="32">
        <f t="shared" ca="1" si="51"/>
        <v>0</v>
      </c>
      <c r="BT97" s="32">
        <f t="shared" ca="1" si="52"/>
        <v>0</v>
      </c>
      <c r="BU97" s="32">
        <f t="shared" ca="1" si="53"/>
        <v>0</v>
      </c>
      <c r="BV97" s="32">
        <f t="shared" ca="1" si="54"/>
        <v>0</v>
      </c>
      <c r="BW97" s="32">
        <f t="shared" ca="1" si="55"/>
        <v>0</v>
      </c>
      <c r="BX97" s="32">
        <f t="shared" ca="1" si="56"/>
        <v>0</v>
      </c>
    </row>
    <row r="98" spans="1:76" x14ac:dyDescent="0.25">
      <c r="A98" t="s">
        <v>478</v>
      </c>
      <c r="B98" s="1" t="s">
        <v>351</v>
      </c>
      <c r="C98" t="str">
        <f t="shared" ca="1" si="33"/>
        <v>SPCEXP</v>
      </c>
      <c r="D98" t="str">
        <f t="shared" ca="1" si="34"/>
        <v>Alberta-Saskatchewan Intertie - Export</v>
      </c>
      <c r="E98" s="31">
        <f ca="1">'Module C Corrected'!CW98-'Module C Initial'!CW98</f>
        <v>0</v>
      </c>
      <c r="F98" s="31">
        <f ca="1">'Module C Corrected'!CX98-'Module C Initial'!CX98</f>
        <v>0</v>
      </c>
      <c r="G98" s="31">
        <f ca="1">'Module C Corrected'!CY98-'Module C Initial'!CY98</f>
        <v>0</v>
      </c>
      <c r="H98" s="31">
        <f ca="1">'Module C Corrected'!CZ98-'Module C Initial'!CZ98</f>
        <v>0</v>
      </c>
      <c r="I98" s="31">
        <f ca="1">'Module C Corrected'!DA98-'Module C Initial'!DA98</f>
        <v>0</v>
      </c>
      <c r="J98" s="31">
        <f ca="1">'Module C Corrected'!DB98-'Module C Initial'!DB98</f>
        <v>0</v>
      </c>
      <c r="K98" s="31">
        <f ca="1">'Module C Corrected'!DC98-'Module C Initial'!DC98</f>
        <v>0</v>
      </c>
      <c r="L98" s="31">
        <f ca="1">'Module C Corrected'!DD98-'Module C Initial'!DD98</f>
        <v>0</v>
      </c>
      <c r="M98" s="31">
        <f ca="1">'Module C Corrected'!DE98-'Module C Initial'!DE98</f>
        <v>0</v>
      </c>
      <c r="N98" s="31">
        <f ca="1">'Module C Corrected'!DF98-'Module C Initial'!DF98</f>
        <v>0</v>
      </c>
      <c r="O98" s="31">
        <f ca="1">'Module C Corrected'!DG98-'Module C Initial'!DG98</f>
        <v>0</v>
      </c>
      <c r="P98" s="31">
        <f ca="1">'Module C Corrected'!DH98-'Module C Initial'!DH98</f>
        <v>0</v>
      </c>
      <c r="Q98" s="32">
        <f ca="1">'Module C Corrected'!DI98-'Module C Initial'!DI98</f>
        <v>0</v>
      </c>
      <c r="R98" s="32">
        <f ca="1">'Module C Corrected'!DJ98-'Module C Initial'!DJ98</f>
        <v>0</v>
      </c>
      <c r="S98" s="32">
        <f ca="1">'Module C Corrected'!DK98-'Module C Initial'!DK98</f>
        <v>0</v>
      </c>
      <c r="T98" s="32">
        <f ca="1">'Module C Corrected'!DL98-'Module C Initial'!DL98</f>
        <v>0</v>
      </c>
      <c r="U98" s="32">
        <f ca="1">'Module C Corrected'!DM98-'Module C Initial'!DM98</f>
        <v>0</v>
      </c>
      <c r="V98" s="32">
        <f ca="1">'Module C Corrected'!DN98-'Module C Initial'!DN98</f>
        <v>0</v>
      </c>
      <c r="W98" s="32">
        <f ca="1">'Module C Corrected'!DO98-'Module C Initial'!DO98</f>
        <v>0</v>
      </c>
      <c r="X98" s="32">
        <f ca="1">'Module C Corrected'!DP98-'Module C Initial'!DP98</f>
        <v>0</v>
      </c>
      <c r="Y98" s="32">
        <f ca="1">'Module C Corrected'!DQ98-'Module C Initial'!DQ98</f>
        <v>0</v>
      </c>
      <c r="Z98" s="32">
        <f ca="1">'Module C Corrected'!DR98-'Module C Initial'!DR98</f>
        <v>0</v>
      </c>
      <c r="AA98" s="32">
        <f ca="1">'Module C Corrected'!DS98-'Module C Initial'!DS98</f>
        <v>0</v>
      </c>
      <c r="AB98" s="32">
        <f ca="1">'Module C Corrected'!DT98-'Module C Initial'!DT98</f>
        <v>0</v>
      </c>
      <c r="AC98" s="31">
        <f ca="1">'Module C Corrected'!DU98-'Module C Initial'!DU98</f>
        <v>0</v>
      </c>
      <c r="AD98" s="31">
        <f ca="1">'Module C Corrected'!DV98-'Module C Initial'!DV98</f>
        <v>0</v>
      </c>
      <c r="AE98" s="31">
        <f ca="1">'Module C Corrected'!DW98-'Module C Initial'!DW98</f>
        <v>0</v>
      </c>
      <c r="AF98" s="31">
        <f ca="1">'Module C Corrected'!DX98-'Module C Initial'!DX98</f>
        <v>0</v>
      </c>
      <c r="AG98" s="31">
        <f ca="1">'Module C Corrected'!DY98-'Module C Initial'!DY98</f>
        <v>0</v>
      </c>
      <c r="AH98" s="31">
        <f ca="1">'Module C Corrected'!DZ98-'Module C Initial'!DZ98</f>
        <v>0</v>
      </c>
      <c r="AI98" s="31">
        <f ca="1">'Module C Corrected'!EA98-'Module C Initial'!EA98</f>
        <v>0</v>
      </c>
      <c r="AJ98" s="31">
        <f ca="1">'Module C Corrected'!EB98-'Module C Initial'!EB98</f>
        <v>0</v>
      </c>
      <c r="AK98" s="31">
        <f ca="1">'Module C Corrected'!EC98-'Module C Initial'!EC98</f>
        <v>0</v>
      </c>
      <c r="AL98" s="31">
        <f ca="1">'Module C Corrected'!ED98-'Module C Initial'!ED98</f>
        <v>0</v>
      </c>
      <c r="AM98" s="31">
        <f ca="1">'Module C Corrected'!EE98-'Module C Initial'!EE98</f>
        <v>0</v>
      </c>
      <c r="AN98" s="31">
        <f ca="1">'Module C Corrected'!EF98-'Module C Initial'!EF98</f>
        <v>0</v>
      </c>
      <c r="AO98" s="32">
        <f t="shared" ca="1" si="32"/>
        <v>0</v>
      </c>
      <c r="AP98" s="32">
        <f t="shared" ca="1" si="32"/>
        <v>0</v>
      </c>
      <c r="AQ98" s="32">
        <f t="shared" ca="1" si="32"/>
        <v>0</v>
      </c>
      <c r="AR98" s="32">
        <f t="shared" ca="1" si="32"/>
        <v>0</v>
      </c>
      <c r="AS98" s="32">
        <f t="shared" ca="1" si="32"/>
        <v>0</v>
      </c>
      <c r="AT98" s="32">
        <f t="shared" ca="1" si="32"/>
        <v>0</v>
      </c>
      <c r="AU98" s="32">
        <f t="shared" ca="1" si="59"/>
        <v>0</v>
      </c>
      <c r="AV98" s="32">
        <f t="shared" ca="1" si="59"/>
        <v>0</v>
      </c>
      <c r="AW98" s="32">
        <f t="shared" ca="1" si="59"/>
        <v>0</v>
      </c>
      <c r="AX98" s="32">
        <f t="shared" ca="1" si="59"/>
        <v>0</v>
      </c>
      <c r="AY98" s="32">
        <f t="shared" ca="1" si="59"/>
        <v>0</v>
      </c>
      <c r="AZ98" s="32">
        <f t="shared" ca="1" si="59"/>
        <v>0</v>
      </c>
      <c r="BA98" s="31">
        <f t="shared" ca="1" si="57"/>
        <v>0</v>
      </c>
      <c r="BB98" s="31">
        <f t="shared" ca="1" si="35"/>
        <v>0</v>
      </c>
      <c r="BC98" s="31">
        <f t="shared" ca="1" si="36"/>
        <v>0</v>
      </c>
      <c r="BD98" s="31">
        <f t="shared" ca="1" si="37"/>
        <v>0</v>
      </c>
      <c r="BE98" s="31">
        <f t="shared" ca="1" si="38"/>
        <v>0</v>
      </c>
      <c r="BF98" s="31">
        <f t="shared" ca="1" si="39"/>
        <v>0</v>
      </c>
      <c r="BG98" s="31">
        <f t="shared" ca="1" si="40"/>
        <v>0</v>
      </c>
      <c r="BH98" s="31">
        <f t="shared" ca="1" si="41"/>
        <v>0</v>
      </c>
      <c r="BI98" s="31">
        <f t="shared" ca="1" si="42"/>
        <v>0</v>
      </c>
      <c r="BJ98" s="31">
        <f t="shared" ca="1" si="43"/>
        <v>0</v>
      </c>
      <c r="BK98" s="31">
        <f t="shared" ca="1" si="44"/>
        <v>0</v>
      </c>
      <c r="BL98" s="31">
        <f t="shared" ca="1" si="45"/>
        <v>0</v>
      </c>
      <c r="BM98" s="32">
        <f t="shared" ca="1" si="58"/>
        <v>0</v>
      </c>
      <c r="BN98" s="32">
        <f t="shared" ca="1" si="46"/>
        <v>0</v>
      </c>
      <c r="BO98" s="32">
        <f t="shared" ca="1" si="47"/>
        <v>0</v>
      </c>
      <c r="BP98" s="32">
        <f t="shared" ca="1" si="48"/>
        <v>0</v>
      </c>
      <c r="BQ98" s="32">
        <f t="shared" ca="1" si="49"/>
        <v>0</v>
      </c>
      <c r="BR98" s="32">
        <f t="shared" ca="1" si="50"/>
        <v>0</v>
      </c>
      <c r="BS98" s="32">
        <f t="shared" ca="1" si="51"/>
        <v>0</v>
      </c>
      <c r="BT98" s="32">
        <f t="shared" ca="1" si="52"/>
        <v>0</v>
      </c>
      <c r="BU98" s="32">
        <f t="shared" ca="1" si="53"/>
        <v>0</v>
      </c>
      <c r="BV98" s="32">
        <f t="shared" ca="1" si="54"/>
        <v>0</v>
      </c>
      <c r="BW98" s="32">
        <f t="shared" ca="1" si="55"/>
        <v>0</v>
      </c>
      <c r="BX98" s="32">
        <f t="shared" ca="1" si="56"/>
        <v>0</v>
      </c>
    </row>
    <row r="99" spans="1:76" x14ac:dyDescent="0.25">
      <c r="A99" t="s">
        <v>476</v>
      </c>
      <c r="B99" s="1" t="s">
        <v>52</v>
      </c>
      <c r="C99" t="str">
        <f t="shared" ca="1" si="33"/>
        <v>RL1</v>
      </c>
      <c r="D99" t="str">
        <f t="shared" ca="1" si="34"/>
        <v>Rainbow Lake #1</v>
      </c>
      <c r="E99" s="31">
        <f ca="1">'Module C Corrected'!CW99-'Module C Initial'!CW99</f>
        <v>-6825.2299999999814</v>
      </c>
      <c r="F99" s="31">
        <f ca="1">'Module C Corrected'!CX99-'Module C Initial'!CX99</f>
        <v>-3094.2000000000116</v>
      </c>
      <c r="G99" s="31">
        <f ca="1">'Module C Corrected'!CY99-'Module C Initial'!CY99</f>
        <v>-3789.4400000000023</v>
      </c>
      <c r="H99" s="31">
        <f ca="1">'Module C Corrected'!CZ99-'Module C Initial'!CZ99</f>
        <v>-2479.5000000000146</v>
      </c>
      <c r="I99" s="31">
        <f ca="1">'Module C Corrected'!DA99-'Module C Initial'!DA99</f>
        <v>-2047.7099999999919</v>
      </c>
      <c r="J99" s="31">
        <f ca="1">'Module C Corrected'!DB99-'Module C Initial'!DB99</f>
        <v>-3240.3699999999953</v>
      </c>
      <c r="K99" s="31">
        <f ca="1">'Module C Corrected'!DC99-'Module C Initial'!DC99</f>
        <v>-4198.2799999999988</v>
      </c>
      <c r="L99" s="31">
        <f ca="1">'Module C Corrected'!DD99-'Module C Initial'!DD99</f>
        <v>-3506.3499999999767</v>
      </c>
      <c r="M99" s="31">
        <f ca="1">'Module C Corrected'!DE99-'Module C Initial'!DE99</f>
        <v>-6137.4599999999627</v>
      </c>
      <c r="N99" s="31">
        <f ca="1">'Module C Corrected'!DF99-'Module C Initial'!DF99</f>
        <v>-6487.7399999999907</v>
      </c>
      <c r="O99" s="31">
        <f ca="1">'Module C Corrected'!DG99-'Module C Initial'!DG99</f>
        <v>-1962.9099999999889</v>
      </c>
      <c r="P99" s="31">
        <f ca="1">'Module C Corrected'!DH99-'Module C Initial'!DH99</f>
        <v>-2900.3699999999953</v>
      </c>
      <c r="Q99" s="32">
        <f ca="1">'Module C Corrected'!DI99-'Module C Initial'!DI99</f>
        <v>-341.26000000000204</v>
      </c>
      <c r="R99" s="32">
        <f ca="1">'Module C Corrected'!DJ99-'Module C Initial'!DJ99</f>
        <v>-154.70999999999913</v>
      </c>
      <c r="S99" s="32">
        <f ca="1">'Module C Corrected'!DK99-'Module C Initial'!DK99</f>
        <v>-189.46999999999935</v>
      </c>
      <c r="T99" s="32">
        <f ca="1">'Module C Corrected'!DL99-'Module C Initial'!DL99</f>
        <v>-123.97999999999956</v>
      </c>
      <c r="U99" s="32">
        <f ca="1">'Module C Corrected'!DM99-'Module C Initial'!DM99</f>
        <v>-102.39000000000033</v>
      </c>
      <c r="V99" s="32">
        <f ca="1">'Module C Corrected'!DN99-'Module C Initial'!DN99</f>
        <v>-162.01000000000022</v>
      </c>
      <c r="W99" s="32">
        <f ca="1">'Module C Corrected'!DO99-'Module C Initial'!DO99</f>
        <v>-209.90999999999985</v>
      </c>
      <c r="X99" s="32">
        <f ca="1">'Module C Corrected'!DP99-'Module C Initial'!DP99</f>
        <v>-175.31000000000131</v>
      </c>
      <c r="Y99" s="32">
        <f ca="1">'Module C Corrected'!DQ99-'Module C Initial'!DQ99</f>
        <v>-306.8700000000008</v>
      </c>
      <c r="Z99" s="32">
        <f ca="1">'Module C Corrected'!DR99-'Module C Initial'!DR99</f>
        <v>-324.38999999999942</v>
      </c>
      <c r="AA99" s="32">
        <f ca="1">'Module C Corrected'!DS99-'Module C Initial'!DS99</f>
        <v>-98.150000000000546</v>
      </c>
      <c r="AB99" s="32">
        <f ca="1">'Module C Corrected'!DT99-'Module C Initial'!DT99</f>
        <v>-145.02000000000044</v>
      </c>
      <c r="AC99" s="31">
        <f ca="1">'Module C Corrected'!DU99-'Module C Initial'!DU99</f>
        <v>-1670.8699999999953</v>
      </c>
      <c r="AD99" s="31">
        <f ca="1">'Module C Corrected'!DV99-'Module C Initial'!DV99</f>
        <v>-750.27999999999884</v>
      </c>
      <c r="AE99" s="31">
        <f ca="1">'Module C Corrected'!DW99-'Module C Initial'!DW99</f>
        <v>-910.59999999999854</v>
      </c>
      <c r="AF99" s="31">
        <f ca="1">'Module C Corrected'!DX99-'Module C Initial'!DX99</f>
        <v>-590.04999999999927</v>
      </c>
      <c r="AG99" s="31">
        <f ca="1">'Module C Corrected'!DY99-'Module C Initial'!DY99</f>
        <v>-482.68000000000029</v>
      </c>
      <c r="AH99" s="31">
        <f ca="1">'Module C Corrected'!DZ99-'Module C Initial'!DZ99</f>
        <v>-756.26000000000204</v>
      </c>
      <c r="AI99" s="31">
        <f ca="1">'Module C Corrected'!EA99-'Module C Initial'!EA99</f>
        <v>-970.34999999999854</v>
      </c>
      <c r="AJ99" s="31">
        <f ca="1">'Module C Corrected'!EB99-'Module C Initial'!EB99</f>
        <v>-802.25999999999476</v>
      </c>
      <c r="AK99" s="31">
        <f ca="1">'Module C Corrected'!EC99-'Module C Initial'!EC99</f>
        <v>-1389.9700000000012</v>
      </c>
      <c r="AL99" s="31">
        <f ca="1">'Module C Corrected'!ED99-'Module C Initial'!ED99</f>
        <v>-1454.6800000000076</v>
      </c>
      <c r="AM99" s="31">
        <f ca="1">'Module C Corrected'!EE99-'Module C Initial'!EE99</f>
        <v>-435.54999999999927</v>
      </c>
      <c r="AN99" s="31">
        <f ca="1">'Module C Corrected'!EF99-'Module C Initial'!EF99</f>
        <v>-637.02999999999884</v>
      </c>
      <c r="AO99" s="32">
        <f t="shared" ca="1" si="32"/>
        <v>-8837.3599999999788</v>
      </c>
      <c r="AP99" s="32">
        <f t="shared" ca="1" si="32"/>
        <v>-3999.1900000000096</v>
      </c>
      <c r="AQ99" s="32">
        <f t="shared" ca="1" si="32"/>
        <v>-4889.51</v>
      </c>
      <c r="AR99" s="32">
        <f t="shared" ca="1" si="32"/>
        <v>-3193.5300000000134</v>
      </c>
      <c r="AS99" s="32">
        <f t="shared" ca="1" si="32"/>
        <v>-2632.7799999999925</v>
      </c>
      <c r="AT99" s="32">
        <f t="shared" ca="1" si="32"/>
        <v>-4158.6399999999976</v>
      </c>
      <c r="AU99" s="32">
        <f t="shared" ca="1" si="59"/>
        <v>-5378.5399999999972</v>
      </c>
      <c r="AV99" s="32">
        <f t="shared" ca="1" si="59"/>
        <v>-4483.9199999999728</v>
      </c>
      <c r="AW99" s="32">
        <f t="shared" ca="1" si="59"/>
        <v>-7834.2999999999647</v>
      </c>
      <c r="AX99" s="32">
        <f t="shared" ca="1" si="59"/>
        <v>-8266.8099999999977</v>
      </c>
      <c r="AY99" s="32">
        <f t="shared" ca="1" si="59"/>
        <v>-2496.6099999999888</v>
      </c>
      <c r="AZ99" s="32">
        <f t="shared" ca="1" si="59"/>
        <v>-3682.4199999999946</v>
      </c>
      <c r="BA99" s="31">
        <f t="shared" ca="1" si="57"/>
        <v>-113.32</v>
      </c>
      <c r="BB99" s="31">
        <f t="shared" ca="1" si="35"/>
        <v>-51.37</v>
      </c>
      <c r="BC99" s="31">
        <f t="shared" ca="1" si="36"/>
        <v>-62.92</v>
      </c>
      <c r="BD99" s="31">
        <f t="shared" ca="1" si="37"/>
        <v>-41.17</v>
      </c>
      <c r="BE99" s="31">
        <f t="shared" ca="1" si="38"/>
        <v>-34</v>
      </c>
      <c r="BF99" s="31">
        <f t="shared" ca="1" si="39"/>
        <v>-53.8</v>
      </c>
      <c r="BG99" s="31">
        <f t="shared" ca="1" si="40"/>
        <v>-69.7</v>
      </c>
      <c r="BH99" s="31">
        <f t="shared" ca="1" si="41"/>
        <v>-58.22</v>
      </c>
      <c r="BI99" s="31">
        <f t="shared" ca="1" si="42"/>
        <v>-101.9</v>
      </c>
      <c r="BJ99" s="31">
        <f t="shared" ca="1" si="43"/>
        <v>-107.71</v>
      </c>
      <c r="BK99" s="31">
        <f t="shared" ca="1" si="44"/>
        <v>-32.590000000000003</v>
      </c>
      <c r="BL99" s="31">
        <f t="shared" ca="1" si="45"/>
        <v>-48.15</v>
      </c>
      <c r="BM99" s="32">
        <f t="shared" ca="1" si="58"/>
        <v>-8950.6799999999785</v>
      </c>
      <c r="BN99" s="32">
        <f t="shared" ca="1" si="46"/>
        <v>-4050.5600000000095</v>
      </c>
      <c r="BO99" s="32">
        <f t="shared" ca="1" si="47"/>
        <v>-4952.43</v>
      </c>
      <c r="BP99" s="32">
        <f t="shared" ca="1" si="48"/>
        <v>-3234.7000000000135</v>
      </c>
      <c r="BQ99" s="32">
        <f t="shared" ca="1" si="49"/>
        <v>-2666.7799999999925</v>
      </c>
      <c r="BR99" s="32">
        <f t="shared" ca="1" si="50"/>
        <v>-4212.4399999999978</v>
      </c>
      <c r="BS99" s="32">
        <f t="shared" ca="1" si="51"/>
        <v>-5448.2399999999971</v>
      </c>
      <c r="BT99" s="32">
        <f t="shared" ca="1" si="52"/>
        <v>-4542.139999999973</v>
      </c>
      <c r="BU99" s="32">
        <f t="shared" ca="1" si="53"/>
        <v>-7936.1999999999643</v>
      </c>
      <c r="BV99" s="32">
        <f t="shared" ca="1" si="54"/>
        <v>-8374.5199999999968</v>
      </c>
      <c r="BW99" s="32">
        <f t="shared" ca="1" si="55"/>
        <v>-2529.1999999999889</v>
      </c>
      <c r="BX99" s="32">
        <f t="shared" ca="1" si="56"/>
        <v>-3730.5699999999947</v>
      </c>
    </row>
    <row r="100" spans="1:76" x14ac:dyDescent="0.25">
      <c r="A100" t="s">
        <v>445</v>
      </c>
      <c r="B100" s="1" t="s">
        <v>132</v>
      </c>
      <c r="C100" t="str">
        <f t="shared" ca="1" si="33"/>
        <v>RUN</v>
      </c>
      <c r="D100" t="str">
        <f t="shared" ca="1" si="34"/>
        <v>Rundle Hydro Facility</v>
      </c>
      <c r="E100" s="31">
        <f ca="1">'Module C Corrected'!CW100-'Module C Initial'!CW100</f>
        <v>-138.21000000000004</v>
      </c>
      <c r="F100" s="31">
        <f ca="1">'Module C Corrected'!CX100-'Module C Initial'!CX100</f>
        <v>-53.180000000000064</v>
      </c>
      <c r="G100" s="31">
        <f ca="1">'Module C Corrected'!CY100-'Module C Initial'!CY100</f>
        <v>-67.330000000000155</v>
      </c>
      <c r="H100" s="31">
        <f ca="1">'Module C Corrected'!CZ100-'Module C Initial'!CZ100</f>
        <v>-49.849999999999909</v>
      </c>
      <c r="I100" s="31">
        <f ca="1">'Module C Corrected'!DA100-'Module C Initial'!DA100</f>
        <v>-38.509999999999991</v>
      </c>
      <c r="J100" s="31">
        <f ca="1">'Module C Corrected'!DB100-'Module C Initial'!DB100</f>
        <v>-95.849999999999909</v>
      </c>
      <c r="K100" s="31">
        <f ca="1">'Module C Corrected'!DC100-'Module C Initial'!DC100</f>
        <v>-266.18000000000029</v>
      </c>
      <c r="L100" s="31">
        <f ca="1">'Module C Corrected'!DD100-'Module C Initial'!DD100</f>
        <v>-141.70999999999913</v>
      </c>
      <c r="M100" s="31">
        <f ca="1">'Module C Corrected'!DE100-'Module C Initial'!DE100</f>
        <v>-165.68999999999869</v>
      </c>
      <c r="N100" s="31">
        <f ca="1">'Module C Corrected'!DF100-'Module C Initial'!DF100</f>
        <v>-74.069999999999709</v>
      </c>
      <c r="O100" s="31">
        <f ca="1">'Module C Corrected'!DG100-'Module C Initial'!DG100</f>
        <v>-115.11000000000058</v>
      </c>
      <c r="P100" s="31">
        <f ca="1">'Module C Corrected'!DH100-'Module C Initial'!DH100</f>
        <v>-76.859999999999673</v>
      </c>
      <c r="Q100" s="32">
        <f ca="1">'Module C Corrected'!DI100-'Module C Initial'!DI100</f>
        <v>-6.9100000000000037</v>
      </c>
      <c r="R100" s="32">
        <f ca="1">'Module C Corrected'!DJ100-'Module C Initial'!DJ100</f>
        <v>-2.66</v>
      </c>
      <c r="S100" s="32">
        <f ca="1">'Module C Corrected'!DK100-'Module C Initial'!DK100</f>
        <v>-3.370000000000001</v>
      </c>
      <c r="T100" s="32">
        <f ca="1">'Module C Corrected'!DL100-'Module C Initial'!DL100</f>
        <v>-2.4900000000000091</v>
      </c>
      <c r="U100" s="32">
        <f ca="1">'Module C Corrected'!DM100-'Module C Initial'!DM100</f>
        <v>-1.9299999999999997</v>
      </c>
      <c r="V100" s="32">
        <f ca="1">'Module C Corrected'!DN100-'Module C Initial'!DN100</f>
        <v>-4.7900000000000063</v>
      </c>
      <c r="W100" s="32">
        <f ca="1">'Module C Corrected'!DO100-'Module C Initial'!DO100</f>
        <v>-13.300000000000011</v>
      </c>
      <c r="X100" s="32">
        <f ca="1">'Module C Corrected'!DP100-'Module C Initial'!DP100</f>
        <v>-7.0800000000000409</v>
      </c>
      <c r="Y100" s="32">
        <f ca="1">'Module C Corrected'!DQ100-'Module C Initial'!DQ100</f>
        <v>-8.2800000000000864</v>
      </c>
      <c r="Z100" s="32">
        <f ca="1">'Module C Corrected'!DR100-'Module C Initial'!DR100</f>
        <v>-3.6999999999999886</v>
      </c>
      <c r="AA100" s="32">
        <f ca="1">'Module C Corrected'!DS100-'Module C Initial'!DS100</f>
        <v>-5.75</v>
      </c>
      <c r="AB100" s="32">
        <f ca="1">'Module C Corrected'!DT100-'Module C Initial'!DT100</f>
        <v>-3.839999999999975</v>
      </c>
      <c r="AC100" s="31">
        <f ca="1">'Module C Corrected'!DU100-'Module C Initial'!DU100</f>
        <v>-33.839999999999975</v>
      </c>
      <c r="AD100" s="31">
        <f ca="1">'Module C Corrected'!DV100-'Module C Initial'!DV100</f>
        <v>-12.900000000000006</v>
      </c>
      <c r="AE100" s="31">
        <f ca="1">'Module C Corrected'!DW100-'Module C Initial'!DW100</f>
        <v>-16.180000000000007</v>
      </c>
      <c r="AF100" s="31">
        <f ca="1">'Module C Corrected'!DX100-'Module C Initial'!DX100</f>
        <v>-11.860000000000014</v>
      </c>
      <c r="AG100" s="31">
        <f ca="1">'Module C Corrected'!DY100-'Module C Initial'!DY100</f>
        <v>-9.0800000000000125</v>
      </c>
      <c r="AH100" s="31">
        <f ca="1">'Module C Corrected'!DZ100-'Module C Initial'!DZ100</f>
        <v>-22.370000000000005</v>
      </c>
      <c r="AI100" s="31">
        <f ca="1">'Module C Corrected'!EA100-'Module C Initial'!EA100</f>
        <v>-61.519999999999982</v>
      </c>
      <c r="AJ100" s="31">
        <f ca="1">'Module C Corrected'!EB100-'Module C Initial'!EB100</f>
        <v>-32.429999999999836</v>
      </c>
      <c r="AK100" s="31">
        <f ca="1">'Module C Corrected'!EC100-'Module C Initial'!EC100</f>
        <v>-37.519999999999982</v>
      </c>
      <c r="AL100" s="31">
        <f ca="1">'Module C Corrected'!ED100-'Module C Initial'!ED100</f>
        <v>-16.600000000000136</v>
      </c>
      <c r="AM100" s="31">
        <f ca="1">'Module C Corrected'!EE100-'Module C Initial'!EE100</f>
        <v>-25.539999999999964</v>
      </c>
      <c r="AN100" s="31">
        <f ca="1">'Module C Corrected'!EF100-'Module C Initial'!EF100</f>
        <v>-16.880000000000109</v>
      </c>
      <c r="AO100" s="32">
        <f t="shared" ca="1" si="32"/>
        <v>-178.96</v>
      </c>
      <c r="AP100" s="32">
        <f t="shared" ca="1" si="32"/>
        <v>-68.740000000000066</v>
      </c>
      <c r="AQ100" s="32">
        <f t="shared" ca="1" si="32"/>
        <v>-86.880000000000166</v>
      </c>
      <c r="AR100" s="32">
        <f t="shared" ca="1" si="32"/>
        <v>-64.199999999999932</v>
      </c>
      <c r="AS100" s="32">
        <f t="shared" ca="1" si="32"/>
        <v>-49.52</v>
      </c>
      <c r="AT100" s="32">
        <f t="shared" ca="1" si="32"/>
        <v>-123.00999999999992</v>
      </c>
      <c r="AU100" s="32">
        <f t="shared" ca="1" si="59"/>
        <v>-341.00000000000028</v>
      </c>
      <c r="AV100" s="32">
        <f t="shared" ca="1" si="59"/>
        <v>-181.219999999999</v>
      </c>
      <c r="AW100" s="32">
        <f t="shared" ca="1" si="59"/>
        <v>-211.48999999999876</v>
      </c>
      <c r="AX100" s="32">
        <f t="shared" ca="1" si="59"/>
        <v>-94.369999999999834</v>
      </c>
      <c r="AY100" s="32">
        <f t="shared" ca="1" si="59"/>
        <v>-146.40000000000055</v>
      </c>
      <c r="AZ100" s="32">
        <f t="shared" ca="1" si="59"/>
        <v>-97.579999999999757</v>
      </c>
      <c r="BA100" s="31">
        <f t="shared" ca="1" si="57"/>
        <v>-2.29</v>
      </c>
      <c r="BB100" s="31">
        <f t="shared" ca="1" si="35"/>
        <v>-0.88</v>
      </c>
      <c r="BC100" s="31">
        <f t="shared" ca="1" si="36"/>
        <v>-1.1200000000000001</v>
      </c>
      <c r="BD100" s="31">
        <f t="shared" ca="1" si="37"/>
        <v>-0.83</v>
      </c>
      <c r="BE100" s="31">
        <f t="shared" ca="1" si="38"/>
        <v>-0.64</v>
      </c>
      <c r="BF100" s="31">
        <f t="shared" ca="1" si="39"/>
        <v>-1.59</v>
      </c>
      <c r="BG100" s="31">
        <f t="shared" ca="1" si="40"/>
        <v>-4.42</v>
      </c>
      <c r="BH100" s="31">
        <f t="shared" ca="1" si="41"/>
        <v>-2.35</v>
      </c>
      <c r="BI100" s="31">
        <f t="shared" ca="1" si="42"/>
        <v>-2.75</v>
      </c>
      <c r="BJ100" s="31">
        <f t="shared" ca="1" si="43"/>
        <v>-1.23</v>
      </c>
      <c r="BK100" s="31">
        <f t="shared" ca="1" si="44"/>
        <v>-1.91</v>
      </c>
      <c r="BL100" s="31">
        <f t="shared" ca="1" si="45"/>
        <v>-1.28</v>
      </c>
      <c r="BM100" s="32">
        <f t="shared" ca="1" si="58"/>
        <v>-181.25</v>
      </c>
      <c r="BN100" s="32">
        <f t="shared" ca="1" si="46"/>
        <v>-69.620000000000061</v>
      </c>
      <c r="BO100" s="32">
        <f t="shared" ca="1" si="47"/>
        <v>-88.000000000000171</v>
      </c>
      <c r="BP100" s="32">
        <f t="shared" ca="1" si="48"/>
        <v>-65.02999999999993</v>
      </c>
      <c r="BQ100" s="32">
        <f t="shared" ca="1" si="49"/>
        <v>-50.160000000000004</v>
      </c>
      <c r="BR100" s="32">
        <f t="shared" ca="1" si="50"/>
        <v>-124.59999999999992</v>
      </c>
      <c r="BS100" s="32">
        <f t="shared" ca="1" si="51"/>
        <v>-345.4200000000003</v>
      </c>
      <c r="BT100" s="32">
        <f t="shared" ca="1" si="52"/>
        <v>-183.569999999999</v>
      </c>
      <c r="BU100" s="32">
        <f t="shared" ca="1" si="53"/>
        <v>-214.23999999999876</v>
      </c>
      <c r="BV100" s="32">
        <f t="shared" ca="1" si="54"/>
        <v>-95.599999999999838</v>
      </c>
      <c r="BW100" s="32">
        <f t="shared" ca="1" si="55"/>
        <v>-148.31000000000054</v>
      </c>
      <c r="BX100" s="32">
        <f t="shared" ca="1" si="56"/>
        <v>-98.859999999999758</v>
      </c>
    </row>
    <row r="101" spans="1:76" x14ac:dyDescent="0.25">
      <c r="A101" t="s">
        <v>479</v>
      </c>
      <c r="B101" s="1" t="s">
        <v>112</v>
      </c>
      <c r="C101" t="str">
        <f t="shared" ca="1" si="33"/>
        <v>SCL1</v>
      </c>
      <c r="D101" t="str">
        <f t="shared" ca="1" si="34"/>
        <v>Syncrude Industrial System</v>
      </c>
      <c r="E101" s="31">
        <f ca="1">'Module C Corrected'!CW101-'Module C Initial'!CW101</f>
        <v>3478.1300000000047</v>
      </c>
      <c r="F101" s="31">
        <f ca="1">'Module C Corrected'!CX101-'Module C Initial'!CX101</f>
        <v>920.19999999999709</v>
      </c>
      <c r="G101" s="31">
        <f ca="1">'Module C Corrected'!CY101-'Module C Initial'!CY101</f>
        <v>1565.9499999999971</v>
      </c>
      <c r="H101" s="31">
        <f ca="1">'Module C Corrected'!CZ101-'Module C Initial'!CZ101</f>
        <v>1151.5900000000038</v>
      </c>
      <c r="I101" s="31">
        <f ca="1">'Module C Corrected'!DA101-'Module C Initial'!DA101</f>
        <v>520.34999999999854</v>
      </c>
      <c r="J101" s="31">
        <f ca="1">'Module C Corrected'!DB101-'Module C Initial'!DB101</f>
        <v>2278.3099999999977</v>
      </c>
      <c r="K101" s="31">
        <f ca="1">'Module C Corrected'!DC101-'Module C Initial'!DC101</f>
        <v>2317.8600000000151</v>
      </c>
      <c r="L101" s="31">
        <f ca="1">'Module C Corrected'!DD101-'Module C Initial'!DD101</f>
        <v>1.1000000000000014</v>
      </c>
      <c r="M101" s="31">
        <f ca="1">'Module C Corrected'!DE101-'Module C Initial'!DE101</f>
        <v>72.950000000000273</v>
      </c>
      <c r="N101" s="31">
        <f ca="1">'Module C Corrected'!DF101-'Module C Initial'!DF101</f>
        <v>40.440000000000055</v>
      </c>
      <c r="O101" s="31">
        <f ca="1">'Module C Corrected'!DG101-'Module C Initial'!DG101</f>
        <v>256.73999999999978</v>
      </c>
      <c r="P101" s="31">
        <f ca="1">'Module C Corrected'!DH101-'Module C Initial'!DH101</f>
        <v>4.7699999999999818</v>
      </c>
      <c r="Q101" s="32">
        <f ca="1">'Module C Corrected'!DI101-'Module C Initial'!DI101</f>
        <v>173.90999999999985</v>
      </c>
      <c r="R101" s="32">
        <f ca="1">'Module C Corrected'!DJ101-'Module C Initial'!DJ101</f>
        <v>46.009999999999991</v>
      </c>
      <c r="S101" s="32">
        <f ca="1">'Module C Corrected'!DK101-'Module C Initial'!DK101</f>
        <v>78.300000000000182</v>
      </c>
      <c r="T101" s="32">
        <f ca="1">'Module C Corrected'!DL101-'Module C Initial'!DL101</f>
        <v>57.580000000000155</v>
      </c>
      <c r="U101" s="32">
        <f ca="1">'Module C Corrected'!DM101-'Module C Initial'!DM101</f>
        <v>26.019999999999982</v>
      </c>
      <c r="V101" s="32">
        <f ca="1">'Module C Corrected'!DN101-'Module C Initial'!DN101</f>
        <v>113.90999999999985</v>
      </c>
      <c r="W101" s="32">
        <f ca="1">'Module C Corrected'!DO101-'Module C Initial'!DO101</f>
        <v>115.88999999999987</v>
      </c>
      <c r="X101" s="32">
        <f ca="1">'Module C Corrected'!DP101-'Module C Initial'!DP101</f>
        <v>6.0000000000000053E-2</v>
      </c>
      <c r="Y101" s="32">
        <f ca="1">'Module C Corrected'!DQ101-'Module C Initial'!DQ101</f>
        <v>3.6500000000000057</v>
      </c>
      <c r="Z101" s="32">
        <f ca="1">'Module C Corrected'!DR101-'Module C Initial'!DR101</f>
        <v>2.019999999999996</v>
      </c>
      <c r="AA101" s="32">
        <f ca="1">'Module C Corrected'!DS101-'Module C Initial'!DS101</f>
        <v>12.839999999999975</v>
      </c>
      <c r="AB101" s="32">
        <f ca="1">'Module C Corrected'!DT101-'Module C Initial'!DT101</f>
        <v>0.24000000000000021</v>
      </c>
      <c r="AC101" s="31">
        <f ca="1">'Module C Corrected'!DU101-'Module C Initial'!DU101</f>
        <v>851.47000000000116</v>
      </c>
      <c r="AD101" s="31">
        <f ca="1">'Module C Corrected'!DV101-'Module C Initial'!DV101</f>
        <v>223.13000000000011</v>
      </c>
      <c r="AE101" s="31">
        <f ca="1">'Module C Corrected'!DW101-'Module C Initial'!DW101</f>
        <v>376.29999999999927</v>
      </c>
      <c r="AF101" s="31">
        <f ca="1">'Module C Corrected'!DX101-'Module C Initial'!DX101</f>
        <v>274.05000000000109</v>
      </c>
      <c r="AG101" s="31">
        <f ca="1">'Module C Corrected'!DY101-'Module C Initial'!DY101</f>
        <v>122.64999999999964</v>
      </c>
      <c r="AH101" s="31">
        <f ca="1">'Module C Corrected'!DZ101-'Module C Initial'!DZ101</f>
        <v>531.72000000000116</v>
      </c>
      <c r="AI101" s="31">
        <f ca="1">'Module C Corrected'!EA101-'Module C Initial'!EA101</f>
        <v>535.72999999999956</v>
      </c>
      <c r="AJ101" s="31">
        <f ca="1">'Module C Corrected'!EB101-'Module C Initial'!EB101</f>
        <v>0.25</v>
      </c>
      <c r="AK101" s="31">
        <f ca="1">'Module C Corrected'!EC101-'Module C Initial'!EC101</f>
        <v>16.519999999999982</v>
      </c>
      <c r="AL101" s="31">
        <f ca="1">'Module C Corrected'!ED101-'Module C Initial'!ED101</f>
        <v>9.0699999999999932</v>
      </c>
      <c r="AM101" s="31">
        <f ca="1">'Module C Corrected'!EE101-'Module C Initial'!EE101</f>
        <v>56.970000000000027</v>
      </c>
      <c r="AN101" s="31">
        <f ca="1">'Module C Corrected'!EF101-'Module C Initial'!EF101</f>
        <v>1.0500000000000043</v>
      </c>
      <c r="AO101" s="32">
        <f t="shared" ca="1" si="32"/>
        <v>4503.5100000000057</v>
      </c>
      <c r="AP101" s="32">
        <f t="shared" ca="1" si="32"/>
        <v>1189.3399999999972</v>
      </c>
      <c r="AQ101" s="32">
        <f t="shared" ca="1" si="32"/>
        <v>2020.5499999999965</v>
      </c>
      <c r="AR101" s="32">
        <f t="shared" ca="1" si="32"/>
        <v>1483.220000000005</v>
      </c>
      <c r="AS101" s="32">
        <f t="shared" ca="1" si="32"/>
        <v>669.01999999999816</v>
      </c>
      <c r="AT101" s="32">
        <f t="shared" ca="1" si="32"/>
        <v>2923.9399999999987</v>
      </c>
      <c r="AU101" s="32">
        <f t="shared" ca="1" si="59"/>
        <v>2969.4800000000146</v>
      </c>
      <c r="AV101" s="32">
        <f t="shared" ca="1" si="59"/>
        <v>1.4100000000000015</v>
      </c>
      <c r="AW101" s="32">
        <f t="shared" ca="1" si="59"/>
        <v>93.12000000000026</v>
      </c>
      <c r="AX101" s="32">
        <f t="shared" ca="1" si="59"/>
        <v>51.530000000000044</v>
      </c>
      <c r="AY101" s="32">
        <f t="shared" ca="1" si="59"/>
        <v>326.54999999999978</v>
      </c>
      <c r="AZ101" s="32">
        <f t="shared" ca="1" si="59"/>
        <v>6.0599999999999863</v>
      </c>
      <c r="BA101" s="31">
        <f t="shared" ca="1" si="57"/>
        <v>57.75</v>
      </c>
      <c r="BB101" s="31">
        <f t="shared" ca="1" si="35"/>
        <v>15.28</v>
      </c>
      <c r="BC101" s="31">
        <f t="shared" ca="1" si="36"/>
        <v>26</v>
      </c>
      <c r="BD101" s="31">
        <f t="shared" ca="1" si="37"/>
        <v>19.12</v>
      </c>
      <c r="BE101" s="31">
        <f t="shared" ca="1" si="38"/>
        <v>8.64</v>
      </c>
      <c r="BF101" s="31">
        <f t="shared" ca="1" si="39"/>
        <v>37.83</v>
      </c>
      <c r="BG101" s="31">
        <f t="shared" ca="1" si="40"/>
        <v>38.479999999999997</v>
      </c>
      <c r="BH101" s="31">
        <f t="shared" ca="1" si="41"/>
        <v>0.02</v>
      </c>
      <c r="BI101" s="31">
        <f t="shared" ca="1" si="42"/>
        <v>1.21</v>
      </c>
      <c r="BJ101" s="31">
        <f t="shared" ca="1" si="43"/>
        <v>0.67</v>
      </c>
      <c r="BK101" s="31">
        <f t="shared" ca="1" si="44"/>
        <v>4.26</v>
      </c>
      <c r="BL101" s="31">
        <f t="shared" ca="1" si="45"/>
        <v>0.08</v>
      </c>
      <c r="BM101" s="32">
        <f t="shared" ca="1" si="58"/>
        <v>4561.2600000000057</v>
      </c>
      <c r="BN101" s="32">
        <f t="shared" ca="1" si="46"/>
        <v>1204.6199999999972</v>
      </c>
      <c r="BO101" s="32">
        <f t="shared" ca="1" si="47"/>
        <v>2046.5499999999965</v>
      </c>
      <c r="BP101" s="32">
        <f t="shared" ca="1" si="48"/>
        <v>1502.3400000000049</v>
      </c>
      <c r="BQ101" s="32">
        <f t="shared" ca="1" si="49"/>
        <v>677.65999999999815</v>
      </c>
      <c r="BR101" s="32">
        <f t="shared" ca="1" si="50"/>
        <v>2961.7699999999986</v>
      </c>
      <c r="BS101" s="32">
        <f t="shared" ca="1" si="51"/>
        <v>3007.9600000000146</v>
      </c>
      <c r="BT101" s="32">
        <f t="shared" ca="1" si="52"/>
        <v>1.4300000000000015</v>
      </c>
      <c r="BU101" s="32">
        <f t="shared" ca="1" si="53"/>
        <v>94.330000000000254</v>
      </c>
      <c r="BV101" s="32">
        <f t="shared" ca="1" si="54"/>
        <v>52.200000000000045</v>
      </c>
      <c r="BW101" s="32">
        <f t="shared" ca="1" si="55"/>
        <v>330.80999999999977</v>
      </c>
      <c r="BX101" s="32">
        <f t="shared" ca="1" si="56"/>
        <v>6.1399999999999864</v>
      </c>
    </row>
    <row r="102" spans="1:76" x14ac:dyDescent="0.25">
      <c r="A102" t="s">
        <v>480</v>
      </c>
      <c r="B102" s="1" t="s">
        <v>113</v>
      </c>
      <c r="C102" t="str">
        <f t="shared" ca="1" si="33"/>
        <v>SCR1</v>
      </c>
      <c r="D102" t="str">
        <f t="shared" ca="1" si="34"/>
        <v>Suncor Industrial System</v>
      </c>
      <c r="E102" s="31">
        <f ca="1">'Module C Corrected'!CW102-'Module C Initial'!CW102</f>
        <v>4069.7800000000279</v>
      </c>
      <c r="F102" s="31">
        <f ca="1">'Module C Corrected'!CX102-'Module C Initial'!CX102</f>
        <v>2692.8699999999953</v>
      </c>
      <c r="G102" s="31">
        <f ca="1">'Module C Corrected'!CY102-'Module C Initial'!CY102</f>
        <v>4830.3099999999977</v>
      </c>
      <c r="H102" s="31">
        <f ca="1">'Module C Corrected'!CZ102-'Module C Initial'!CZ102</f>
        <v>3752.9300000000221</v>
      </c>
      <c r="I102" s="31">
        <f ca="1">'Module C Corrected'!DA102-'Module C Initial'!DA102</f>
        <v>1817.0299999999988</v>
      </c>
      <c r="J102" s="31">
        <f ca="1">'Module C Corrected'!DB102-'Module C Initial'!DB102</f>
        <v>3725.75</v>
      </c>
      <c r="K102" s="31">
        <f ca="1">'Module C Corrected'!DC102-'Module C Initial'!DC102</f>
        <v>4926.1900000000023</v>
      </c>
      <c r="L102" s="31">
        <f ca="1">'Module C Corrected'!DD102-'Module C Initial'!DD102</f>
        <v>2804.179999999993</v>
      </c>
      <c r="M102" s="31">
        <f ca="1">'Module C Corrected'!DE102-'Module C Initial'!DE102</f>
        <v>10544.969999999972</v>
      </c>
      <c r="N102" s="31">
        <f ca="1">'Module C Corrected'!DF102-'Module C Initial'!DF102</f>
        <v>10474.359999999986</v>
      </c>
      <c r="O102" s="31">
        <f ca="1">'Module C Corrected'!DG102-'Module C Initial'!DG102</f>
        <v>11954.849999999977</v>
      </c>
      <c r="P102" s="31">
        <f ca="1">'Module C Corrected'!DH102-'Module C Initial'!DH102</f>
        <v>7590.6700000000419</v>
      </c>
      <c r="Q102" s="32">
        <f ca="1">'Module C Corrected'!DI102-'Module C Initial'!DI102</f>
        <v>203.49</v>
      </c>
      <c r="R102" s="32">
        <f ca="1">'Module C Corrected'!DJ102-'Module C Initial'!DJ102</f>
        <v>134.63999999999999</v>
      </c>
      <c r="S102" s="32">
        <f ca="1">'Module C Corrected'!DK102-'Module C Initial'!DK102</f>
        <v>241.51999999999998</v>
      </c>
      <c r="T102" s="32">
        <f ca="1">'Module C Corrected'!DL102-'Module C Initial'!DL102</f>
        <v>187.64</v>
      </c>
      <c r="U102" s="32">
        <f ca="1">'Module C Corrected'!DM102-'Module C Initial'!DM102</f>
        <v>90.850000000000009</v>
      </c>
      <c r="V102" s="32">
        <f ca="1">'Module C Corrected'!DN102-'Module C Initial'!DN102</f>
        <v>186.27999999999997</v>
      </c>
      <c r="W102" s="32">
        <f ca="1">'Module C Corrected'!DO102-'Module C Initial'!DO102</f>
        <v>246.31</v>
      </c>
      <c r="X102" s="32">
        <f ca="1">'Module C Corrected'!DP102-'Module C Initial'!DP102</f>
        <v>140.21000000000004</v>
      </c>
      <c r="Y102" s="32">
        <f ca="1">'Module C Corrected'!DQ102-'Module C Initial'!DQ102</f>
        <v>527.25</v>
      </c>
      <c r="Z102" s="32">
        <f ca="1">'Module C Corrected'!DR102-'Module C Initial'!DR102</f>
        <v>523.72</v>
      </c>
      <c r="AA102" s="32">
        <f ca="1">'Module C Corrected'!DS102-'Module C Initial'!DS102</f>
        <v>597.74</v>
      </c>
      <c r="AB102" s="32">
        <f ca="1">'Module C Corrected'!DT102-'Module C Initial'!DT102</f>
        <v>379.53</v>
      </c>
      <c r="AC102" s="31">
        <f ca="1">'Module C Corrected'!DU102-'Module C Initial'!DU102</f>
        <v>996.3100000000004</v>
      </c>
      <c r="AD102" s="31">
        <f ca="1">'Module C Corrected'!DV102-'Module C Initial'!DV102</f>
        <v>652.96</v>
      </c>
      <c r="AE102" s="31">
        <f ca="1">'Module C Corrected'!DW102-'Module C Initial'!DW102</f>
        <v>1160.7200000000003</v>
      </c>
      <c r="AF102" s="31">
        <f ca="1">'Module C Corrected'!DX102-'Module C Initial'!DX102</f>
        <v>893.07999999999993</v>
      </c>
      <c r="AG102" s="31">
        <f ca="1">'Module C Corrected'!DY102-'Module C Initial'!DY102</f>
        <v>428.29999999999995</v>
      </c>
      <c r="AH102" s="31">
        <f ca="1">'Module C Corrected'!DZ102-'Module C Initial'!DZ102</f>
        <v>869.54</v>
      </c>
      <c r="AI102" s="31">
        <f ca="1">'Module C Corrected'!EA102-'Module C Initial'!EA102</f>
        <v>1138.6000000000001</v>
      </c>
      <c r="AJ102" s="31">
        <f ca="1">'Module C Corrected'!EB102-'Module C Initial'!EB102</f>
        <v>641.60000000000036</v>
      </c>
      <c r="AK102" s="31">
        <f ca="1">'Module C Corrected'!EC102-'Module C Initial'!EC102</f>
        <v>2388.16</v>
      </c>
      <c r="AL102" s="31">
        <f ca="1">'Module C Corrected'!ED102-'Module C Initial'!ED102</f>
        <v>2348.5500000000002</v>
      </c>
      <c r="AM102" s="31">
        <f ca="1">'Module C Corrected'!EE102-'Module C Initial'!EE102</f>
        <v>2652.6700000000005</v>
      </c>
      <c r="AN102" s="31">
        <f ca="1">'Module C Corrected'!EF102-'Module C Initial'!EF102</f>
        <v>1667.19</v>
      </c>
      <c r="AO102" s="32">
        <f t="shared" ca="1" si="32"/>
        <v>5269.5800000000281</v>
      </c>
      <c r="AP102" s="32">
        <f t="shared" ca="1" si="32"/>
        <v>3480.4699999999953</v>
      </c>
      <c r="AQ102" s="32">
        <f t="shared" ca="1" si="32"/>
        <v>6232.5499999999984</v>
      </c>
      <c r="AR102" s="32">
        <f t="shared" ca="1" si="32"/>
        <v>4833.6500000000215</v>
      </c>
      <c r="AS102" s="32">
        <f t="shared" ca="1" si="32"/>
        <v>2336.1799999999985</v>
      </c>
      <c r="AT102" s="32">
        <f t="shared" ca="1" si="32"/>
        <v>4781.57</v>
      </c>
      <c r="AU102" s="32">
        <f t="shared" ca="1" si="59"/>
        <v>6311.1000000000031</v>
      </c>
      <c r="AV102" s="32">
        <f t="shared" ca="1" si="59"/>
        <v>3585.9899999999934</v>
      </c>
      <c r="AW102" s="32">
        <f t="shared" ca="1" si="59"/>
        <v>13460.379999999972</v>
      </c>
      <c r="AX102" s="32">
        <f t="shared" ca="1" si="59"/>
        <v>13346.629999999986</v>
      </c>
      <c r="AY102" s="32">
        <f t="shared" ca="1" si="59"/>
        <v>15205.259999999977</v>
      </c>
      <c r="AZ102" s="32">
        <f t="shared" ca="1" si="59"/>
        <v>9637.3900000000413</v>
      </c>
      <c r="BA102" s="31">
        <f t="shared" ca="1" si="57"/>
        <v>67.569999999999993</v>
      </c>
      <c r="BB102" s="31">
        <f t="shared" ca="1" si="35"/>
        <v>44.71</v>
      </c>
      <c r="BC102" s="31">
        <f t="shared" ca="1" si="36"/>
        <v>80.2</v>
      </c>
      <c r="BD102" s="31">
        <f t="shared" ca="1" si="37"/>
        <v>62.31</v>
      </c>
      <c r="BE102" s="31">
        <f t="shared" ca="1" si="38"/>
        <v>30.17</v>
      </c>
      <c r="BF102" s="31">
        <f t="shared" ca="1" si="39"/>
        <v>61.86</v>
      </c>
      <c r="BG102" s="31">
        <f t="shared" ca="1" si="40"/>
        <v>81.790000000000006</v>
      </c>
      <c r="BH102" s="31">
        <f t="shared" ca="1" si="41"/>
        <v>46.56</v>
      </c>
      <c r="BI102" s="31">
        <f t="shared" ca="1" si="42"/>
        <v>175.08</v>
      </c>
      <c r="BJ102" s="31">
        <f t="shared" ca="1" si="43"/>
        <v>173.9</v>
      </c>
      <c r="BK102" s="31">
        <f t="shared" ca="1" si="44"/>
        <v>198.48</v>
      </c>
      <c r="BL102" s="31">
        <f t="shared" ca="1" si="45"/>
        <v>126.03</v>
      </c>
      <c r="BM102" s="32">
        <f t="shared" ca="1" si="58"/>
        <v>5337.1500000000278</v>
      </c>
      <c r="BN102" s="32">
        <f t="shared" ca="1" si="46"/>
        <v>3525.1799999999953</v>
      </c>
      <c r="BO102" s="32">
        <f t="shared" ca="1" si="47"/>
        <v>6312.7499999999982</v>
      </c>
      <c r="BP102" s="32">
        <f t="shared" ca="1" si="48"/>
        <v>4895.9600000000219</v>
      </c>
      <c r="BQ102" s="32">
        <f t="shared" ca="1" si="49"/>
        <v>2366.3499999999985</v>
      </c>
      <c r="BR102" s="32">
        <f t="shared" ca="1" si="50"/>
        <v>4843.4299999999994</v>
      </c>
      <c r="BS102" s="32">
        <f t="shared" ca="1" si="51"/>
        <v>6392.8900000000031</v>
      </c>
      <c r="BT102" s="32">
        <f t="shared" ca="1" si="52"/>
        <v>3632.5499999999934</v>
      </c>
      <c r="BU102" s="32">
        <f t="shared" ca="1" si="53"/>
        <v>13635.459999999972</v>
      </c>
      <c r="BV102" s="32">
        <f t="shared" ca="1" si="54"/>
        <v>13520.529999999986</v>
      </c>
      <c r="BW102" s="32">
        <f t="shared" ca="1" si="55"/>
        <v>15403.739999999976</v>
      </c>
      <c r="BX102" s="32">
        <f t="shared" ca="1" si="56"/>
        <v>9763.4200000000419</v>
      </c>
    </row>
    <row r="103" spans="1:76" x14ac:dyDescent="0.25">
      <c r="A103" t="s">
        <v>481</v>
      </c>
      <c r="B103" s="1" t="s">
        <v>114</v>
      </c>
      <c r="C103" t="str">
        <f t="shared" ca="1" si="33"/>
        <v>SCR2</v>
      </c>
      <c r="D103" t="str">
        <f t="shared" ca="1" si="34"/>
        <v>Magrath Wind Facility</v>
      </c>
      <c r="E103" s="31">
        <f ca="1">'Module C Corrected'!CW103-'Module C Initial'!CW103</f>
        <v>-673.66999999999825</v>
      </c>
      <c r="F103" s="31">
        <f ca="1">'Module C Corrected'!CX103-'Module C Initial'!CX103</f>
        <v>-366.8799999999992</v>
      </c>
      <c r="G103" s="31">
        <f ca="1">'Module C Corrected'!CY103-'Module C Initial'!CY103</f>
        <v>-516.41999999999825</v>
      </c>
      <c r="H103" s="31">
        <f ca="1">'Module C Corrected'!CZ103-'Module C Initial'!CZ103</f>
        <v>-243.36999999999989</v>
      </c>
      <c r="I103" s="31">
        <f ca="1">'Module C Corrected'!DA103-'Module C Initial'!DA103</f>
        <v>-220.43000000000029</v>
      </c>
      <c r="J103" s="31">
        <f ca="1">'Module C Corrected'!DB103-'Module C Initial'!DB103</f>
        <v>-317.05000000000109</v>
      </c>
      <c r="K103" s="31">
        <f ca="1">'Module C Corrected'!DC103-'Module C Initial'!DC103</f>
        <v>-158.92999999999938</v>
      </c>
      <c r="L103" s="31">
        <f ca="1">'Module C Corrected'!DD103-'Module C Initial'!DD103</f>
        <v>-350.97000000000116</v>
      </c>
      <c r="M103" s="31">
        <f ca="1">'Module C Corrected'!DE103-'Module C Initial'!DE103</f>
        <v>-351.75</v>
      </c>
      <c r="N103" s="31">
        <f ca="1">'Module C Corrected'!DF103-'Module C Initial'!DF103</f>
        <v>-602.31000000000131</v>
      </c>
      <c r="O103" s="31">
        <f ca="1">'Module C Corrected'!DG103-'Module C Initial'!DG103</f>
        <v>-483.20999999999913</v>
      </c>
      <c r="P103" s="31">
        <f ca="1">'Module C Corrected'!DH103-'Module C Initial'!DH103</f>
        <v>-546.12000000000262</v>
      </c>
      <c r="Q103" s="32">
        <f ca="1">'Module C Corrected'!DI103-'Module C Initial'!DI103</f>
        <v>-33.690000000000055</v>
      </c>
      <c r="R103" s="32">
        <f ca="1">'Module C Corrected'!DJ103-'Module C Initial'!DJ103</f>
        <v>-18.349999999999994</v>
      </c>
      <c r="S103" s="32">
        <f ca="1">'Module C Corrected'!DK103-'Module C Initial'!DK103</f>
        <v>-25.819999999999993</v>
      </c>
      <c r="T103" s="32">
        <f ca="1">'Module C Corrected'!DL103-'Module C Initial'!DL103</f>
        <v>-12.170000000000016</v>
      </c>
      <c r="U103" s="32">
        <f ca="1">'Module C Corrected'!DM103-'Module C Initial'!DM103</f>
        <v>-11.02000000000001</v>
      </c>
      <c r="V103" s="32">
        <f ca="1">'Module C Corrected'!DN103-'Module C Initial'!DN103</f>
        <v>-15.849999999999994</v>
      </c>
      <c r="W103" s="32">
        <f ca="1">'Module C Corrected'!DO103-'Module C Initial'!DO103</f>
        <v>-7.9399999999999977</v>
      </c>
      <c r="X103" s="32">
        <f ca="1">'Module C Corrected'!DP103-'Module C Initial'!DP103</f>
        <v>-17.550000000000011</v>
      </c>
      <c r="Y103" s="32">
        <f ca="1">'Module C Corrected'!DQ103-'Module C Initial'!DQ103</f>
        <v>-17.579999999999984</v>
      </c>
      <c r="Z103" s="32">
        <f ca="1">'Module C Corrected'!DR103-'Module C Initial'!DR103</f>
        <v>-30.110000000000014</v>
      </c>
      <c r="AA103" s="32">
        <f ca="1">'Module C Corrected'!DS103-'Module C Initial'!DS103</f>
        <v>-24.160000000000025</v>
      </c>
      <c r="AB103" s="32">
        <f ca="1">'Module C Corrected'!DT103-'Module C Initial'!DT103</f>
        <v>-27.310000000000002</v>
      </c>
      <c r="AC103" s="31">
        <f ca="1">'Module C Corrected'!DU103-'Module C Initial'!DU103</f>
        <v>-164.91999999999985</v>
      </c>
      <c r="AD103" s="31">
        <f ca="1">'Module C Corrected'!DV103-'Module C Initial'!DV103</f>
        <v>-88.960000000000036</v>
      </c>
      <c r="AE103" s="31">
        <f ca="1">'Module C Corrected'!DW103-'Module C Initial'!DW103</f>
        <v>-124.08999999999992</v>
      </c>
      <c r="AF103" s="31">
        <f ca="1">'Module C Corrected'!DX103-'Module C Initial'!DX103</f>
        <v>-57.919999999999959</v>
      </c>
      <c r="AG103" s="31">
        <f ca="1">'Module C Corrected'!DY103-'Module C Initial'!DY103</f>
        <v>-51.950000000000045</v>
      </c>
      <c r="AH103" s="31">
        <f ca="1">'Module C Corrected'!DZ103-'Module C Initial'!DZ103</f>
        <v>-73.990000000000123</v>
      </c>
      <c r="AI103" s="31">
        <f ca="1">'Module C Corrected'!EA103-'Module C Initial'!EA103</f>
        <v>-36.730000000000018</v>
      </c>
      <c r="AJ103" s="31">
        <f ca="1">'Module C Corrected'!EB103-'Module C Initial'!EB103</f>
        <v>-80.299999999999955</v>
      </c>
      <c r="AK103" s="31">
        <f ca="1">'Module C Corrected'!EC103-'Module C Initial'!EC103</f>
        <v>-79.660000000000082</v>
      </c>
      <c r="AL103" s="31">
        <f ca="1">'Module C Corrected'!ED103-'Module C Initial'!ED103</f>
        <v>-135.05000000000018</v>
      </c>
      <c r="AM103" s="31">
        <f ca="1">'Module C Corrected'!EE103-'Module C Initial'!EE103</f>
        <v>-107.22000000000003</v>
      </c>
      <c r="AN103" s="31">
        <f ca="1">'Module C Corrected'!EF103-'Module C Initial'!EF103</f>
        <v>-119.9399999999996</v>
      </c>
      <c r="AO103" s="32">
        <f t="shared" ca="1" si="32"/>
        <v>-872.27999999999815</v>
      </c>
      <c r="AP103" s="32">
        <f t="shared" ca="1" si="32"/>
        <v>-474.18999999999926</v>
      </c>
      <c r="AQ103" s="32">
        <f t="shared" ca="1" si="32"/>
        <v>-666.32999999999811</v>
      </c>
      <c r="AR103" s="32">
        <f t="shared" ca="1" si="32"/>
        <v>-313.45999999999987</v>
      </c>
      <c r="AS103" s="32">
        <f t="shared" ca="1" si="32"/>
        <v>-283.40000000000032</v>
      </c>
      <c r="AT103" s="32">
        <f t="shared" ca="1" si="32"/>
        <v>-406.89000000000124</v>
      </c>
      <c r="AU103" s="32">
        <f t="shared" ca="1" si="59"/>
        <v>-203.5999999999994</v>
      </c>
      <c r="AV103" s="32">
        <f t="shared" ca="1" si="59"/>
        <v>-448.82000000000113</v>
      </c>
      <c r="AW103" s="32">
        <f t="shared" ca="1" si="59"/>
        <v>-448.99000000000007</v>
      </c>
      <c r="AX103" s="32">
        <f t="shared" ca="1" si="59"/>
        <v>-767.47000000000151</v>
      </c>
      <c r="AY103" s="32">
        <f t="shared" ca="1" si="59"/>
        <v>-614.58999999999924</v>
      </c>
      <c r="AZ103" s="32">
        <f t="shared" ca="1" si="59"/>
        <v>-693.37000000000216</v>
      </c>
      <c r="BA103" s="31">
        <f t="shared" ca="1" si="57"/>
        <v>-11.18</v>
      </c>
      <c r="BB103" s="31">
        <f t="shared" ca="1" si="35"/>
        <v>-6.09</v>
      </c>
      <c r="BC103" s="31">
        <f t="shared" ca="1" si="36"/>
        <v>-8.57</v>
      </c>
      <c r="BD103" s="31">
        <f t="shared" ca="1" si="37"/>
        <v>-4.04</v>
      </c>
      <c r="BE103" s="31">
        <f t="shared" ca="1" si="38"/>
        <v>-3.66</v>
      </c>
      <c r="BF103" s="31">
        <f t="shared" ca="1" si="39"/>
        <v>-5.26</v>
      </c>
      <c r="BG103" s="31">
        <f t="shared" ca="1" si="40"/>
        <v>-2.64</v>
      </c>
      <c r="BH103" s="31">
        <f t="shared" ca="1" si="41"/>
        <v>-5.83</v>
      </c>
      <c r="BI103" s="31">
        <f t="shared" ca="1" si="42"/>
        <v>-5.84</v>
      </c>
      <c r="BJ103" s="31">
        <f t="shared" ca="1" si="43"/>
        <v>-10</v>
      </c>
      <c r="BK103" s="31">
        <f t="shared" ca="1" si="44"/>
        <v>-8.02</v>
      </c>
      <c r="BL103" s="31">
        <f t="shared" ca="1" si="45"/>
        <v>-9.07</v>
      </c>
      <c r="BM103" s="32">
        <f t="shared" ca="1" si="58"/>
        <v>-883.4599999999981</v>
      </c>
      <c r="BN103" s="32">
        <f t="shared" ca="1" si="46"/>
        <v>-480.27999999999923</v>
      </c>
      <c r="BO103" s="32">
        <f t="shared" ca="1" si="47"/>
        <v>-674.89999999999816</v>
      </c>
      <c r="BP103" s="32">
        <f t="shared" ca="1" si="48"/>
        <v>-317.49999999999989</v>
      </c>
      <c r="BQ103" s="32">
        <f t="shared" ca="1" si="49"/>
        <v>-287.06000000000034</v>
      </c>
      <c r="BR103" s="32">
        <f t="shared" ca="1" si="50"/>
        <v>-412.15000000000123</v>
      </c>
      <c r="BS103" s="32">
        <f t="shared" ca="1" si="51"/>
        <v>-206.23999999999938</v>
      </c>
      <c r="BT103" s="32">
        <f t="shared" ca="1" si="52"/>
        <v>-454.65000000000111</v>
      </c>
      <c r="BU103" s="32">
        <f t="shared" ca="1" si="53"/>
        <v>-454.83000000000004</v>
      </c>
      <c r="BV103" s="32">
        <f t="shared" ca="1" si="54"/>
        <v>-777.47000000000151</v>
      </c>
      <c r="BW103" s="32">
        <f t="shared" ca="1" si="55"/>
        <v>-622.60999999999922</v>
      </c>
      <c r="BX103" s="32">
        <f t="shared" ca="1" si="56"/>
        <v>-702.44000000000221</v>
      </c>
    </row>
    <row r="104" spans="1:76" x14ac:dyDescent="0.25">
      <c r="A104" t="s">
        <v>481</v>
      </c>
      <c r="B104" s="1" t="s">
        <v>115</v>
      </c>
      <c r="C104" t="str">
        <f t="shared" ca="1" si="33"/>
        <v>SCR3</v>
      </c>
      <c r="D104" t="str">
        <f t="shared" ca="1" si="34"/>
        <v>Chin Chute Wind Facility</v>
      </c>
      <c r="E104" s="31">
        <f ca="1">'Module C Corrected'!CW104-'Module C Initial'!CW104</f>
        <v>-619.23999999999978</v>
      </c>
      <c r="F104" s="31">
        <f ca="1">'Module C Corrected'!CX104-'Module C Initial'!CX104</f>
        <v>-357.06999999999971</v>
      </c>
      <c r="G104" s="31">
        <f ca="1">'Module C Corrected'!CY104-'Module C Initial'!CY104</f>
        <v>-494.46999999999935</v>
      </c>
      <c r="H104" s="31">
        <f ca="1">'Module C Corrected'!CZ104-'Module C Initial'!CZ104</f>
        <v>-220.65999999999985</v>
      </c>
      <c r="I104" s="31">
        <f ca="1">'Module C Corrected'!DA104-'Module C Initial'!DA104</f>
        <v>-178.23000000000002</v>
      </c>
      <c r="J104" s="31">
        <f ca="1">'Module C Corrected'!DB104-'Module C Initial'!DB104</f>
        <v>-262.52999999999975</v>
      </c>
      <c r="K104" s="31">
        <f ca="1">'Module C Corrected'!DC104-'Module C Initial'!DC104</f>
        <v>-118.44000000000005</v>
      </c>
      <c r="L104" s="31">
        <f ca="1">'Module C Corrected'!DD104-'Module C Initial'!DD104</f>
        <v>-281.69000000000051</v>
      </c>
      <c r="M104" s="31">
        <f ca="1">'Module C Corrected'!DE104-'Module C Initial'!DE104</f>
        <v>-315.42000000000007</v>
      </c>
      <c r="N104" s="31">
        <f ca="1">'Module C Corrected'!DF104-'Module C Initial'!DF104</f>
        <v>-771.47999999999956</v>
      </c>
      <c r="O104" s="31">
        <f ca="1">'Module C Corrected'!DG104-'Module C Initial'!DG104</f>
        <v>-598.63999999999942</v>
      </c>
      <c r="P104" s="31">
        <f ca="1">'Module C Corrected'!DH104-'Module C Initial'!DH104</f>
        <v>-445.11999999999989</v>
      </c>
      <c r="Q104" s="32">
        <f ca="1">'Module C Corrected'!DI104-'Module C Initial'!DI104</f>
        <v>-30.97</v>
      </c>
      <c r="R104" s="32">
        <f ca="1">'Module C Corrected'!DJ104-'Module C Initial'!DJ104</f>
        <v>-17.850000000000009</v>
      </c>
      <c r="S104" s="32">
        <f ca="1">'Module C Corrected'!DK104-'Module C Initial'!DK104</f>
        <v>-24.72</v>
      </c>
      <c r="T104" s="32">
        <f ca="1">'Module C Corrected'!DL104-'Module C Initial'!DL104</f>
        <v>-11.030000000000008</v>
      </c>
      <c r="U104" s="32">
        <f ca="1">'Module C Corrected'!DM104-'Module C Initial'!DM104</f>
        <v>-8.9200000000000017</v>
      </c>
      <c r="V104" s="32">
        <f ca="1">'Module C Corrected'!DN104-'Module C Initial'!DN104</f>
        <v>-13.129999999999995</v>
      </c>
      <c r="W104" s="32">
        <f ca="1">'Module C Corrected'!DO104-'Module C Initial'!DO104</f>
        <v>-5.9200000000000017</v>
      </c>
      <c r="X104" s="32">
        <f ca="1">'Module C Corrected'!DP104-'Module C Initial'!DP104</f>
        <v>-14.080000000000013</v>
      </c>
      <c r="Y104" s="32">
        <f ca="1">'Module C Corrected'!DQ104-'Module C Initial'!DQ104</f>
        <v>-15.77000000000001</v>
      </c>
      <c r="Z104" s="32">
        <f ca="1">'Module C Corrected'!DR104-'Module C Initial'!DR104</f>
        <v>-38.569999999999993</v>
      </c>
      <c r="AA104" s="32">
        <f ca="1">'Module C Corrected'!DS104-'Module C Initial'!DS104</f>
        <v>-29.930000000000007</v>
      </c>
      <c r="AB104" s="32">
        <f ca="1">'Module C Corrected'!DT104-'Module C Initial'!DT104</f>
        <v>-22.259999999999991</v>
      </c>
      <c r="AC104" s="31">
        <f ca="1">'Module C Corrected'!DU104-'Module C Initial'!DU104</f>
        <v>-151.59000000000003</v>
      </c>
      <c r="AD104" s="31">
        <f ca="1">'Module C Corrected'!DV104-'Module C Initial'!DV104</f>
        <v>-86.580000000000013</v>
      </c>
      <c r="AE104" s="31">
        <f ca="1">'Module C Corrected'!DW104-'Module C Initial'!DW104</f>
        <v>-118.82</v>
      </c>
      <c r="AF104" s="31">
        <f ca="1">'Module C Corrected'!DX104-'Module C Initial'!DX104</f>
        <v>-52.509999999999991</v>
      </c>
      <c r="AG104" s="31">
        <f ca="1">'Module C Corrected'!DY104-'Module C Initial'!DY104</f>
        <v>-42.009999999999991</v>
      </c>
      <c r="AH104" s="31">
        <f ca="1">'Module C Corrected'!DZ104-'Module C Initial'!DZ104</f>
        <v>-61.269999999999982</v>
      </c>
      <c r="AI104" s="31">
        <f ca="1">'Module C Corrected'!EA104-'Module C Initial'!EA104</f>
        <v>-27.379999999999995</v>
      </c>
      <c r="AJ104" s="31">
        <f ca="1">'Module C Corrected'!EB104-'Module C Initial'!EB104</f>
        <v>-64.449999999999932</v>
      </c>
      <c r="AK104" s="31">
        <f ca="1">'Module C Corrected'!EC104-'Module C Initial'!EC104</f>
        <v>-71.440000000000055</v>
      </c>
      <c r="AL104" s="31">
        <f ca="1">'Module C Corrected'!ED104-'Module C Initial'!ED104</f>
        <v>-172.98000000000002</v>
      </c>
      <c r="AM104" s="31">
        <f ca="1">'Module C Corrected'!EE104-'Module C Initial'!EE104</f>
        <v>-132.82999999999993</v>
      </c>
      <c r="AN104" s="31">
        <f ca="1">'Module C Corrected'!EF104-'Module C Initial'!EF104</f>
        <v>-97.759999999999991</v>
      </c>
      <c r="AO104" s="32">
        <f t="shared" ca="1" si="32"/>
        <v>-801.79999999999984</v>
      </c>
      <c r="AP104" s="32">
        <f t="shared" ca="1" si="32"/>
        <v>-461.49999999999977</v>
      </c>
      <c r="AQ104" s="32">
        <f t="shared" ca="1" si="32"/>
        <v>-638.00999999999931</v>
      </c>
      <c r="AR104" s="32">
        <f t="shared" ca="1" si="32"/>
        <v>-284.19999999999982</v>
      </c>
      <c r="AS104" s="32">
        <f t="shared" ca="1" si="32"/>
        <v>-229.16000000000003</v>
      </c>
      <c r="AT104" s="32">
        <f t="shared" ca="1" si="32"/>
        <v>-336.92999999999972</v>
      </c>
      <c r="AU104" s="32">
        <f t="shared" ca="1" si="59"/>
        <v>-151.74000000000007</v>
      </c>
      <c r="AV104" s="32">
        <f t="shared" ca="1" si="59"/>
        <v>-360.22000000000048</v>
      </c>
      <c r="AW104" s="32">
        <f t="shared" ca="1" si="59"/>
        <v>-402.63000000000011</v>
      </c>
      <c r="AX104" s="32">
        <f t="shared" ca="1" si="59"/>
        <v>-983.02999999999952</v>
      </c>
      <c r="AY104" s="32">
        <f t="shared" ca="1" si="59"/>
        <v>-761.39999999999941</v>
      </c>
      <c r="AZ104" s="32">
        <f t="shared" ca="1" si="59"/>
        <v>-565.13999999999987</v>
      </c>
      <c r="BA104" s="31">
        <f t="shared" ca="1" si="57"/>
        <v>-10.28</v>
      </c>
      <c r="BB104" s="31">
        <f t="shared" ca="1" si="35"/>
        <v>-5.93</v>
      </c>
      <c r="BC104" s="31">
        <f t="shared" ca="1" si="36"/>
        <v>-8.2100000000000009</v>
      </c>
      <c r="BD104" s="31">
        <f t="shared" ca="1" si="37"/>
        <v>-3.66</v>
      </c>
      <c r="BE104" s="31">
        <f t="shared" ca="1" si="38"/>
        <v>-2.96</v>
      </c>
      <c r="BF104" s="31">
        <f t="shared" ca="1" si="39"/>
        <v>-4.3600000000000003</v>
      </c>
      <c r="BG104" s="31">
        <f t="shared" ca="1" si="40"/>
        <v>-1.97</v>
      </c>
      <c r="BH104" s="31">
        <f t="shared" ca="1" si="41"/>
        <v>-4.68</v>
      </c>
      <c r="BI104" s="31">
        <f t="shared" ca="1" si="42"/>
        <v>-5.24</v>
      </c>
      <c r="BJ104" s="31">
        <f t="shared" ca="1" si="43"/>
        <v>-12.81</v>
      </c>
      <c r="BK104" s="31">
        <f t="shared" ca="1" si="44"/>
        <v>-9.94</v>
      </c>
      <c r="BL104" s="31">
        <f t="shared" ca="1" si="45"/>
        <v>-7.39</v>
      </c>
      <c r="BM104" s="32">
        <f t="shared" ca="1" si="58"/>
        <v>-812.07999999999981</v>
      </c>
      <c r="BN104" s="32">
        <f t="shared" ca="1" si="46"/>
        <v>-467.42999999999978</v>
      </c>
      <c r="BO104" s="32">
        <f t="shared" ca="1" si="47"/>
        <v>-646.21999999999935</v>
      </c>
      <c r="BP104" s="32">
        <f t="shared" ca="1" si="48"/>
        <v>-287.85999999999984</v>
      </c>
      <c r="BQ104" s="32">
        <f t="shared" ca="1" si="49"/>
        <v>-232.12000000000003</v>
      </c>
      <c r="BR104" s="32">
        <f t="shared" ca="1" si="50"/>
        <v>-341.28999999999974</v>
      </c>
      <c r="BS104" s="32">
        <f t="shared" ca="1" si="51"/>
        <v>-153.71000000000006</v>
      </c>
      <c r="BT104" s="32">
        <f t="shared" ca="1" si="52"/>
        <v>-364.90000000000049</v>
      </c>
      <c r="BU104" s="32">
        <f t="shared" ca="1" si="53"/>
        <v>-407.87000000000012</v>
      </c>
      <c r="BV104" s="32">
        <f t="shared" ca="1" si="54"/>
        <v>-995.83999999999946</v>
      </c>
      <c r="BW104" s="32">
        <f t="shared" ca="1" si="55"/>
        <v>-771.33999999999946</v>
      </c>
      <c r="BX104" s="32">
        <f t="shared" ca="1" si="56"/>
        <v>-572.52999999999986</v>
      </c>
    </row>
    <row r="105" spans="1:76" x14ac:dyDescent="0.25">
      <c r="A105" t="s">
        <v>481</v>
      </c>
      <c r="B105" s="1" t="s">
        <v>120</v>
      </c>
      <c r="C105" t="str">
        <f t="shared" ca="1" si="33"/>
        <v>SCR4</v>
      </c>
      <c r="D105" t="str">
        <f t="shared" ca="1" si="34"/>
        <v>Wintering Hills Wind Facility</v>
      </c>
      <c r="E105" s="31">
        <f ca="1">'Module C Corrected'!CW105-'Module C Initial'!CW105</f>
        <v>946.25</v>
      </c>
      <c r="F105" s="31">
        <f ca="1">'Module C Corrected'!CX105-'Module C Initial'!CX105</f>
        <v>557.22000000000116</v>
      </c>
      <c r="G105" s="31">
        <f ca="1">'Module C Corrected'!CY105-'Module C Initial'!CY105</f>
        <v>1013.4800000000105</v>
      </c>
      <c r="H105" s="31">
        <f ca="1">'Module C Corrected'!CZ105-'Module C Initial'!CZ105</f>
        <v>487.84999999999854</v>
      </c>
      <c r="I105" s="31">
        <f ca="1">'Module C Corrected'!DA105-'Module C Initial'!DA105</f>
        <v>212.11000000000058</v>
      </c>
      <c r="J105" s="31">
        <f ca="1">'Module C Corrected'!DB105-'Module C Initial'!DB105</f>
        <v>405.75</v>
      </c>
      <c r="K105" s="31">
        <f ca="1">'Module C Corrected'!DC105-'Module C Initial'!DC105</f>
        <v>298.9800000000032</v>
      </c>
      <c r="L105" s="31">
        <f ca="1">'Module C Corrected'!DD105-'Module C Initial'!DD105</f>
        <v>585.58000000000175</v>
      </c>
      <c r="M105" s="31">
        <f ca="1">'Module C Corrected'!DE105-'Module C Initial'!DE105</f>
        <v>809.19999999998254</v>
      </c>
      <c r="N105" s="31">
        <f ca="1">'Module C Corrected'!DF105-'Module C Initial'!DF105</f>
        <v>1261.5899999999965</v>
      </c>
      <c r="O105" s="31">
        <f ca="1">'Module C Corrected'!DG105-'Module C Initial'!DG105</f>
        <v>1025.1499999999942</v>
      </c>
      <c r="P105" s="31">
        <f ca="1">'Module C Corrected'!DH105-'Module C Initial'!DH105</f>
        <v>581.27999999999884</v>
      </c>
      <c r="Q105" s="32">
        <f ca="1">'Module C Corrected'!DI105-'Module C Initial'!DI105</f>
        <v>47.309999999999945</v>
      </c>
      <c r="R105" s="32">
        <f ca="1">'Module C Corrected'!DJ105-'Module C Initial'!DJ105</f>
        <v>27.870000000000005</v>
      </c>
      <c r="S105" s="32">
        <f ca="1">'Module C Corrected'!DK105-'Module C Initial'!DK105</f>
        <v>50.669999999999845</v>
      </c>
      <c r="T105" s="32">
        <f ca="1">'Module C Corrected'!DL105-'Module C Initial'!DL105</f>
        <v>24.399999999999977</v>
      </c>
      <c r="U105" s="32">
        <f ca="1">'Module C Corrected'!DM105-'Module C Initial'!DM105</f>
        <v>10.610000000000014</v>
      </c>
      <c r="V105" s="32">
        <f ca="1">'Module C Corrected'!DN105-'Module C Initial'!DN105</f>
        <v>20.290000000000077</v>
      </c>
      <c r="W105" s="32">
        <f ca="1">'Module C Corrected'!DO105-'Module C Initial'!DO105</f>
        <v>14.950000000000045</v>
      </c>
      <c r="X105" s="32">
        <f ca="1">'Module C Corrected'!DP105-'Module C Initial'!DP105</f>
        <v>29.279999999999973</v>
      </c>
      <c r="Y105" s="32">
        <f ca="1">'Module C Corrected'!DQ105-'Module C Initial'!DQ105</f>
        <v>40.460000000000036</v>
      </c>
      <c r="Z105" s="32">
        <f ca="1">'Module C Corrected'!DR105-'Module C Initial'!DR105</f>
        <v>63.079999999999927</v>
      </c>
      <c r="AA105" s="32">
        <f ca="1">'Module C Corrected'!DS105-'Module C Initial'!DS105</f>
        <v>51.25</v>
      </c>
      <c r="AB105" s="32">
        <f ca="1">'Module C Corrected'!DT105-'Module C Initial'!DT105</f>
        <v>29.059999999999945</v>
      </c>
      <c r="AC105" s="31">
        <f ca="1">'Module C Corrected'!DU105-'Module C Initial'!DU105</f>
        <v>231.64999999999964</v>
      </c>
      <c r="AD105" s="31">
        <f ca="1">'Module C Corrected'!DV105-'Module C Initial'!DV105</f>
        <v>135.11000000000013</v>
      </c>
      <c r="AE105" s="31">
        <f ca="1">'Module C Corrected'!DW105-'Module C Initial'!DW105</f>
        <v>243.53999999999996</v>
      </c>
      <c r="AF105" s="31">
        <f ca="1">'Module C Corrected'!DX105-'Module C Initial'!DX105</f>
        <v>116.08999999999969</v>
      </c>
      <c r="AG105" s="31">
        <f ca="1">'Module C Corrected'!DY105-'Module C Initial'!DY105</f>
        <v>50</v>
      </c>
      <c r="AH105" s="31">
        <f ca="1">'Module C Corrected'!DZ105-'Module C Initial'!DZ105</f>
        <v>94.690000000000055</v>
      </c>
      <c r="AI105" s="31">
        <f ca="1">'Module C Corrected'!EA105-'Module C Initial'!EA105</f>
        <v>69.099999999999909</v>
      </c>
      <c r="AJ105" s="31">
        <f ca="1">'Module C Corrected'!EB105-'Module C Initial'!EB105</f>
        <v>133.98999999999978</v>
      </c>
      <c r="AK105" s="31">
        <f ca="1">'Module C Corrected'!EC105-'Module C Initial'!EC105</f>
        <v>183.27000000000044</v>
      </c>
      <c r="AL105" s="31">
        <f ca="1">'Module C Corrected'!ED105-'Module C Initial'!ED105</f>
        <v>282.88000000000102</v>
      </c>
      <c r="AM105" s="31">
        <f ca="1">'Module C Corrected'!EE105-'Module C Initial'!EE105</f>
        <v>227.47000000000116</v>
      </c>
      <c r="AN105" s="31">
        <f ca="1">'Module C Corrected'!EF105-'Module C Initial'!EF105</f>
        <v>127.67000000000007</v>
      </c>
      <c r="AO105" s="32">
        <f t="shared" ca="1" si="32"/>
        <v>1225.2099999999996</v>
      </c>
      <c r="AP105" s="32">
        <f t="shared" ca="1" si="32"/>
        <v>720.2000000000013</v>
      </c>
      <c r="AQ105" s="32">
        <f t="shared" ca="1" si="32"/>
        <v>1307.6900000000103</v>
      </c>
      <c r="AR105" s="32">
        <f t="shared" ca="1" si="32"/>
        <v>628.33999999999821</v>
      </c>
      <c r="AS105" s="32">
        <f t="shared" ca="1" si="32"/>
        <v>272.7200000000006</v>
      </c>
      <c r="AT105" s="32">
        <f t="shared" ca="1" si="32"/>
        <v>520.73000000000013</v>
      </c>
      <c r="AU105" s="32">
        <f t="shared" ca="1" si="59"/>
        <v>383.03000000000316</v>
      </c>
      <c r="AV105" s="32">
        <f t="shared" ca="1" si="59"/>
        <v>748.8500000000015</v>
      </c>
      <c r="AW105" s="32">
        <f t="shared" ca="1" si="59"/>
        <v>1032.929999999983</v>
      </c>
      <c r="AX105" s="32">
        <f t="shared" ca="1" si="59"/>
        <v>1607.5499999999975</v>
      </c>
      <c r="AY105" s="32">
        <f t="shared" ca="1" si="59"/>
        <v>1303.8699999999953</v>
      </c>
      <c r="AZ105" s="32">
        <f t="shared" ca="1" si="59"/>
        <v>738.00999999999885</v>
      </c>
      <c r="BA105" s="31">
        <f t="shared" ca="1" si="57"/>
        <v>15.71</v>
      </c>
      <c r="BB105" s="31">
        <f t="shared" ca="1" si="35"/>
        <v>9.25</v>
      </c>
      <c r="BC105" s="31">
        <f t="shared" ca="1" si="36"/>
        <v>16.829999999999998</v>
      </c>
      <c r="BD105" s="31">
        <f t="shared" ca="1" si="37"/>
        <v>8.1</v>
      </c>
      <c r="BE105" s="31">
        <f t="shared" ca="1" si="38"/>
        <v>3.52</v>
      </c>
      <c r="BF105" s="31">
        <f t="shared" ca="1" si="39"/>
        <v>6.74</v>
      </c>
      <c r="BG105" s="31">
        <f t="shared" ca="1" si="40"/>
        <v>4.96</v>
      </c>
      <c r="BH105" s="31">
        <f t="shared" ca="1" si="41"/>
        <v>9.7200000000000006</v>
      </c>
      <c r="BI105" s="31">
        <f t="shared" ca="1" si="42"/>
        <v>13.43</v>
      </c>
      <c r="BJ105" s="31">
        <f t="shared" ca="1" si="43"/>
        <v>20.95</v>
      </c>
      <c r="BK105" s="31">
        <f t="shared" ca="1" si="44"/>
        <v>17.02</v>
      </c>
      <c r="BL105" s="31">
        <f t="shared" ca="1" si="45"/>
        <v>9.65</v>
      </c>
      <c r="BM105" s="32">
        <f t="shared" ca="1" si="58"/>
        <v>1240.9199999999996</v>
      </c>
      <c r="BN105" s="32">
        <f t="shared" ca="1" si="46"/>
        <v>729.4500000000013</v>
      </c>
      <c r="BO105" s="32">
        <f t="shared" ca="1" si="47"/>
        <v>1324.5200000000102</v>
      </c>
      <c r="BP105" s="32">
        <f t="shared" ca="1" si="48"/>
        <v>636.43999999999824</v>
      </c>
      <c r="BQ105" s="32">
        <f t="shared" ca="1" si="49"/>
        <v>276.24000000000058</v>
      </c>
      <c r="BR105" s="32">
        <f t="shared" ca="1" si="50"/>
        <v>527.47000000000014</v>
      </c>
      <c r="BS105" s="32">
        <f t="shared" ca="1" si="51"/>
        <v>387.99000000000314</v>
      </c>
      <c r="BT105" s="32">
        <f t="shared" ca="1" si="52"/>
        <v>758.57000000000153</v>
      </c>
      <c r="BU105" s="32">
        <f t="shared" ca="1" si="53"/>
        <v>1046.3599999999831</v>
      </c>
      <c r="BV105" s="32">
        <f t="shared" ca="1" si="54"/>
        <v>1628.4999999999975</v>
      </c>
      <c r="BW105" s="32">
        <f t="shared" ca="1" si="55"/>
        <v>1320.8899999999953</v>
      </c>
      <c r="BX105" s="32">
        <f t="shared" ca="1" si="56"/>
        <v>747.65999999999883</v>
      </c>
    </row>
    <row r="106" spans="1:76" x14ac:dyDescent="0.25">
      <c r="A106" t="s">
        <v>482</v>
      </c>
      <c r="B106" s="1" t="s">
        <v>116</v>
      </c>
      <c r="C106" t="str">
        <f t="shared" ca="1" si="33"/>
        <v>SCTG</v>
      </c>
      <c r="D106" t="str">
        <f t="shared" ca="1" si="34"/>
        <v>Scotford Industrial System</v>
      </c>
      <c r="E106" s="31">
        <f ca="1">'Module C Corrected'!CW106-'Module C Initial'!CW106</f>
        <v>-9.3499999999999091</v>
      </c>
      <c r="F106" s="31">
        <f ca="1">'Module C Corrected'!CX106-'Module C Initial'!CX106</f>
        <v>0</v>
      </c>
      <c r="G106" s="31">
        <f ca="1">'Module C Corrected'!CY106-'Module C Initial'!CY106</f>
        <v>-0.22000000000001307</v>
      </c>
      <c r="H106" s="31">
        <f ca="1">'Module C Corrected'!CZ106-'Module C Initial'!CZ106</f>
        <v>-3.9999999999999147E-2</v>
      </c>
      <c r="I106" s="31">
        <f ca="1">'Module C Corrected'!DA106-'Module C Initial'!DA106</f>
        <v>-0.20000000000000284</v>
      </c>
      <c r="J106" s="31">
        <f ca="1">'Module C Corrected'!DB106-'Module C Initial'!DB106</f>
        <v>-9.6500000000005457</v>
      </c>
      <c r="K106" s="31">
        <f ca="1">'Module C Corrected'!DC106-'Module C Initial'!DC106</f>
        <v>-0.7199999999999136</v>
      </c>
      <c r="L106" s="31">
        <f ca="1">'Module C Corrected'!DD106-'Module C Initial'!DD106</f>
        <v>-15.009999999999309</v>
      </c>
      <c r="M106" s="31">
        <f ca="1">'Module C Corrected'!DE106-'Module C Initial'!DE106</f>
        <v>-0.84000000000003183</v>
      </c>
      <c r="N106" s="31">
        <f ca="1">'Module C Corrected'!DF106-'Module C Initial'!DF106</f>
        <v>-34.880000000001019</v>
      </c>
      <c r="O106" s="31">
        <f ca="1">'Module C Corrected'!DG106-'Module C Initial'!DG106</f>
        <v>-42.039999999997235</v>
      </c>
      <c r="P106" s="31">
        <f ca="1">'Module C Corrected'!DH106-'Module C Initial'!DH106</f>
        <v>-0.14000000000000057</v>
      </c>
      <c r="Q106" s="32">
        <f ca="1">'Module C Corrected'!DI106-'Module C Initial'!DI106</f>
        <v>-0.47000000000000597</v>
      </c>
      <c r="R106" s="32">
        <f ca="1">'Module C Corrected'!DJ106-'Module C Initial'!DJ106</f>
        <v>0</v>
      </c>
      <c r="S106" s="32">
        <f ca="1">'Module C Corrected'!DK106-'Module C Initial'!DK106</f>
        <v>-1.0000000000000009E-2</v>
      </c>
      <c r="T106" s="32">
        <f ca="1">'Module C Corrected'!DL106-'Module C Initial'!DL106</f>
        <v>0</v>
      </c>
      <c r="U106" s="32">
        <f ca="1">'Module C Corrected'!DM106-'Module C Initial'!DM106</f>
        <v>-1.0000000000000009E-2</v>
      </c>
      <c r="V106" s="32">
        <f ca="1">'Module C Corrected'!DN106-'Module C Initial'!DN106</f>
        <v>-0.48000000000000398</v>
      </c>
      <c r="W106" s="32">
        <f ca="1">'Module C Corrected'!DO106-'Module C Initial'!DO106</f>
        <v>-4.0000000000000036E-2</v>
      </c>
      <c r="X106" s="32">
        <f ca="1">'Module C Corrected'!DP106-'Module C Initial'!DP106</f>
        <v>-0.75</v>
      </c>
      <c r="Y106" s="32">
        <f ca="1">'Module C Corrected'!DQ106-'Module C Initial'!DQ106</f>
        <v>-3.9999999999999147E-2</v>
      </c>
      <c r="Z106" s="32">
        <f ca="1">'Module C Corrected'!DR106-'Module C Initial'!DR106</f>
        <v>-1.75</v>
      </c>
      <c r="AA106" s="32">
        <f ca="1">'Module C Corrected'!DS106-'Module C Initial'!DS106</f>
        <v>-2.1000000000000227</v>
      </c>
      <c r="AB106" s="32">
        <f ca="1">'Module C Corrected'!DT106-'Module C Initial'!DT106</f>
        <v>0</v>
      </c>
      <c r="AC106" s="31">
        <f ca="1">'Module C Corrected'!DU106-'Module C Initial'!DU106</f>
        <v>-2.289999999999992</v>
      </c>
      <c r="AD106" s="31">
        <f ca="1">'Module C Corrected'!DV106-'Module C Initial'!DV106</f>
        <v>0</v>
      </c>
      <c r="AE106" s="31">
        <f ca="1">'Module C Corrected'!DW106-'Module C Initial'!DW106</f>
        <v>-6.0000000000000497E-2</v>
      </c>
      <c r="AF106" s="31">
        <f ca="1">'Module C Corrected'!DX106-'Module C Initial'!DX106</f>
        <v>0</v>
      </c>
      <c r="AG106" s="31">
        <f ca="1">'Module C Corrected'!DY106-'Module C Initial'!DY106</f>
        <v>-4.0000000000000036E-2</v>
      </c>
      <c r="AH106" s="31">
        <f ca="1">'Module C Corrected'!DZ106-'Module C Initial'!DZ106</f>
        <v>-2.25</v>
      </c>
      <c r="AI106" s="31">
        <f ca="1">'Module C Corrected'!EA106-'Module C Initial'!EA106</f>
        <v>-0.16000000000000014</v>
      </c>
      <c r="AJ106" s="31">
        <f ca="1">'Module C Corrected'!EB106-'Module C Initial'!EB106</f>
        <v>-3.4399999999999409</v>
      </c>
      <c r="AK106" s="31">
        <f ca="1">'Module C Corrected'!EC106-'Module C Initial'!EC106</f>
        <v>-0.19000000000000483</v>
      </c>
      <c r="AL106" s="31">
        <f ca="1">'Module C Corrected'!ED106-'Module C Initial'!ED106</f>
        <v>-7.8200000000001637</v>
      </c>
      <c r="AM106" s="31">
        <f ca="1">'Module C Corrected'!EE106-'Module C Initial'!EE106</f>
        <v>-9.3299999999999272</v>
      </c>
      <c r="AN106" s="31">
        <f ca="1">'Module C Corrected'!EF106-'Module C Initial'!EF106</f>
        <v>-3.0000000000000249E-2</v>
      </c>
      <c r="AO106" s="32">
        <f t="shared" ca="1" si="32"/>
        <v>-12.109999999999907</v>
      </c>
      <c r="AP106" s="32">
        <f t="shared" ca="1" si="32"/>
        <v>0</v>
      </c>
      <c r="AQ106" s="32">
        <f t="shared" ca="1" si="32"/>
        <v>-0.29000000000001358</v>
      </c>
      <c r="AR106" s="32">
        <f t="shared" ca="1" si="32"/>
        <v>-3.9999999999999147E-2</v>
      </c>
      <c r="AS106" s="32">
        <f t="shared" ca="1" si="32"/>
        <v>-0.25000000000000289</v>
      </c>
      <c r="AT106" s="32">
        <f t="shared" ca="1" si="32"/>
        <v>-12.38000000000055</v>
      </c>
      <c r="AU106" s="32">
        <f t="shared" ca="1" si="59"/>
        <v>-0.91999999999991378</v>
      </c>
      <c r="AV106" s="32">
        <f t="shared" ca="1" si="59"/>
        <v>-19.19999999999925</v>
      </c>
      <c r="AW106" s="32">
        <f t="shared" ca="1" si="59"/>
        <v>-1.0700000000000358</v>
      </c>
      <c r="AX106" s="32">
        <f t="shared" ca="1" si="59"/>
        <v>-44.450000000001182</v>
      </c>
      <c r="AY106" s="32">
        <f t="shared" ca="1" si="59"/>
        <v>-53.469999999997185</v>
      </c>
      <c r="AZ106" s="32">
        <f t="shared" ca="1" si="59"/>
        <v>-0.17000000000000082</v>
      </c>
      <c r="BA106" s="31">
        <f t="shared" ca="1" si="57"/>
        <v>-0.16</v>
      </c>
      <c r="BB106" s="31">
        <f t="shared" ca="1" si="35"/>
        <v>0</v>
      </c>
      <c r="BC106" s="31">
        <f t="shared" ca="1" si="36"/>
        <v>0</v>
      </c>
      <c r="BD106" s="31">
        <f t="shared" ca="1" si="37"/>
        <v>0</v>
      </c>
      <c r="BE106" s="31">
        <f t="shared" ca="1" si="38"/>
        <v>0</v>
      </c>
      <c r="BF106" s="31">
        <f t="shared" ca="1" si="39"/>
        <v>-0.16</v>
      </c>
      <c r="BG106" s="31">
        <f t="shared" ca="1" si="40"/>
        <v>-0.01</v>
      </c>
      <c r="BH106" s="31">
        <f t="shared" ca="1" si="41"/>
        <v>-0.25</v>
      </c>
      <c r="BI106" s="31">
        <f t="shared" ca="1" si="42"/>
        <v>-0.01</v>
      </c>
      <c r="BJ106" s="31">
        <f t="shared" ca="1" si="43"/>
        <v>-0.57999999999999996</v>
      </c>
      <c r="BK106" s="31">
        <f t="shared" ca="1" si="44"/>
        <v>-0.7</v>
      </c>
      <c r="BL106" s="31">
        <f t="shared" ca="1" si="45"/>
        <v>0</v>
      </c>
      <c r="BM106" s="32">
        <f t="shared" ca="1" si="58"/>
        <v>-12.269999999999907</v>
      </c>
      <c r="BN106" s="32">
        <f t="shared" ca="1" si="46"/>
        <v>0</v>
      </c>
      <c r="BO106" s="32">
        <f t="shared" ca="1" si="47"/>
        <v>-0.29000000000001358</v>
      </c>
      <c r="BP106" s="32">
        <f t="shared" ca="1" si="48"/>
        <v>-3.9999999999999147E-2</v>
      </c>
      <c r="BQ106" s="32">
        <f t="shared" ca="1" si="49"/>
        <v>-0.25000000000000289</v>
      </c>
      <c r="BR106" s="32">
        <f t="shared" ca="1" si="50"/>
        <v>-12.54000000000055</v>
      </c>
      <c r="BS106" s="32">
        <f t="shared" ca="1" si="51"/>
        <v>-0.92999999999991378</v>
      </c>
      <c r="BT106" s="32">
        <f t="shared" ca="1" si="52"/>
        <v>-19.44999999999925</v>
      </c>
      <c r="BU106" s="32">
        <f t="shared" ca="1" si="53"/>
        <v>-1.0800000000000358</v>
      </c>
      <c r="BV106" s="32">
        <f t="shared" ca="1" si="54"/>
        <v>-45.030000000001181</v>
      </c>
      <c r="BW106" s="32">
        <f t="shared" ca="1" si="55"/>
        <v>-54.169999999997188</v>
      </c>
      <c r="BX106" s="32">
        <f t="shared" ca="1" si="56"/>
        <v>-0.17000000000000082</v>
      </c>
    </row>
    <row r="107" spans="1:76" x14ac:dyDescent="0.25">
      <c r="A107" t="s">
        <v>446</v>
      </c>
      <c r="B107" s="1" t="s">
        <v>27</v>
      </c>
      <c r="C107" t="str">
        <f t="shared" ca="1" si="33"/>
        <v>SD2</v>
      </c>
      <c r="D107" t="str">
        <f t="shared" ca="1" si="34"/>
        <v>Sundance #2</v>
      </c>
      <c r="E107" s="31">
        <f ca="1">'Module C Corrected'!CW107-'Module C Initial'!CW107</f>
        <v>0</v>
      </c>
      <c r="F107" s="31">
        <f ca="1">'Module C Corrected'!CX107-'Module C Initial'!CX107</f>
        <v>0</v>
      </c>
      <c r="G107" s="31">
        <f ca="1">'Module C Corrected'!CY107-'Module C Initial'!CY107</f>
        <v>0</v>
      </c>
      <c r="H107" s="31">
        <f ca="1">'Module C Corrected'!CZ107-'Module C Initial'!CZ107</f>
        <v>0</v>
      </c>
      <c r="I107" s="31">
        <f ca="1">'Module C Corrected'!DA107-'Module C Initial'!DA107</f>
        <v>0</v>
      </c>
      <c r="J107" s="31">
        <f ca="1">'Module C Corrected'!DB107-'Module C Initial'!DB107</f>
        <v>0</v>
      </c>
      <c r="K107" s="31">
        <f ca="1">'Module C Corrected'!DC107-'Module C Initial'!DC107</f>
        <v>0</v>
      </c>
      <c r="L107" s="31">
        <f ca="1">'Module C Corrected'!DD107-'Module C Initial'!DD107</f>
        <v>0</v>
      </c>
      <c r="M107" s="31">
        <f ca="1">'Module C Corrected'!DE107-'Module C Initial'!DE107</f>
        <v>0</v>
      </c>
      <c r="N107" s="31">
        <f ca="1">'Module C Corrected'!DF107-'Module C Initial'!DF107</f>
        <v>0</v>
      </c>
      <c r="O107" s="31">
        <f ca="1">'Module C Corrected'!DG107-'Module C Initial'!DG107</f>
        <v>0</v>
      </c>
      <c r="P107" s="31">
        <f ca="1">'Module C Corrected'!DH107-'Module C Initial'!DH107</f>
        <v>0</v>
      </c>
      <c r="Q107" s="32">
        <f ca="1">'Module C Corrected'!DI107-'Module C Initial'!DI107</f>
        <v>0</v>
      </c>
      <c r="R107" s="32">
        <f ca="1">'Module C Corrected'!DJ107-'Module C Initial'!DJ107</f>
        <v>0</v>
      </c>
      <c r="S107" s="32">
        <f ca="1">'Module C Corrected'!DK107-'Module C Initial'!DK107</f>
        <v>0</v>
      </c>
      <c r="T107" s="32">
        <f ca="1">'Module C Corrected'!DL107-'Module C Initial'!DL107</f>
        <v>0</v>
      </c>
      <c r="U107" s="32">
        <f ca="1">'Module C Corrected'!DM107-'Module C Initial'!DM107</f>
        <v>0</v>
      </c>
      <c r="V107" s="32">
        <f ca="1">'Module C Corrected'!DN107-'Module C Initial'!DN107</f>
        <v>0</v>
      </c>
      <c r="W107" s="32">
        <f ca="1">'Module C Corrected'!DO107-'Module C Initial'!DO107</f>
        <v>0</v>
      </c>
      <c r="X107" s="32">
        <f ca="1">'Module C Corrected'!DP107-'Module C Initial'!DP107</f>
        <v>0</v>
      </c>
      <c r="Y107" s="32">
        <f ca="1">'Module C Corrected'!DQ107-'Module C Initial'!DQ107</f>
        <v>0</v>
      </c>
      <c r="Z107" s="32">
        <f ca="1">'Module C Corrected'!DR107-'Module C Initial'!DR107</f>
        <v>0</v>
      </c>
      <c r="AA107" s="32">
        <f ca="1">'Module C Corrected'!DS107-'Module C Initial'!DS107</f>
        <v>0</v>
      </c>
      <c r="AB107" s="32">
        <f ca="1">'Module C Corrected'!DT107-'Module C Initial'!DT107</f>
        <v>0</v>
      </c>
      <c r="AC107" s="31">
        <f ca="1">'Module C Corrected'!DU107-'Module C Initial'!DU107</f>
        <v>0</v>
      </c>
      <c r="AD107" s="31">
        <f ca="1">'Module C Corrected'!DV107-'Module C Initial'!DV107</f>
        <v>0</v>
      </c>
      <c r="AE107" s="31">
        <f ca="1">'Module C Corrected'!DW107-'Module C Initial'!DW107</f>
        <v>0</v>
      </c>
      <c r="AF107" s="31">
        <f ca="1">'Module C Corrected'!DX107-'Module C Initial'!DX107</f>
        <v>0</v>
      </c>
      <c r="AG107" s="31">
        <f ca="1">'Module C Corrected'!DY107-'Module C Initial'!DY107</f>
        <v>0</v>
      </c>
      <c r="AH107" s="31">
        <f ca="1">'Module C Corrected'!DZ107-'Module C Initial'!DZ107</f>
        <v>0</v>
      </c>
      <c r="AI107" s="31">
        <f ca="1">'Module C Corrected'!EA107-'Module C Initial'!EA107</f>
        <v>0</v>
      </c>
      <c r="AJ107" s="31">
        <f ca="1">'Module C Corrected'!EB107-'Module C Initial'!EB107</f>
        <v>0</v>
      </c>
      <c r="AK107" s="31">
        <f ca="1">'Module C Corrected'!EC107-'Module C Initial'!EC107</f>
        <v>0</v>
      </c>
      <c r="AL107" s="31">
        <f ca="1">'Module C Corrected'!ED107-'Module C Initial'!ED107</f>
        <v>0</v>
      </c>
      <c r="AM107" s="31">
        <f ca="1">'Module C Corrected'!EE107-'Module C Initial'!EE107</f>
        <v>0</v>
      </c>
      <c r="AN107" s="31">
        <f ca="1">'Module C Corrected'!EF107-'Module C Initial'!EF107</f>
        <v>0</v>
      </c>
      <c r="AO107" s="32">
        <f t="shared" ca="1" si="32"/>
        <v>0</v>
      </c>
      <c r="AP107" s="32">
        <f t="shared" ca="1" si="32"/>
        <v>0</v>
      </c>
      <c r="AQ107" s="32">
        <f t="shared" ca="1" si="32"/>
        <v>0</v>
      </c>
      <c r="AR107" s="32">
        <f t="shared" ca="1" si="32"/>
        <v>0</v>
      </c>
      <c r="AS107" s="32">
        <f t="shared" ca="1" si="32"/>
        <v>0</v>
      </c>
      <c r="AT107" s="32">
        <f t="shared" ca="1" si="32"/>
        <v>0</v>
      </c>
      <c r="AU107" s="32">
        <f t="shared" ca="1" si="59"/>
        <v>0</v>
      </c>
      <c r="AV107" s="32">
        <f t="shared" ca="1" si="59"/>
        <v>0</v>
      </c>
      <c r="AW107" s="32">
        <f t="shared" ca="1" si="59"/>
        <v>0</v>
      </c>
      <c r="AX107" s="32">
        <f t="shared" ca="1" si="59"/>
        <v>0</v>
      </c>
      <c r="AY107" s="32">
        <f t="shared" ca="1" si="59"/>
        <v>0</v>
      </c>
      <c r="AZ107" s="32">
        <f t="shared" ca="1" si="59"/>
        <v>0</v>
      </c>
      <c r="BA107" s="31">
        <f t="shared" ca="1" si="57"/>
        <v>0</v>
      </c>
      <c r="BB107" s="31">
        <f t="shared" ca="1" si="35"/>
        <v>0</v>
      </c>
      <c r="BC107" s="31">
        <f t="shared" ca="1" si="36"/>
        <v>0</v>
      </c>
      <c r="BD107" s="31">
        <f t="shared" ca="1" si="37"/>
        <v>0</v>
      </c>
      <c r="BE107" s="31">
        <f t="shared" ca="1" si="38"/>
        <v>0</v>
      </c>
      <c r="BF107" s="31">
        <f t="shared" ca="1" si="39"/>
        <v>0</v>
      </c>
      <c r="BG107" s="31">
        <f t="shared" ca="1" si="40"/>
        <v>0</v>
      </c>
      <c r="BH107" s="31">
        <f t="shared" ca="1" si="41"/>
        <v>0</v>
      </c>
      <c r="BI107" s="31">
        <f t="shared" ca="1" si="42"/>
        <v>0</v>
      </c>
      <c r="BJ107" s="31">
        <f t="shared" ca="1" si="43"/>
        <v>0</v>
      </c>
      <c r="BK107" s="31">
        <f t="shared" ca="1" si="44"/>
        <v>0</v>
      </c>
      <c r="BL107" s="31">
        <f t="shared" ca="1" si="45"/>
        <v>0</v>
      </c>
      <c r="BM107" s="32">
        <f t="shared" ca="1" si="58"/>
        <v>0</v>
      </c>
      <c r="BN107" s="32">
        <f t="shared" ca="1" si="46"/>
        <v>0</v>
      </c>
      <c r="BO107" s="32">
        <f t="shared" ca="1" si="47"/>
        <v>0</v>
      </c>
      <c r="BP107" s="32">
        <f t="shared" ca="1" si="48"/>
        <v>0</v>
      </c>
      <c r="BQ107" s="32">
        <f t="shared" ca="1" si="49"/>
        <v>0</v>
      </c>
      <c r="BR107" s="32">
        <f t="shared" ca="1" si="50"/>
        <v>0</v>
      </c>
      <c r="BS107" s="32">
        <f t="shared" ca="1" si="51"/>
        <v>0</v>
      </c>
      <c r="BT107" s="32">
        <f t="shared" ca="1" si="52"/>
        <v>0</v>
      </c>
      <c r="BU107" s="32">
        <f t="shared" ca="1" si="53"/>
        <v>0</v>
      </c>
      <c r="BV107" s="32">
        <f t="shared" ca="1" si="54"/>
        <v>0</v>
      </c>
      <c r="BW107" s="32">
        <f t="shared" ca="1" si="55"/>
        <v>0</v>
      </c>
      <c r="BX107" s="32">
        <f t="shared" ca="1" si="56"/>
        <v>0</v>
      </c>
    </row>
    <row r="108" spans="1:76" x14ac:dyDescent="0.25">
      <c r="A108" t="s">
        <v>483</v>
      </c>
      <c r="B108" s="1" t="s">
        <v>23</v>
      </c>
      <c r="C108" t="str">
        <f t="shared" ca="1" si="33"/>
        <v>SD3</v>
      </c>
      <c r="D108" t="str">
        <f t="shared" ca="1" si="34"/>
        <v>Sundance #3</v>
      </c>
      <c r="E108" s="31">
        <f ca="1">'Module C Corrected'!CW108-'Module C Initial'!CW108</f>
        <v>0</v>
      </c>
      <c r="F108" s="31">
        <f ca="1">'Module C Corrected'!CX108-'Module C Initial'!CX108</f>
        <v>0</v>
      </c>
      <c r="G108" s="31">
        <f ca="1">'Module C Corrected'!CY108-'Module C Initial'!CY108</f>
        <v>0</v>
      </c>
      <c r="H108" s="31">
        <f ca="1">'Module C Corrected'!CZ108-'Module C Initial'!CZ108</f>
        <v>0</v>
      </c>
      <c r="I108" s="31">
        <f ca="1">'Module C Corrected'!DA108-'Module C Initial'!DA108</f>
        <v>0</v>
      </c>
      <c r="J108" s="31">
        <f ca="1">'Module C Corrected'!DB108-'Module C Initial'!DB108</f>
        <v>0</v>
      </c>
      <c r="K108" s="31">
        <f ca="1">'Module C Corrected'!DC108-'Module C Initial'!DC108</f>
        <v>0</v>
      </c>
      <c r="L108" s="31">
        <f ca="1">'Module C Corrected'!DD108-'Module C Initial'!DD108</f>
        <v>0</v>
      </c>
      <c r="M108" s="31">
        <f ca="1">'Module C Corrected'!DE108-'Module C Initial'!DE108</f>
        <v>0</v>
      </c>
      <c r="N108" s="31">
        <f ca="1">'Module C Corrected'!DF108-'Module C Initial'!DF108</f>
        <v>0</v>
      </c>
      <c r="O108" s="31">
        <f ca="1">'Module C Corrected'!DG108-'Module C Initial'!DG108</f>
        <v>0</v>
      </c>
      <c r="P108" s="31">
        <f ca="1">'Module C Corrected'!DH108-'Module C Initial'!DH108</f>
        <v>0</v>
      </c>
      <c r="Q108" s="32">
        <f ca="1">'Module C Corrected'!DI108-'Module C Initial'!DI108</f>
        <v>0</v>
      </c>
      <c r="R108" s="32">
        <f ca="1">'Module C Corrected'!DJ108-'Module C Initial'!DJ108</f>
        <v>0</v>
      </c>
      <c r="S108" s="32">
        <f ca="1">'Module C Corrected'!DK108-'Module C Initial'!DK108</f>
        <v>0</v>
      </c>
      <c r="T108" s="32">
        <f ca="1">'Module C Corrected'!DL108-'Module C Initial'!DL108</f>
        <v>0</v>
      </c>
      <c r="U108" s="32">
        <f ca="1">'Module C Corrected'!DM108-'Module C Initial'!DM108</f>
        <v>0</v>
      </c>
      <c r="V108" s="32">
        <f ca="1">'Module C Corrected'!DN108-'Module C Initial'!DN108</f>
        <v>0</v>
      </c>
      <c r="W108" s="32">
        <f ca="1">'Module C Corrected'!DO108-'Module C Initial'!DO108</f>
        <v>0</v>
      </c>
      <c r="X108" s="32">
        <f ca="1">'Module C Corrected'!DP108-'Module C Initial'!DP108</f>
        <v>0</v>
      </c>
      <c r="Y108" s="32">
        <f ca="1">'Module C Corrected'!DQ108-'Module C Initial'!DQ108</f>
        <v>0</v>
      </c>
      <c r="Z108" s="32">
        <f ca="1">'Module C Corrected'!DR108-'Module C Initial'!DR108</f>
        <v>0</v>
      </c>
      <c r="AA108" s="32">
        <f ca="1">'Module C Corrected'!DS108-'Module C Initial'!DS108</f>
        <v>0</v>
      </c>
      <c r="AB108" s="32">
        <f ca="1">'Module C Corrected'!DT108-'Module C Initial'!DT108</f>
        <v>0</v>
      </c>
      <c r="AC108" s="31">
        <f ca="1">'Module C Corrected'!DU108-'Module C Initial'!DU108</f>
        <v>0</v>
      </c>
      <c r="AD108" s="31">
        <f ca="1">'Module C Corrected'!DV108-'Module C Initial'!DV108</f>
        <v>0</v>
      </c>
      <c r="AE108" s="31">
        <f ca="1">'Module C Corrected'!DW108-'Module C Initial'!DW108</f>
        <v>0</v>
      </c>
      <c r="AF108" s="31">
        <f ca="1">'Module C Corrected'!DX108-'Module C Initial'!DX108</f>
        <v>0</v>
      </c>
      <c r="AG108" s="31">
        <f ca="1">'Module C Corrected'!DY108-'Module C Initial'!DY108</f>
        <v>0</v>
      </c>
      <c r="AH108" s="31">
        <f ca="1">'Module C Corrected'!DZ108-'Module C Initial'!DZ108</f>
        <v>0</v>
      </c>
      <c r="AI108" s="31">
        <f ca="1">'Module C Corrected'!EA108-'Module C Initial'!EA108</f>
        <v>0</v>
      </c>
      <c r="AJ108" s="31">
        <f ca="1">'Module C Corrected'!EB108-'Module C Initial'!EB108</f>
        <v>0</v>
      </c>
      <c r="AK108" s="31">
        <f ca="1">'Module C Corrected'!EC108-'Module C Initial'!EC108</f>
        <v>0</v>
      </c>
      <c r="AL108" s="31">
        <f ca="1">'Module C Corrected'!ED108-'Module C Initial'!ED108</f>
        <v>0</v>
      </c>
      <c r="AM108" s="31">
        <f ca="1">'Module C Corrected'!EE108-'Module C Initial'!EE108</f>
        <v>0</v>
      </c>
      <c r="AN108" s="31">
        <f ca="1">'Module C Corrected'!EF108-'Module C Initial'!EF108</f>
        <v>0</v>
      </c>
      <c r="AO108" s="32">
        <f t="shared" ca="1" si="32"/>
        <v>0</v>
      </c>
      <c r="AP108" s="32">
        <f t="shared" ca="1" si="32"/>
        <v>0</v>
      </c>
      <c r="AQ108" s="32">
        <f t="shared" ca="1" si="32"/>
        <v>0</v>
      </c>
      <c r="AR108" s="32">
        <f t="shared" ca="1" si="32"/>
        <v>0</v>
      </c>
      <c r="AS108" s="32">
        <f t="shared" ca="1" si="32"/>
        <v>0</v>
      </c>
      <c r="AT108" s="32">
        <f t="shared" ca="1" si="32"/>
        <v>0</v>
      </c>
      <c r="AU108" s="32">
        <f t="shared" ca="1" si="59"/>
        <v>0</v>
      </c>
      <c r="AV108" s="32">
        <f t="shared" ca="1" si="59"/>
        <v>0</v>
      </c>
      <c r="AW108" s="32">
        <f t="shared" ca="1" si="59"/>
        <v>0</v>
      </c>
      <c r="AX108" s="32">
        <f t="shared" ca="1" si="59"/>
        <v>0</v>
      </c>
      <c r="AY108" s="32">
        <f t="shared" ca="1" si="59"/>
        <v>0</v>
      </c>
      <c r="AZ108" s="32">
        <f t="shared" ca="1" si="59"/>
        <v>0</v>
      </c>
      <c r="BA108" s="31">
        <f t="shared" ca="1" si="57"/>
        <v>0</v>
      </c>
      <c r="BB108" s="31">
        <f t="shared" ca="1" si="35"/>
        <v>0</v>
      </c>
      <c r="BC108" s="31">
        <f t="shared" ca="1" si="36"/>
        <v>0</v>
      </c>
      <c r="BD108" s="31">
        <f t="shared" ca="1" si="37"/>
        <v>0</v>
      </c>
      <c r="BE108" s="31">
        <f t="shared" ca="1" si="38"/>
        <v>0</v>
      </c>
      <c r="BF108" s="31">
        <f t="shared" ca="1" si="39"/>
        <v>0</v>
      </c>
      <c r="BG108" s="31">
        <f t="shared" ca="1" si="40"/>
        <v>0</v>
      </c>
      <c r="BH108" s="31">
        <f t="shared" ca="1" si="41"/>
        <v>0</v>
      </c>
      <c r="BI108" s="31">
        <f t="shared" ca="1" si="42"/>
        <v>0</v>
      </c>
      <c r="BJ108" s="31">
        <f t="shared" ca="1" si="43"/>
        <v>0</v>
      </c>
      <c r="BK108" s="31">
        <f t="shared" ca="1" si="44"/>
        <v>0</v>
      </c>
      <c r="BL108" s="31">
        <f t="shared" ca="1" si="45"/>
        <v>0</v>
      </c>
      <c r="BM108" s="32">
        <f t="shared" ca="1" si="58"/>
        <v>0</v>
      </c>
      <c r="BN108" s="32">
        <f t="shared" ca="1" si="46"/>
        <v>0</v>
      </c>
      <c r="BO108" s="32">
        <f t="shared" ca="1" si="47"/>
        <v>0</v>
      </c>
      <c r="BP108" s="32">
        <f t="shared" ca="1" si="48"/>
        <v>0</v>
      </c>
      <c r="BQ108" s="32">
        <f t="shared" ca="1" si="49"/>
        <v>0</v>
      </c>
      <c r="BR108" s="32">
        <f t="shared" ca="1" si="50"/>
        <v>0</v>
      </c>
      <c r="BS108" s="32">
        <f t="shared" ca="1" si="51"/>
        <v>0</v>
      </c>
      <c r="BT108" s="32">
        <f t="shared" ca="1" si="52"/>
        <v>0</v>
      </c>
      <c r="BU108" s="32">
        <f t="shared" ca="1" si="53"/>
        <v>0</v>
      </c>
      <c r="BV108" s="32">
        <f t="shared" ca="1" si="54"/>
        <v>0</v>
      </c>
      <c r="BW108" s="32">
        <f t="shared" ca="1" si="55"/>
        <v>0</v>
      </c>
      <c r="BX108" s="32">
        <f t="shared" ca="1" si="56"/>
        <v>0</v>
      </c>
    </row>
    <row r="109" spans="1:76" x14ac:dyDescent="0.25">
      <c r="A109" t="s">
        <v>483</v>
      </c>
      <c r="B109" s="1" t="s">
        <v>24</v>
      </c>
      <c r="C109" t="str">
        <f t="shared" ca="1" si="33"/>
        <v>SD4</v>
      </c>
      <c r="D109" t="str">
        <f t="shared" ca="1" si="34"/>
        <v>Sundance #4</v>
      </c>
      <c r="E109" s="31">
        <f ca="1">'Module C Corrected'!CW109-'Module C Initial'!CW109</f>
        <v>2243.6500000000233</v>
      </c>
      <c r="F109" s="31">
        <f ca="1">'Module C Corrected'!CX109-'Module C Initial'!CX109</f>
        <v>883.05999999993946</v>
      </c>
      <c r="G109" s="31">
        <f ca="1">'Module C Corrected'!CY109-'Module C Initial'!CY109</f>
        <v>1226.2700000000186</v>
      </c>
      <c r="H109" s="31">
        <f ca="1">'Module C Corrected'!CZ109-'Module C Initial'!CZ109</f>
        <v>760.39000000001397</v>
      </c>
      <c r="I109" s="31">
        <f ca="1">'Module C Corrected'!DA109-'Module C Initial'!DA109</f>
        <v>621.80000000004657</v>
      </c>
      <c r="J109" s="31">
        <f ca="1">'Module C Corrected'!DB109-'Module C Initial'!DB109</f>
        <v>876.0800000000163</v>
      </c>
      <c r="K109" s="31">
        <f ca="1">'Module C Corrected'!DC109-'Module C Initial'!DC109</f>
        <v>1359.859999999986</v>
      </c>
      <c r="L109" s="31">
        <f ca="1">'Module C Corrected'!DD109-'Module C Initial'!DD109</f>
        <v>1215.8699999999953</v>
      </c>
      <c r="M109" s="31">
        <f ca="1">'Module C Corrected'!DE109-'Module C Initial'!DE109</f>
        <v>2158.5999999999767</v>
      </c>
      <c r="N109" s="31">
        <f ca="1">'Module C Corrected'!DF109-'Module C Initial'!DF109</f>
        <v>2091.7399999999907</v>
      </c>
      <c r="O109" s="31">
        <f ca="1">'Module C Corrected'!DG109-'Module C Initial'!DG109</f>
        <v>1722.7700000000186</v>
      </c>
      <c r="P109" s="31">
        <f ca="1">'Module C Corrected'!DH109-'Module C Initial'!DH109</f>
        <v>1366.1300000000047</v>
      </c>
      <c r="Q109" s="32">
        <f ca="1">'Module C Corrected'!DI109-'Module C Initial'!DI109</f>
        <v>112.19000000000051</v>
      </c>
      <c r="R109" s="32">
        <f ca="1">'Module C Corrected'!DJ109-'Module C Initial'!DJ109</f>
        <v>44.149999999999636</v>
      </c>
      <c r="S109" s="32">
        <f ca="1">'Module C Corrected'!DK109-'Module C Initial'!DK109</f>
        <v>61.309999999999491</v>
      </c>
      <c r="T109" s="32">
        <f ca="1">'Module C Corrected'!DL109-'Module C Initial'!DL109</f>
        <v>38.019999999999982</v>
      </c>
      <c r="U109" s="32">
        <f ca="1">'Module C Corrected'!DM109-'Module C Initial'!DM109</f>
        <v>31.090000000000146</v>
      </c>
      <c r="V109" s="32">
        <f ca="1">'Module C Corrected'!DN109-'Module C Initial'!DN109</f>
        <v>43.809999999999945</v>
      </c>
      <c r="W109" s="32">
        <f ca="1">'Module C Corrected'!DO109-'Module C Initial'!DO109</f>
        <v>68</v>
      </c>
      <c r="X109" s="32">
        <f ca="1">'Module C Corrected'!DP109-'Module C Initial'!DP109</f>
        <v>60.789999999999964</v>
      </c>
      <c r="Y109" s="32">
        <f ca="1">'Module C Corrected'!DQ109-'Module C Initial'!DQ109</f>
        <v>107.92999999999938</v>
      </c>
      <c r="Z109" s="32">
        <f ca="1">'Module C Corrected'!DR109-'Module C Initial'!DR109</f>
        <v>104.59000000000015</v>
      </c>
      <c r="AA109" s="32">
        <f ca="1">'Module C Corrected'!DS109-'Module C Initial'!DS109</f>
        <v>86.140000000000327</v>
      </c>
      <c r="AB109" s="32">
        <f ca="1">'Module C Corrected'!DT109-'Module C Initial'!DT109</f>
        <v>68.309999999999945</v>
      </c>
      <c r="AC109" s="31">
        <f ca="1">'Module C Corrected'!DU109-'Module C Initial'!DU109</f>
        <v>549.25999999999476</v>
      </c>
      <c r="AD109" s="31">
        <f ca="1">'Module C Corrected'!DV109-'Module C Initial'!DV109</f>
        <v>214.13000000000102</v>
      </c>
      <c r="AE109" s="31">
        <f ca="1">'Module C Corrected'!DW109-'Module C Initial'!DW109</f>
        <v>294.66999999999825</v>
      </c>
      <c r="AF109" s="31">
        <f ca="1">'Module C Corrected'!DX109-'Module C Initial'!DX109</f>
        <v>180.95000000000073</v>
      </c>
      <c r="AG109" s="31">
        <f ca="1">'Module C Corrected'!DY109-'Module C Initial'!DY109</f>
        <v>146.56999999999971</v>
      </c>
      <c r="AH109" s="31">
        <f ca="1">'Module C Corrected'!DZ109-'Module C Initial'!DZ109</f>
        <v>204.46999999999935</v>
      </c>
      <c r="AI109" s="31">
        <f ca="1">'Module C Corrected'!EA109-'Module C Initial'!EA109</f>
        <v>314.30999999999949</v>
      </c>
      <c r="AJ109" s="31">
        <f ca="1">'Module C Corrected'!EB109-'Module C Initial'!EB109</f>
        <v>278.19000000000233</v>
      </c>
      <c r="AK109" s="31">
        <f ca="1">'Module C Corrected'!EC109-'Module C Initial'!EC109</f>
        <v>488.86999999999534</v>
      </c>
      <c r="AL109" s="31">
        <f ca="1">'Module C Corrected'!ED109-'Module C Initial'!ED109</f>
        <v>469.01000000000022</v>
      </c>
      <c r="AM109" s="31">
        <f ca="1">'Module C Corrected'!EE109-'Module C Initial'!EE109</f>
        <v>382.26000000000022</v>
      </c>
      <c r="AN109" s="31">
        <f ca="1">'Module C Corrected'!EF109-'Module C Initial'!EF109</f>
        <v>300.05000000000109</v>
      </c>
      <c r="AO109" s="32">
        <f t="shared" ca="1" si="32"/>
        <v>2905.1000000000186</v>
      </c>
      <c r="AP109" s="32">
        <f t="shared" ca="1" si="32"/>
        <v>1141.3399999999401</v>
      </c>
      <c r="AQ109" s="32">
        <f t="shared" ca="1" si="32"/>
        <v>1582.2500000000164</v>
      </c>
      <c r="AR109" s="32">
        <f t="shared" ca="1" si="32"/>
        <v>979.36000000001468</v>
      </c>
      <c r="AS109" s="32">
        <f t="shared" ca="1" si="32"/>
        <v>799.46000000004642</v>
      </c>
      <c r="AT109" s="32">
        <f t="shared" ca="1" si="32"/>
        <v>1124.3600000000156</v>
      </c>
      <c r="AU109" s="32">
        <f t="shared" ca="1" si="59"/>
        <v>1742.1699999999855</v>
      </c>
      <c r="AV109" s="32">
        <f t="shared" ca="1" si="59"/>
        <v>1554.8499999999976</v>
      </c>
      <c r="AW109" s="32">
        <f t="shared" ca="1" si="59"/>
        <v>2755.3999999999714</v>
      </c>
      <c r="AX109" s="32">
        <f t="shared" ca="1" si="59"/>
        <v>2665.3399999999911</v>
      </c>
      <c r="AY109" s="32">
        <f t="shared" ca="1" si="59"/>
        <v>2191.1700000000192</v>
      </c>
      <c r="AZ109" s="32">
        <f t="shared" ca="1" si="59"/>
        <v>1734.4900000000057</v>
      </c>
      <c r="BA109" s="31">
        <f t="shared" ca="1" si="57"/>
        <v>37.25</v>
      </c>
      <c r="BB109" s="31">
        <f t="shared" ca="1" si="35"/>
        <v>14.66</v>
      </c>
      <c r="BC109" s="31">
        <f t="shared" ca="1" si="36"/>
        <v>20.36</v>
      </c>
      <c r="BD109" s="31">
        <f t="shared" ca="1" si="37"/>
        <v>12.62</v>
      </c>
      <c r="BE109" s="31">
        <f t="shared" ca="1" si="38"/>
        <v>10.32</v>
      </c>
      <c r="BF109" s="31">
        <f t="shared" ca="1" si="39"/>
        <v>14.55</v>
      </c>
      <c r="BG109" s="31">
        <f t="shared" ca="1" si="40"/>
        <v>22.58</v>
      </c>
      <c r="BH109" s="31">
        <f t="shared" ca="1" si="41"/>
        <v>20.190000000000001</v>
      </c>
      <c r="BI109" s="31">
        <f t="shared" ca="1" si="42"/>
        <v>35.840000000000003</v>
      </c>
      <c r="BJ109" s="31">
        <f t="shared" ca="1" si="43"/>
        <v>34.729999999999997</v>
      </c>
      <c r="BK109" s="31">
        <f t="shared" ca="1" si="44"/>
        <v>28.6</v>
      </c>
      <c r="BL109" s="31">
        <f t="shared" ca="1" si="45"/>
        <v>22.68</v>
      </c>
      <c r="BM109" s="32">
        <f t="shared" ca="1" si="58"/>
        <v>2942.3500000000186</v>
      </c>
      <c r="BN109" s="32">
        <f t="shared" ca="1" si="46"/>
        <v>1155.9999999999402</v>
      </c>
      <c r="BO109" s="32">
        <f t="shared" ca="1" si="47"/>
        <v>1602.6100000000163</v>
      </c>
      <c r="BP109" s="32">
        <f t="shared" ca="1" si="48"/>
        <v>991.98000000001468</v>
      </c>
      <c r="BQ109" s="32">
        <f t="shared" ca="1" si="49"/>
        <v>809.78000000004647</v>
      </c>
      <c r="BR109" s="32">
        <f t="shared" ca="1" si="50"/>
        <v>1138.9100000000155</v>
      </c>
      <c r="BS109" s="32">
        <f t="shared" ca="1" si="51"/>
        <v>1764.7499999999854</v>
      </c>
      <c r="BT109" s="32">
        <f t="shared" ca="1" si="52"/>
        <v>1575.0399999999977</v>
      </c>
      <c r="BU109" s="32">
        <f t="shared" ca="1" si="53"/>
        <v>2791.2399999999716</v>
      </c>
      <c r="BV109" s="32">
        <f t="shared" ca="1" si="54"/>
        <v>2700.0699999999911</v>
      </c>
      <c r="BW109" s="32">
        <f t="shared" ca="1" si="55"/>
        <v>2219.7700000000191</v>
      </c>
      <c r="BX109" s="32">
        <f t="shared" ca="1" si="56"/>
        <v>1757.1700000000058</v>
      </c>
    </row>
    <row r="110" spans="1:76" x14ac:dyDescent="0.25">
      <c r="A110" t="s">
        <v>484</v>
      </c>
      <c r="B110" s="1" t="s">
        <v>28</v>
      </c>
      <c r="C110" t="str">
        <f t="shared" ca="1" si="33"/>
        <v>SD5</v>
      </c>
      <c r="D110" t="str">
        <f t="shared" ca="1" si="34"/>
        <v>Sundance #5</v>
      </c>
      <c r="E110" s="31">
        <f ca="1">'Module C Corrected'!CW110-'Module C Initial'!CW110</f>
        <v>2210.9499999999534</v>
      </c>
      <c r="F110" s="31">
        <f ca="1">'Module C Corrected'!CX110-'Module C Initial'!CX110</f>
        <v>875.35999999998603</v>
      </c>
      <c r="G110" s="31">
        <f ca="1">'Module C Corrected'!CY110-'Module C Initial'!CY110</f>
        <v>1084.4100000000326</v>
      </c>
      <c r="H110" s="31">
        <f ca="1">'Module C Corrected'!CZ110-'Module C Initial'!CZ110</f>
        <v>590.63000000000466</v>
      </c>
      <c r="I110" s="31">
        <f ca="1">'Module C Corrected'!DA110-'Module C Initial'!DA110</f>
        <v>762.64000000001397</v>
      </c>
      <c r="J110" s="31">
        <f ca="1">'Module C Corrected'!DB110-'Module C Initial'!DB110</f>
        <v>291.77999999999884</v>
      </c>
      <c r="K110" s="31">
        <f ca="1">'Module C Corrected'!DC110-'Module C Initial'!DC110</f>
        <v>1696.7900000000373</v>
      </c>
      <c r="L110" s="31">
        <f ca="1">'Module C Corrected'!DD110-'Module C Initial'!DD110</f>
        <v>1542.839999999851</v>
      </c>
      <c r="M110" s="31">
        <f ca="1">'Module C Corrected'!DE110-'Module C Initial'!DE110</f>
        <v>2308.7999999998137</v>
      </c>
      <c r="N110" s="31">
        <f ca="1">'Module C Corrected'!DF110-'Module C Initial'!DF110</f>
        <v>870.19000000000233</v>
      </c>
      <c r="O110" s="31">
        <f ca="1">'Module C Corrected'!DG110-'Module C Initial'!DG110</f>
        <v>236.1200000000099</v>
      </c>
      <c r="P110" s="31">
        <f ca="1">'Module C Corrected'!DH110-'Module C Initial'!DH110</f>
        <v>1027.9000000000233</v>
      </c>
      <c r="Q110" s="32">
        <f ca="1">'Module C Corrected'!DI110-'Module C Initial'!DI110</f>
        <v>110.55000000000018</v>
      </c>
      <c r="R110" s="32">
        <f ca="1">'Module C Corrected'!DJ110-'Module C Initial'!DJ110</f>
        <v>43.769999999999982</v>
      </c>
      <c r="S110" s="32">
        <f ca="1">'Module C Corrected'!DK110-'Module C Initial'!DK110</f>
        <v>54.2199999999998</v>
      </c>
      <c r="T110" s="32">
        <f ca="1">'Module C Corrected'!DL110-'Module C Initial'!DL110</f>
        <v>29.529999999999973</v>
      </c>
      <c r="U110" s="32">
        <f ca="1">'Module C Corrected'!DM110-'Module C Initial'!DM110</f>
        <v>38.129999999999882</v>
      </c>
      <c r="V110" s="32">
        <f ca="1">'Module C Corrected'!DN110-'Module C Initial'!DN110</f>
        <v>14.589999999999975</v>
      </c>
      <c r="W110" s="32">
        <f ca="1">'Module C Corrected'!DO110-'Module C Initial'!DO110</f>
        <v>84.840000000000146</v>
      </c>
      <c r="X110" s="32">
        <f ca="1">'Module C Corrected'!DP110-'Module C Initial'!DP110</f>
        <v>77.140000000000327</v>
      </c>
      <c r="Y110" s="32">
        <f ca="1">'Module C Corrected'!DQ110-'Module C Initial'!DQ110</f>
        <v>115.44000000000051</v>
      </c>
      <c r="Z110" s="32">
        <f ca="1">'Module C Corrected'!DR110-'Module C Initial'!DR110</f>
        <v>43.510000000000218</v>
      </c>
      <c r="AA110" s="32">
        <f ca="1">'Module C Corrected'!DS110-'Module C Initial'!DS110</f>
        <v>11.809999999999945</v>
      </c>
      <c r="AB110" s="32">
        <f ca="1">'Module C Corrected'!DT110-'Module C Initial'!DT110</f>
        <v>51.400000000000091</v>
      </c>
      <c r="AC110" s="31">
        <f ca="1">'Module C Corrected'!DU110-'Module C Initial'!DU110</f>
        <v>541.26000000000204</v>
      </c>
      <c r="AD110" s="31">
        <f ca="1">'Module C Corrected'!DV110-'Module C Initial'!DV110</f>
        <v>212.25</v>
      </c>
      <c r="AE110" s="31">
        <f ca="1">'Module C Corrected'!DW110-'Module C Initial'!DW110</f>
        <v>260.57999999999811</v>
      </c>
      <c r="AF110" s="31">
        <f ca="1">'Module C Corrected'!DX110-'Module C Initial'!DX110</f>
        <v>140.54999999999927</v>
      </c>
      <c r="AG110" s="31">
        <f ca="1">'Module C Corrected'!DY110-'Module C Initial'!DY110</f>
        <v>179.77000000000044</v>
      </c>
      <c r="AH110" s="31">
        <f ca="1">'Module C Corrected'!DZ110-'Module C Initial'!DZ110</f>
        <v>68.090000000000146</v>
      </c>
      <c r="AI110" s="31">
        <f ca="1">'Module C Corrected'!EA110-'Module C Initial'!EA110</f>
        <v>392.19000000000051</v>
      </c>
      <c r="AJ110" s="31">
        <f ca="1">'Module C Corrected'!EB110-'Module C Initial'!EB110</f>
        <v>353.0099999999984</v>
      </c>
      <c r="AK110" s="31">
        <f ca="1">'Module C Corrected'!EC110-'Module C Initial'!EC110</f>
        <v>522.88000000000466</v>
      </c>
      <c r="AL110" s="31">
        <f ca="1">'Module C Corrected'!ED110-'Module C Initial'!ED110</f>
        <v>195.1200000000008</v>
      </c>
      <c r="AM110" s="31">
        <f ca="1">'Module C Corrected'!EE110-'Module C Initial'!EE110</f>
        <v>52.389999999999873</v>
      </c>
      <c r="AN110" s="31">
        <f ca="1">'Module C Corrected'!EF110-'Module C Initial'!EF110</f>
        <v>225.7599999999984</v>
      </c>
      <c r="AO110" s="32">
        <f t="shared" ca="1" si="32"/>
        <v>2862.7599999999557</v>
      </c>
      <c r="AP110" s="32">
        <f t="shared" ca="1" si="32"/>
        <v>1131.379999999986</v>
      </c>
      <c r="AQ110" s="32">
        <f t="shared" ca="1" si="32"/>
        <v>1399.2100000000305</v>
      </c>
      <c r="AR110" s="32">
        <f t="shared" ca="1" si="32"/>
        <v>760.7100000000039</v>
      </c>
      <c r="AS110" s="32">
        <f t="shared" ca="1" si="32"/>
        <v>980.54000000001429</v>
      </c>
      <c r="AT110" s="32">
        <f t="shared" ca="1" si="32"/>
        <v>374.45999999999896</v>
      </c>
      <c r="AU110" s="32">
        <f t="shared" ca="1" si="59"/>
        <v>2173.8200000000379</v>
      </c>
      <c r="AV110" s="32">
        <f t="shared" ca="1" si="59"/>
        <v>1972.9899999998497</v>
      </c>
      <c r="AW110" s="32">
        <f t="shared" ca="1" si="59"/>
        <v>2947.1199999998189</v>
      </c>
      <c r="AX110" s="32">
        <f t="shared" ca="1" si="59"/>
        <v>1108.8200000000033</v>
      </c>
      <c r="AY110" s="32">
        <f t="shared" ca="1" si="59"/>
        <v>300.32000000000971</v>
      </c>
      <c r="AZ110" s="32">
        <f t="shared" ca="1" si="59"/>
        <v>1305.0600000000218</v>
      </c>
      <c r="BA110" s="31">
        <f t="shared" ca="1" si="57"/>
        <v>36.71</v>
      </c>
      <c r="BB110" s="31">
        <f t="shared" ca="1" si="35"/>
        <v>14.53</v>
      </c>
      <c r="BC110" s="31">
        <f t="shared" ca="1" si="36"/>
        <v>18</v>
      </c>
      <c r="BD110" s="31">
        <f t="shared" ca="1" si="37"/>
        <v>9.81</v>
      </c>
      <c r="BE110" s="31">
        <f t="shared" ca="1" si="38"/>
        <v>12.66</v>
      </c>
      <c r="BF110" s="31">
        <f t="shared" ca="1" si="39"/>
        <v>4.84</v>
      </c>
      <c r="BG110" s="31">
        <f t="shared" ca="1" si="40"/>
        <v>28.17</v>
      </c>
      <c r="BH110" s="31">
        <f t="shared" ca="1" si="41"/>
        <v>25.62</v>
      </c>
      <c r="BI110" s="31">
        <f t="shared" ca="1" si="42"/>
        <v>38.33</v>
      </c>
      <c r="BJ110" s="31">
        <f t="shared" ca="1" si="43"/>
        <v>14.45</v>
      </c>
      <c r="BK110" s="31">
        <f t="shared" ca="1" si="44"/>
        <v>3.92</v>
      </c>
      <c r="BL110" s="31">
        <f t="shared" ca="1" si="45"/>
        <v>17.07</v>
      </c>
      <c r="BM110" s="32">
        <f t="shared" ca="1" si="58"/>
        <v>2899.4699999999557</v>
      </c>
      <c r="BN110" s="32">
        <f t="shared" ca="1" si="46"/>
        <v>1145.909999999986</v>
      </c>
      <c r="BO110" s="32">
        <f t="shared" ca="1" si="47"/>
        <v>1417.2100000000305</v>
      </c>
      <c r="BP110" s="32">
        <f t="shared" ca="1" si="48"/>
        <v>770.52000000000385</v>
      </c>
      <c r="BQ110" s="32">
        <f t="shared" ca="1" si="49"/>
        <v>993.20000000001426</v>
      </c>
      <c r="BR110" s="32">
        <f t="shared" ca="1" si="50"/>
        <v>379.29999999999893</v>
      </c>
      <c r="BS110" s="32">
        <f t="shared" ca="1" si="51"/>
        <v>2201.990000000038</v>
      </c>
      <c r="BT110" s="32">
        <f t="shared" ca="1" si="52"/>
        <v>1998.6099999998496</v>
      </c>
      <c r="BU110" s="32">
        <f t="shared" ca="1" si="53"/>
        <v>2985.4499999998188</v>
      </c>
      <c r="BV110" s="32">
        <f t="shared" ca="1" si="54"/>
        <v>1123.2700000000034</v>
      </c>
      <c r="BW110" s="32">
        <f t="shared" ca="1" si="55"/>
        <v>304.24000000000973</v>
      </c>
      <c r="BX110" s="32">
        <f t="shared" ca="1" si="56"/>
        <v>1322.1300000000217</v>
      </c>
    </row>
    <row r="111" spans="1:76" x14ac:dyDescent="0.25">
      <c r="A111" t="s">
        <v>484</v>
      </c>
      <c r="B111" s="1" t="s">
        <v>29</v>
      </c>
      <c r="C111" t="str">
        <f t="shared" ca="1" si="33"/>
        <v>SD6</v>
      </c>
      <c r="D111" t="str">
        <f t="shared" ca="1" si="34"/>
        <v>Sundance #6</v>
      </c>
      <c r="E111" s="31">
        <f ca="1">'Module C Corrected'!CW111-'Module C Initial'!CW111</f>
        <v>2345.1900000000605</v>
      </c>
      <c r="F111" s="31">
        <f ca="1">'Module C Corrected'!CX111-'Module C Initial'!CX111</f>
        <v>1105.9100000000326</v>
      </c>
      <c r="G111" s="31">
        <f ca="1">'Module C Corrected'!CY111-'Module C Initial'!CY111</f>
        <v>816.97000000003027</v>
      </c>
      <c r="H111" s="31">
        <f ca="1">'Module C Corrected'!CZ111-'Module C Initial'!CZ111</f>
        <v>1117.1599999999744</v>
      </c>
      <c r="I111" s="31">
        <f ca="1">'Module C Corrected'!DA111-'Module C Initial'!DA111</f>
        <v>810</v>
      </c>
      <c r="J111" s="31">
        <f ca="1">'Module C Corrected'!DB111-'Module C Initial'!DB111</f>
        <v>1320.9099999999162</v>
      </c>
      <c r="K111" s="31">
        <f ca="1">'Module C Corrected'!DC111-'Module C Initial'!DC111</f>
        <v>1865.75</v>
      </c>
      <c r="L111" s="31">
        <f ca="1">'Module C Corrected'!DD111-'Module C Initial'!DD111</f>
        <v>1430.1899999999441</v>
      </c>
      <c r="M111" s="31">
        <f ca="1">'Module C Corrected'!DE111-'Module C Initial'!DE111</f>
        <v>1972.6099999998696</v>
      </c>
      <c r="N111" s="31">
        <f ca="1">'Module C Corrected'!DF111-'Module C Initial'!DF111</f>
        <v>1845.7199999999721</v>
      </c>
      <c r="O111" s="31">
        <f ca="1">'Module C Corrected'!DG111-'Module C Initial'!DG111</f>
        <v>1785.4600000000792</v>
      </c>
      <c r="P111" s="31">
        <f ca="1">'Module C Corrected'!DH111-'Module C Initial'!DH111</f>
        <v>1061.5499999999884</v>
      </c>
      <c r="Q111" s="32">
        <f ca="1">'Module C Corrected'!DI111-'Module C Initial'!DI111</f>
        <v>117.26000000000022</v>
      </c>
      <c r="R111" s="32">
        <f ca="1">'Module C Corrected'!DJ111-'Module C Initial'!DJ111</f>
        <v>55.289999999999964</v>
      </c>
      <c r="S111" s="32">
        <f ca="1">'Module C Corrected'!DK111-'Module C Initial'!DK111</f>
        <v>40.850000000000364</v>
      </c>
      <c r="T111" s="32">
        <f ca="1">'Module C Corrected'!DL111-'Module C Initial'!DL111</f>
        <v>55.859999999999673</v>
      </c>
      <c r="U111" s="32">
        <f ca="1">'Module C Corrected'!DM111-'Module C Initial'!DM111</f>
        <v>40.5</v>
      </c>
      <c r="V111" s="32">
        <f ca="1">'Module C Corrected'!DN111-'Module C Initial'!DN111</f>
        <v>66.040000000000418</v>
      </c>
      <c r="W111" s="32">
        <f ca="1">'Module C Corrected'!DO111-'Module C Initial'!DO111</f>
        <v>93.289999999999964</v>
      </c>
      <c r="X111" s="32">
        <f ca="1">'Module C Corrected'!DP111-'Module C Initial'!DP111</f>
        <v>71.510000000000218</v>
      </c>
      <c r="Y111" s="32">
        <f ca="1">'Module C Corrected'!DQ111-'Module C Initial'!DQ111</f>
        <v>98.6299999999992</v>
      </c>
      <c r="Z111" s="32">
        <f ca="1">'Module C Corrected'!DR111-'Module C Initial'!DR111</f>
        <v>92.279999999999745</v>
      </c>
      <c r="AA111" s="32">
        <f ca="1">'Module C Corrected'!DS111-'Module C Initial'!DS111</f>
        <v>89.269999999999982</v>
      </c>
      <c r="AB111" s="32">
        <f ca="1">'Module C Corrected'!DT111-'Module C Initial'!DT111</f>
        <v>53.079999999999927</v>
      </c>
      <c r="AC111" s="31">
        <f ca="1">'Module C Corrected'!DU111-'Module C Initial'!DU111</f>
        <v>574.11999999999534</v>
      </c>
      <c r="AD111" s="31">
        <f ca="1">'Module C Corrected'!DV111-'Module C Initial'!DV111</f>
        <v>268.15999999999985</v>
      </c>
      <c r="AE111" s="31">
        <f ca="1">'Module C Corrected'!DW111-'Module C Initial'!DW111</f>
        <v>196.31999999999971</v>
      </c>
      <c r="AF111" s="31">
        <f ca="1">'Module C Corrected'!DX111-'Module C Initial'!DX111</f>
        <v>265.85000000000036</v>
      </c>
      <c r="AG111" s="31">
        <f ca="1">'Module C Corrected'!DY111-'Module C Initial'!DY111</f>
        <v>190.93000000000029</v>
      </c>
      <c r="AH111" s="31">
        <f ca="1">'Module C Corrected'!DZ111-'Module C Initial'!DZ111</f>
        <v>308.27999999999884</v>
      </c>
      <c r="AI111" s="31">
        <f ca="1">'Module C Corrected'!EA111-'Module C Initial'!EA111</f>
        <v>431.22999999999956</v>
      </c>
      <c r="AJ111" s="31">
        <f ca="1">'Module C Corrected'!EB111-'Module C Initial'!EB111</f>
        <v>327.22999999999956</v>
      </c>
      <c r="AK111" s="31">
        <f ca="1">'Module C Corrected'!EC111-'Module C Initial'!EC111</f>
        <v>446.75</v>
      </c>
      <c r="AL111" s="31">
        <f ca="1">'Module C Corrected'!ED111-'Module C Initial'!ED111</f>
        <v>413.85000000000036</v>
      </c>
      <c r="AM111" s="31">
        <f ca="1">'Module C Corrected'!EE111-'Module C Initial'!EE111</f>
        <v>396.18000000000029</v>
      </c>
      <c r="AN111" s="31">
        <f ca="1">'Module C Corrected'!EF111-'Module C Initial'!EF111</f>
        <v>233.15999999999985</v>
      </c>
      <c r="AO111" s="32">
        <f t="shared" ca="1" si="32"/>
        <v>3036.5700000000561</v>
      </c>
      <c r="AP111" s="32">
        <f t="shared" ca="1" si="32"/>
        <v>1429.3600000000324</v>
      </c>
      <c r="AQ111" s="32">
        <f t="shared" ca="1" si="32"/>
        <v>1054.1400000000303</v>
      </c>
      <c r="AR111" s="32">
        <f t="shared" ca="1" si="32"/>
        <v>1438.8699999999744</v>
      </c>
      <c r="AS111" s="32">
        <f t="shared" ca="1" si="32"/>
        <v>1041.4300000000003</v>
      </c>
      <c r="AT111" s="32">
        <f t="shared" ca="1" si="32"/>
        <v>1695.2299999999154</v>
      </c>
      <c r="AU111" s="32">
        <f t="shared" ca="1" si="59"/>
        <v>2390.2699999999995</v>
      </c>
      <c r="AV111" s="32">
        <f t="shared" ca="1" si="59"/>
        <v>1828.9299999999439</v>
      </c>
      <c r="AW111" s="32">
        <f t="shared" ca="1" si="59"/>
        <v>2517.9899999998688</v>
      </c>
      <c r="AX111" s="32">
        <f t="shared" ca="1" si="59"/>
        <v>2351.8499999999722</v>
      </c>
      <c r="AY111" s="32">
        <f t="shared" ca="1" si="59"/>
        <v>2270.9100000000794</v>
      </c>
      <c r="AZ111" s="32">
        <f t="shared" ca="1" si="59"/>
        <v>1347.7899999999881</v>
      </c>
      <c r="BA111" s="31">
        <f t="shared" ca="1" si="57"/>
        <v>38.94</v>
      </c>
      <c r="BB111" s="31">
        <f t="shared" ca="1" si="35"/>
        <v>18.36</v>
      </c>
      <c r="BC111" s="31">
        <f t="shared" ca="1" si="36"/>
        <v>13.56</v>
      </c>
      <c r="BD111" s="31">
        <f t="shared" ca="1" si="37"/>
        <v>18.55</v>
      </c>
      <c r="BE111" s="31">
        <f t="shared" ca="1" si="38"/>
        <v>13.45</v>
      </c>
      <c r="BF111" s="31">
        <f t="shared" ca="1" si="39"/>
        <v>21.93</v>
      </c>
      <c r="BG111" s="31">
        <f t="shared" ca="1" si="40"/>
        <v>30.98</v>
      </c>
      <c r="BH111" s="31">
        <f t="shared" ca="1" si="41"/>
        <v>23.75</v>
      </c>
      <c r="BI111" s="31">
        <f t="shared" ca="1" si="42"/>
        <v>32.75</v>
      </c>
      <c r="BJ111" s="31">
        <f t="shared" ca="1" si="43"/>
        <v>30.64</v>
      </c>
      <c r="BK111" s="31">
        <f t="shared" ca="1" si="44"/>
        <v>29.64</v>
      </c>
      <c r="BL111" s="31">
        <f t="shared" ca="1" si="45"/>
        <v>17.62</v>
      </c>
      <c r="BM111" s="32">
        <f t="shared" ca="1" si="58"/>
        <v>3075.5100000000562</v>
      </c>
      <c r="BN111" s="32">
        <f t="shared" ca="1" si="46"/>
        <v>1447.7200000000323</v>
      </c>
      <c r="BO111" s="32">
        <f t="shared" ca="1" si="47"/>
        <v>1067.7000000000303</v>
      </c>
      <c r="BP111" s="32">
        <f t="shared" ca="1" si="48"/>
        <v>1457.4199999999744</v>
      </c>
      <c r="BQ111" s="32">
        <f t="shared" ca="1" si="49"/>
        <v>1054.8800000000003</v>
      </c>
      <c r="BR111" s="32">
        <f t="shared" ca="1" si="50"/>
        <v>1717.1599999999155</v>
      </c>
      <c r="BS111" s="32">
        <f t="shared" ca="1" si="51"/>
        <v>2421.2499999999995</v>
      </c>
      <c r="BT111" s="32">
        <f t="shared" ca="1" si="52"/>
        <v>1852.6799999999439</v>
      </c>
      <c r="BU111" s="32">
        <f t="shared" ca="1" si="53"/>
        <v>2550.7399999998688</v>
      </c>
      <c r="BV111" s="32">
        <f t="shared" ca="1" si="54"/>
        <v>2382.489999999972</v>
      </c>
      <c r="BW111" s="32">
        <f t="shared" ca="1" si="55"/>
        <v>2300.5500000000793</v>
      </c>
      <c r="BX111" s="32">
        <f t="shared" ca="1" si="56"/>
        <v>1365.409999999988</v>
      </c>
    </row>
    <row r="112" spans="1:76" x14ac:dyDescent="0.25">
      <c r="A112" t="s">
        <v>446</v>
      </c>
      <c r="B112" s="1" t="s">
        <v>30</v>
      </c>
      <c r="C112" t="str">
        <f t="shared" ca="1" si="33"/>
        <v>SH1</v>
      </c>
      <c r="D112" t="str">
        <f t="shared" ca="1" si="34"/>
        <v>Sheerness #1</v>
      </c>
      <c r="E112" s="31">
        <f ca="1">'Module C Corrected'!CW112-'Module C Initial'!CW112</f>
        <v>-2218.9499999999534</v>
      </c>
      <c r="F112" s="31">
        <f ca="1">'Module C Corrected'!CX112-'Module C Initial'!CX112</f>
        <v>-990.34999999997672</v>
      </c>
      <c r="G112" s="31">
        <f ca="1">'Module C Corrected'!CY112-'Module C Initial'!CY112</f>
        <v>-1252.4200000000419</v>
      </c>
      <c r="H112" s="31">
        <f ca="1">'Module C Corrected'!CZ112-'Module C Initial'!CZ112</f>
        <v>-944.5</v>
      </c>
      <c r="I112" s="31">
        <f ca="1">'Module C Corrected'!DA112-'Module C Initial'!DA112</f>
        <v>-322</v>
      </c>
      <c r="J112" s="31">
        <f ca="1">'Module C Corrected'!DB112-'Module C Initial'!DB112</f>
        <v>-17.869999999998981</v>
      </c>
      <c r="K112" s="31">
        <f ca="1">'Module C Corrected'!DC112-'Module C Initial'!DC112</f>
        <v>-1527.2399999999907</v>
      </c>
      <c r="L112" s="31">
        <f ca="1">'Module C Corrected'!DD112-'Module C Initial'!DD112</f>
        <v>-1490.609999999986</v>
      </c>
      <c r="M112" s="31">
        <f ca="1">'Module C Corrected'!DE112-'Module C Initial'!DE112</f>
        <v>-2211.8299999998417</v>
      </c>
      <c r="N112" s="31">
        <f ca="1">'Module C Corrected'!DF112-'Module C Initial'!DF112</f>
        <v>-2364.8500000000931</v>
      </c>
      <c r="O112" s="31">
        <f ca="1">'Module C Corrected'!DG112-'Module C Initial'!DG112</f>
        <v>-2115.3500000000931</v>
      </c>
      <c r="P112" s="31">
        <f ca="1">'Module C Corrected'!DH112-'Module C Initial'!DH112</f>
        <v>-1344.4799999999814</v>
      </c>
      <c r="Q112" s="32">
        <f ca="1">'Module C Corrected'!DI112-'Module C Initial'!DI112</f>
        <v>-110.94999999999982</v>
      </c>
      <c r="R112" s="32">
        <f ca="1">'Module C Corrected'!DJ112-'Module C Initial'!DJ112</f>
        <v>-49.519999999999982</v>
      </c>
      <c r="S112" s="32">
        <f ca="1">'Module C Corrected'!DK112-'Module C Initial'!DK112</f>
        <v>-62.620000000000346</v>
      </c>
      <c r="T112" s="32">
        <f ca="1">'Module C Corrected'!DL112-'Module C Initial'!DL112</f>
        <v>-47.230000000000018</v>
      </c>
      <c r="U112" s="32">
        <f ca="1">'Module C Corrected'!DM112-'Module C Initial'!DM112</f>
        <v>-16.099999999999909</v>
      </c>
      <c r="V112" s="32">
        <f ca="1">'Module C Corrected'!DN112-'Module C Initial'!DN112</f>
        <v>-0.89000000000000057</v>
      </c>
      <c r="W112" s="32">
        <f ca="1">'Module C Corrected'!DO112-'Module C Initial'!DO112</f>
        <v>-76.359999999999673</v>
      </c>
      <c r="X112" s="32">
        <f ca="1">'Module C Corrected'!DP112-'Module C Initial'!DP112</f>
        <v>-74.530000000000655</v>
      </c>
      <c r="Y112" s="32">
        <f ca="1">'Module C Corrected'!DQ112-'Module C Initial'!DQ112</f>
        <v>-110.59000000000015</v>
      </c>
      <c r="Z112" s="32">
        <f ca="1">'Module C Corrected'!DR112-'Module C Initial'!DR112</f>
        <v>-118.23999999999796</v>
      </c>
      <c r="AA112" s="32">
        <f ca="1">'Module C Corrected'!DS112-'Module C Initial'!DS112</f>
        <v>-105.76000000000204</v>
      </c>
      <c r="AB112" s="32">
        <f ca="1">'Module C Corrected'!DT112-'Module C Initial'!DT112</f>
        <v>-67.219999999999345</v>
      </c>
      <c r="AC112" s="31">
        <f ca="1">'Module C Corrected'!DU112-'Module C Initial'!DU112</f>
        <v>-543.21999999999753</v>
      </c>
      <c r="AD112" s="31">
        <f ca="1">'Module C Corrected'!DV112-'Module C Initial'!DV112</f>
        <v>-240.14000000000124</v>
      </c>
      <c r="AE112" s="31">
        <f ca="1">'Module C Corrected'!DW112-'Module C Initial'!DW112</f>
        <v>-300.95999999999913</v>
      </c>
      <c r="AF112" s="31">
        <f ca="1">'Module C Corrected'!DX112-'Module C Initial'!DX112</f>
        <v>-224.7599999999984</v>
      </c>
      <c r="AG112" s="31">
        <f ca="1">'Module C Corrected'!DY112-'Module C Initial'!DY112</f>
        <v>-75.900000000000546</v>
      </c>
      <c r="AH112" s="31">
        <f ca="1">'Module C Corrected'!DZ112-'Module C Initial'!DZ112</f>
        <v>-4.1700000000000159</v>
      </c>
      <c r="AI112" s="31">
        <f ca="1">'Module C Corrected'!EA112-'Module C Initial'!EA112</f>
        <v>-352.9900000000016</v>
      </c>
      <c r="AJ112" s="31">
        <f ca="1">'Module C Corrected'!EB112-'Module C Initial'!EB112</f>
        <v>-341.05999999999767</v>
      </c>
      <c r="AK112" s="31">
        <f ca="1">'Module C Corrected'!EC112-'Module C Initial'!EC112</f>
        <v>-500.91999999999825</v>
      </c>
      <c r="AL112" s="31">
        <f ca="1">'Module C Corrected'!ED112-'Module C Initial'!ED112</f>
        <v>-530.23999999999069</v>
      </c>
      <c r="AM112" s="31">
        <f ca="1">'Module C Corrected'!EE112-'Module C Initial'!EE112</f>
        <v>-469.36999999999534</v>
      </c>
      <c r="AN112" s="31">
        <f ca="1">'Module C Corrected'!EF112-'Module C Initial'!EF112</f>
        <v>-295.30000000000291</v>
      </c>
      <c r="AO112" s="32">
        <f t="shared" ca="1" si="32"/>
        <v>-2873.1199999999508</v>
      </c>
      <c r="AP112" s="32">
        <f t="shared" ca="1" si="32"/>
        <v>-1280.0099999999779</v>
      </c>
      <c r="AQ112" s="32">
        <f t="shared" ca="1" si="32"/>
        <v>-1616.0000000000414</v>
      </c>
      <c r="AR112" s="32">
        <f t="shared" ca="1" si="32"/>
        <v>-1216.4899999999984</v>
      </c>
      <c r="AS112" s="32">
        <f t="shared" ca="1" si="32"/>
        <v>-414.00000000000045</v>
      </c>
      <c r="AT112" s="32">
        <f t="shared" ca="1" si="32"/>
        <v>-22.929999999998998</v>
      </c>
      <c r="AU112" s="32">
        <f t="shared" ca="1" si="59"/>
        <v>-1956.589999999992</v>
      </c>
      <c r="AV112" s="32">
        <f t="shared" ca="1" si="59"/>
        <v>-1906.1999999999844</v>
      </c>
      <c r="AW112" s="32">
        <f t="shared" ca="1" si="59"/>
        <v>-2823.3399999998401</v>
      </c>
      <c r="AX112" s="32">
        <f t="shared" ca="1" si="59"/>
        <v>-3013.3300000000818</v>
      </c>
      <c r="AY112" s="32">
        <f t="shared" ca="1" si="59"/>
        <v>-2690.4800000000905</v>
      </c>
      <c r="AZ112" s="32">
        <f t="shared" ca="1" si="59"/>
        <v>-1706.9999999999836</v>
      </c>
      <c r="BA112" s="31">
        <f t="shared" ca="1" si="57"/>
        <v>-36.840000000000003</v>
      </c>
      <c r="BB112" s="31">
        <f t="shared" ca="1" si="35"/>
        <v>-16.440000000000001</v>
      </c>
      <c r="BC112" s="31">
        <f t="shared" ca="1" si="36"/>
        <v>-20.79</v>
      </c>
      <c r="BD112" s="31">
        <f t="shared" ca="1" si="37"/>
        <v>-15.68</v>
      </c>
      <c r="BE112" s="31">
        <f t="shared" ca="1" si="38"/>
        <v>-5.35</v>
      </c>
      <c r="BF112" s="31">
        <f t="shared" ca="1" si="39"/>
        <v>-0.3</v>
      </c>
      <c r="BG112" s="31">
        <f t="shared" ca="1" si="40"/>
        <v>-25.36</v>
      </c>
      <c r="BH112" s="31">
        <f t="shared" ca="1" si="41"/>
        <v>-24.75</v>
      </c>
      <c r="BI112" s="31">
        <f t="shared" ca="1" si="42"/>
        <v>-36.72</v>
      </c>
      <c r="BJ112" s="31">
        <f t="shared" ca="1" si="43"/>
        <v>-39.26</v>
      </c>
      <c r="BK112" s="31">
        <f t="shared" ca="1" si="44"/>
        <v>-35.119999999999997</v>
      </c>
      <c r="BL112" s="31">
        <f t="shared" ca="1" si="45"/>
        <v>-22.32</v>
      </c>
      <c r="BM112" s="32">
        <f t="shared" ca="1" si="58"/>
        <v>-2909.9599999999509</v>
      </c>
      <c r="BN112" s="32">
        <f t="shared" ca="1" si="46"/>
        <v>-1296.449999999978</v>
      </c>
      <c r="BO112" s="32">
        <f t="shared" ca="1" si="47"/>
        <v>-1636.7900000000413</v>
      </c>
      <c r="BP112" s="32">
        <f t="shared" ca="1" si="48"/>
        <v>-1232.1699999999985</v>
      </c>
      <c r="BQ112" s="32">
        <f t="shared" ca="1" si="49"/>
        <v>-419.35000000000048</v>
      </c>
      <c r="BR112" s="32">
        <f t="shared" ca="1" si="50"/>
        <v>-23.229999999998999</v>
      </c>
      <c r="BS112" s="32">
        <f t="shared" ca="1" si="51"/>
        <v>-1981.9499999999919</v>
      </c>
      <c r="BT112" s="32">
        <f t="shared" ca="1" si="52"/>
        <v>-1930.9499999999844</v>
      </c>
      <c r="BU112" s="32">
        <f t="shared" ca="1" si="53"/>
        <v>-2860.0599999998399</v>
      </c>
      <c r="BV112" s="32">
        <f t="shared" ca="1" si="54"/>
        <v>-3052.590000000082</v>
      </c>
      <c r="BW112" s="32">
        <f t="shared" ca="1" si="55"/>
        <v>-2725.6000000000904</v>
      </c>
      <c r="BX112" s="32">
        <f t="shared" ca="1" si="56"/>
        <v>-1729.3199999999836</v>
      </c>
    </row>
    <row r="113" spans="1:76" x14ac:dyDescent="0.25">
      <c r="A113" t="s">
        <v>446</v>
      </c>
      <c r="B113" s="1" t="s">
        <v>31</v>
      </c>
      <c r="C113" t="str">
        <f t="shared" ca="1" si="33"/>
        <v>SH2</v>
      </c>
      <c r="D113" t="str">
        <f t="shared" ca="1" si="34"/>
        <v>Sheerness #2</v>
      </c>
      <c r="E113" s="31">
        <f ca="1">'Module C Corrected'!CW113-'Module C Initial'!CW113</f>
        <v>-2197.1200000001108</v>
      </c>
      <c r="F113" s="31">
        <f ca="1">'Module C Corrected'!CX113-'Module C Initial'!CX113</f>
        <v>-1035.6500000000233</v>
      </c>
      <c r="G113" s="31">
        <f ca="1">'Module C Corrected'!CY113-'Module C Initial'!CY113</f>
        <v>-1214.890000000014</v>
      </c>
      <c r="H113" s="31">
        <f ca="1">'Module C Corrected'!CZ113-'Module C Initial'!CZ113</f>
        <v>-650.84999999997672</v>
      </c>
      <c r="I113" s="31">
        <f ca="1">'Module C Corrected'!DA113-'Module C Initial'!DA113</f>
        <v>-525.27999999996973</v>
      </c>
      <c r="J113" s="31">
        <f ca="1">'Module C Corrected'!DB113-'Module C Initial'!DB113</f>
        <v>-1053.9000000000233</v>
      </c>
      <c r="K113" s="31">
        <f ca="1">'Module C Corrected'!DC113-'Module C Initial'!DC113</f>
        <v>-1492.640000000014</v>
      </c>
      <c r="L113" s="31">
        <f ca="1">'Module C Corrected'!DD113-'Module C Initial'!DD113</f>
        <v>-1459.6200000001118</v>
      </c>
      <c r="M113" s="31">
        <f ca="1">'Module C Corrected'!DE113-'Module C Initial'!DE113</f>
        <v>-3048.9300000001676</v>
      </c>
      <c r="N113" s="31">
        <f ca="1">'Module C Corrected'!DF113-'Module C Initial'!DF113</f>
        <v>-2301.4199999999255</v>
      </c>
      <c r="O113" s="31">
        <f ca="1">'Module C Corrected'!DG113-'Module C Initial'!DG113</f>
        <v>-1782.640000000014</v>
      </c>
      <c r="P113" s="31">
        <f ca="1">'Module C Corrected'!DH113-'Module C Initial'!DH113</f>
        <v>-1369.2300000000978</v>
      </c>
      <c r="Q113" s="32">
        <f ca="1">'Module C Corrected'!DI113-'Module C Initial'!DI113</f>
        <v>-109.85000000000002</v>
      </c>
      <c r="R113" s="32">
        <f ca="1">'Module C Corrected'!DJ113-'Module C Initial'!DJ113</f>
        <v>-51.78</v>
      </c>
      <c r="S113" s="32">
        <f ca="1">'Module C Corrected'!DK113-'Module C Initial'!DK113</f>
        <v>-60.75</v>
      </c>
      <c r="T113" s="32">
        <f ca="1">'Module C Corrected'!DL113-'Module C Initial'!DL113</f>
        <v>-32.549999999999955</v>
      </c>
      <c r="U113" s="32">
        <f ca="1">'Module C Corrected'!DM113-'Module C Initial'!DM113</f>
        <v>-26.259999999999991</v>
      </c>
      <c r="V113" s="32">
        <f ca="1">'Module C Corrected'!DN113-'Module C Initial'!DN113</f>
        <v>-52.700000000000045</v>
      </c>
      <c r="W113" s="32">
        <f ca="1">'Module C Corrected'!DO113-'Module C Initial'!DO113</f>
        <v>-74.629999999999654</v>
      </c>
      <c r="X113" s="32">
        <f ca="1">'Module C Corrected'!DP113-'Module C Initial'!DP113</f>
        <v>-72.979999999999563</v>
      </c>
      <c r="Y113" s="32">
        <f ca="1">'Module C Corrected'!DQ113-'Module C Initial'!DQ113</f>
        <v>-152.45000000000073</v>
      </c>
      <c r="Z113" s="32">
        <f ca="1">'Module C Corrected'!DR113-'Module C Initial'!DR113</f>
        <v>-115.06999999999971</v>
      </c>
      <c r="AA113" s="32">
        <f ca="1">'Module C Corrected'!DS113-'Module C Initial'!DS113</f>
        <v>-89.1299999999992</v>
      </c>
      <c r="AB113" s="32">
        <f ca="1">'Module C Corrected'!DT113-'Module C Initial'!DT113</f>
        <v>-68.460000000000036</v>
      </c>
      <c r="AC113" s="31">
        <f ca="1">'Module C Corrected'!DU113-'Module C Initial'!DU113</f>
        <v>-537.87999999999988</v>
      </c>
      <c r="AD113" s="31">
        <f ca="1">'Module C Corrected'!DV113-'Module C Initial'!DV113</f>
        <v>-251.12</v>
      </c>
      <c r="AE113" s="31">
        <f ca="1">'Module C Corrected'!DW113-'Module C Initial'!DW113</f>
        <v>-291.93000000000006</v>
      </c>
      <c r="AF113" s="31">
        <f ca="1">'Module C Corrected'!DX113-'Module C Initial'!DX113</f>
        <v>-154.88000000000011</v>
      </c>
      <c r="AG113" s="31">
        <f ca="1">'Module C Corrected'!DY113-'Module C Initial'!DY113</f>
        <v>-123.80999999999995</v>
      </c>
      <c r="AH113" s="31">
        <f ca="1">'Module C Corrected'!DZ113-'Module C Initial'!DZ113</f>
        <v>-245.96999999999935</v>
      </c>
      <c r="AI113" s="31">
        <f ca="1">'Module C Corrected'!EA113-'Module C Initial'!EA113</f>
        <v>-345</v>
      </c>
      <c r="AJ113" s="31">
        <f ca="1">'Module C Corrected'!EB113-'Module C Initial'!EB113</f>
        <v>-333.95999999999913</v>
      </c>
      <c r="AK113" s="31">
        <f ca="1">'Module C Corrected'!EC113-'Module C Initial'!EC113</f>
        <v>-690.5</v>
      </c>
      <c r="AL113" s="31">
        <f ca="1">'Module C Corrected'!ED113-'Module C Initial'!ED113</f>
        <v>-516.0199999999968</v>
      </c>
      <c r="AM113" s="31">
        <f ca="1">'Module C Corrected'!EE113-'Module C Initial'!EE113</f>
        <v>-395.56000000000495</v>
      </c>
      <c r="AN113" s="31">
        <f ca="1">'Module C Corrected'!EF113-'Module C Initial'!EF113</f>
        <v>-300.72999999999593</v>
      </c>
      <c r="AO113" s="32">
        <f t="shared" ca="1" si="32"/>
        <v>-2844.8500000001104</v>
      </c>
      <c r="AP113" s="32">
        <f t="shared" ca="1" si="32"/>
        <v>-1338.5500000000234</v>
      </c>
      <c r="AQ113" s="32">
        <f t="shared" ca="1" si="32"/>
        <v>-1567.570000000014</v>
      </c>
      <c r="AR113" s="32">
        <f t="shared" ca="1" si="32"/>
        <v>-838.27999999997678</v>
      </c>
      <c r="AS113" s="32">
        <f t="shared" ca="1" si="32"/>
        <v>-675.34999999996967</v>
      </c>
      <c r="AT113" s="32">
        <f t="shared" ca="1" si="32"/>
        <v>-1352.5700000000227</v>
      </c>
      <c r="AU113" s="32">
        <f t="shared" ca="1" si="59"/>
        <v>-1912.2700000000136</v>
      </c>
      <c r="AV113" s="32">
        <f t="shared" ca="1" si="59"/>
        <v>-1866.5600000001104</v>
      </c>
      <c r="AW113" s="32">
        <f t="shared" ca="1" si="59"/>
        <v>-3891.8800000001684</v>
      </c>
      <c r="AX113" s="32">
        <f t="shared" ca="1" si="59"/>
        <v>-2932.509999999922</v>
      </c>
      <c r="AY113" s="32">
        <f t="shared" ca="1" si="59"/>
        <v>-2267.3300000000181</v>
      </c>
      <c r="AZ113" s="32">
        <f t="shared" ca="1" si="59"/>
        <v>-1738.4200000000938</v>
      </c>
      <c r="BA113" s="31">
        <f t="shared" ca="1" si="57"/>
        <v>-36.479999999999997</v>
      </c>
      <c r="BB113" s="31">
        <f t="shared" ca="1" si="35"/>
        <v>-17.190000000000001</v>
      </c>
      <c r="BC113" s="31">
        <f t="shared" ca="1" si="36"/>
        <v>-20.170000000000002</v>
      </c>
      <c r="BD113" s="31">
        <f t="shared" ca="1" si="37"/>
        <v>-10.81</v>
      </c>
      <c r="BE113" s="31">
        <f t="shared" ca="1" si="38"/>
        <v>-8.7200000000000006</v>
      </c>
      <c r="BF113" s="31">
        <f t="shared" ca="1" si="39"/>
        <v>-17.5</v>
      </c>
      <c r="BG113" s="31">
        <f t="shared" ca="1" si="40"/>
        <v>-24.78</v>
      </c>
      <c r="BH113" s="31">
        <f t="shared" ca="1" si="41"/>
        <v>-24.23</v>
      </c>
      <c r="BI113" s="31">
        <f t="shared" ca="1" si="42"/>
        <v>-50.62</v>
      </c>
      <c r="BJ113" s="31">
        <f t="shared" ca="1" si="43"/>
        <v>-38.21</v>
      </c>
      <c r="BK113" s="31">
        <f t="shared" ca="1" si="44"/>
        <v>-29.6</v>
      </c>
      <c r="BL113" s="31">
        <f t="shared" ca="1" si="45"/>
        <v>-22.73</v>
      </c>
      <c r="BM113" s="32">
        <f t="shared" ca="1" si="58"/>
        <v>-2881.3300000001104</v>
      </c>
      <c r="BN113" s="32">
        <f t="shared" ca="1" si="46"/>
        <v>-1355.7400000000234</v>
      </c>
      <c r="BO113" s="32">
        <f t="shared" ca="1" si="47"/>
        <v>-1587.7400000000141</v>
      </c>
      <c r="BP113" s="32">
        <f t="shared" ca="1" si="48"/>
        <v>-849.08999999997673</v>
      </c>
      <c r="BQ113" s="32">
        <f t="shared" ca="1" si="49"/>
        <v>-684.0699999999697</v>
      </c>
      <c r="BR113" s="32">
        <f t="shared" ca="1" si="50"/>
        <v>-1370.0700000000227</v>
      </c>
      <c r="BS113" s="32">
        <f t="shared" ca="1" si="51"/>
        <v>-1937.0500000000136</v>
      </c>
      <c r="BT113" s="32">
        <f t="shared" ca="1" si="52"/>
        <v>-1890.7900000001105</v>
      </c>
      <c r="BU113" s="32">
        <f t="shared" ca="1" si="53"/>
        <v>-3942.5000000001683</v>
      </c>
      <c r="BV113" s="32">
        <f t="shared" ca="1" si="54"/>
        <v>-2970.719999999922</v>
      </c>
      <c r="BW113" s="32">
        <f t="shared" ca="1" si="55"/>
        <v>-2296.930000000018</v>
      </c>
      <c r="BX113" s="32">
        <f t="shared" ca="1" si="56"/>
        <v>-1761.1500000000938</v>
      </c>
    </row>
    <row r="114" spans="1:76" x14ac:dyDescent="0.25">
      <c r="A114" t="s">
        <v>482</v>
      </c>
      <c r="B114" s="1" t="s">
        <v>117</v>
      </c>
      <c r="C114" t="str">
        <f t="shared" ca="1" si="33"/>
        <v>SHCG</v>
      </c>
      <c r="D114" t="str">
        <f t="shared" ca="1" si="34"/>
        <v>Shell Caroline</v>
      </c>
      <c r="E114" s="31">
        <f ca="1">'Module C Corrected'!CW114-'Module C Initial'!CW114</f>
        <v>-186.85999999999979</v>
      </c>
      <c r="F114" s="31">
        <f ca="1">'Module C Corrected'!CX114-'Module C Initial'!CX114</f>
        <v>-408.27000000000021</v>
      </c>
      <c r="G114" s="31">
        <f ca="1">'Module C Corrected'!CY114-'Module C Initial'!CY114</f>
        <v>-559.09000000000015</v>
      </c>
      <c r="H114" s="31">
        <f ca="1">'Module C Corrected'!CZ114-'Module C Initial'!CZ114</f>
        <v>-484.78000000000065</v>
      </c>
      <c r="I114" s="31">
        <f ca="1">'Module C Corrected'!DA114-'Module C Initial'!DA114</f>
        <v>-45.879999999999967</v>
      </c>
      <c r="J114" s="31">
        <f ca="1">'Module C Corrected'!DB114-'Module C Initial'!DB114</f>
        <v>0</v>
      </c>
      <c r="K114" s="31">
        <f ca="1">'Module C Corrected'!DC114-'Module C Initial'!DC114</f>
        <v>0</v>
      </c>
      <c r="L114" s="31">
        <f ca="1">'Module C Corrected'!DD114-'Module C Initial'!DD114</f>
        <v>-5.5900000000000034</v>
      </c>
      <c r="M114" s="31">
        <f ca="1">'Module C Corrected'!DE114-'Module C Initial'!DE114</f>
        <v>-9.999999999999995E-3</v>
      </c>
      <c r="N114" s="31">
        <f ca="1">'Module C Corrected'!DF114-'Module C Initial'!DF114</f>
        <v>-106.31000000000006</v>
      </c>
      <c r="O114" s="31">
        <f ca="1">'Module C Corrected'!DG114-'Module C Initial'!DG114</f>
        <v>-5.3599999999999994</v>
      </c>
      <c r="P114" s="31">
        <f ca="1">'Module C Corrected'!DH114-'Module C Initial'!DH114</f>
        <v>-2.0000000000000004E-2</v>
      </c>
      <c r="Q114" s="32">
        <f ca="1">'Module C Corrected'!DI114-'Module C Initial'!DI114</f>
        <v>-9.3500000000000014</v>
      </c>
      <c r="R114" s="32">
        <f ca="1">'Module C Corrected'!DJ114-'Module C Initial'!DJ114</f>
        <v>-20.409999999999997</v>
      </c>
      <c r="S114" s="32">
        <f ca="1">'Module C Corrected'!DK114-'Module C Initial'!DK114</f>
        <v>-27.950000000000017</v>
      </c>
      <c r="T114" s="32">
        <f ca="1">'Module C Corrected'!DL114-'Module C Initial'!DL114</f>
        <v>-24.239999999999995</v>
      </c>
      <c r="U114" s="32">
        <f ca="1">'Module C Corrected'!DM114-'Module C Initial'!DM114</f>
        <v>-2.3000000000000007</v>
      </c>
      <c r="V114" s="32">
        <f ca="1">'Module C Corrected'!DN114-'Module C Initial'!DN114</f>
        <v>0</v>
      </c>
      <c r="W114" s="32">
        <f ca="1">'Module C Corrected'!DO114-'Module C Initial'!DO114</f>
        <v>0</v>
      </c>
      <c r="X114" s="32">
        <f ca="1">'Module C Corrected'!DP114-'Module C Initial'!DP114</f>
        <v>-0.28000000000000003</v>
      </c>
      <c r="Y114" s="32">
        <f ca="1">'Module C Corrected'!DQ114-'Module C Initial'!DQ114</f>
        <v>0</v>
      </c>
      <c r="Z114" s="32">
        <f ca="1">'Module C Corrected'!DR114-'Module C Initial'!DR114</f>
        <v>-5.3100000000000005</v>
      </c>
      <c r="AA114" s="32">
        <f ca="1">'Module C Corrected'!DS114-'Module C Initial'!DS114</f>
        <v>-0.26999999999999996</v>
      </c>
      <c r="AB114" s="32">
        <f ca="1">'Module C Corrected'!DT114-'Module C Initial'!DT114</f>
        <v>0</v>
      </c>
      <c r="AC114" s="31">
        <f ca="1">'Module C Corrected'!DU114-'Module C Initial'!DU114</f>
        <v>-45.750000000000028</v>
      </c>
      <c r="AD114" s="31">
        <f ca="1">'Module C Corrected'!DV114-'Module C Initial'!DV114</f>
        <v>-98.999999999999943</v>
      </c>
      <c r="AE114" s="31">
        <f ca="1">'Module C Corrected'!DW114-'Module C Initial'!DW114</f>
        <v>-134.35000000000002</v>
      </c>
      <c r="AF114" s="31">
        <f ca="1">'Module C Corrected'!DX114-'Module C Initial'!DX114</f>
        <v>-115.36000000000001</v>
      </c>
      <c r="AG114" s="31">
        <f ca="1">'Module C Corrected'!DY114-'Module C Initial'!DY114</f>
        <v>-10.82</v>
      </c>
      <c r="AH114" s="31">
        <f ca="1">'Module C Corrected'!DZ114-'Module C Initial'!DZ114</f>
        <v>0</v>
      </c>
      <c r="AI114" s="31">
        <f ca="1">'Module C Corrected'!EA114-'Module C Initial'!EA114</f>
        <v>0</v>
      </c>
      <c r="AJ114" s="31">
        <f ca="1">'Module C Corrected'!EB114-'Module C Initial'!EB114</f>
        <v>-1.28</v>
      </c>
      <c r="AK114" s="31">
        <f ca="1">'Module C Corrected'!EC114-'Module C Initial'!EC114</f>
        <v>0</v>
      </c>
      <c r="AL114" s="31">
        <f ca="1">'Module C Corrected'!ED114-'Module C Initial'!ED114</f>
        <v>-23.84</v>
      </c>
      <c r="AM114" s="31">
        <f ca="1">'Module C Corrected'!EE114-'Module C Initial'!EE114</f>
        <v>-1.19</v>
      </c>
      <c r="AN114" s="31">
        <f ca="1">'Module C Corrected'!EF114-'Module C Initial'!EF114</f>
        <v>-0.01</v>
      </c>
      <c r="AO114" s="32">
        <f t="shared" ca="1" si="32"/>
        <v>-241.95999999999981</v>
      </c>
      <c r="AP114" s="32">
        <f t="shared" ca="1" si="32"/>
        <v>-527.68000000000006</v>
      </c>
      <c r="AQ114" s="32">
        <f t="shared" ca="1" si="32"/>
        <v>-721.39000000000021</v>
      </c>
      <c r="AR114" s="32">
        <f t="shared" ca="1" si="32"/>
        <v>-624.38000000000068</v>
      </c>
      <c r="AS114" s="32">
        <f t="shared" ca="1" si="32"/>
        <v>-58.999999999999964</v>
      </c>
      <c r="AT114" s="32">
        <f t="shared" ca="1" si="32"/>
        <v>0</v>
      </c>
      <c r="AU114" s="32">
        <f t="shared" ca="1" si="59"/>
        <v>0</v>
      </c>
      <c r="AV114" s="32">
        <f t="shared" ca="1" si="59"/>
        <v>-7.1500000000000039</v>
      </c>
      <c r="AW114" s="32">
        <f t="shared" ca="1" si="59"/>
        <v>-9.999999999999995E-3</v>
      </c>
      <c r="AX114" s="32">
        <f t="shared" ca="1" si="59"/>
        <v>-135.46000000000006</v>
      </c>
      <c r="AY114" s="32">
        <f t="shared" ca="1" si="59"/>
        <v>-6.8199999999999985</v>
      </c>
      <c r="AZ114" s="32">
        <f t="shared" ca="1" si="59"/>
        <v>-3.0000000000000006E-2</v>
      </c>
      <c r="BA114" s="31">
        <f t="shared" ca="1" si="57"/>
        <v>-3.1</v>
      </c>
      <c r="BB114" s="31">
        <f t="shared" ca="1" si="35"/>
        <v>-6.78</v>
      </c>
      <c r="BC114" s="31">
        <f t="shared" ca="1" si="36"/>
        <v>-9.2799999999999994</v>
      </c>
      <c r="BD114" s="31">
        <f t="shared" ca="1" si="37"/>
        <v>-8.0500000000000007</v>
      </c>
      <c r="BE114" s="31">
        <f t="shared" ca="1" si="38"/>
        <v>-0.76</v>
      </c>
      <c r="BF114" s="31">
        <f t="shared" ca="1" si="39"/>
        <v>0</v>
      </c>
      <c r="BG114" s="31">
        <f t="shared" ca="1" si="40"/>
        <v>0</v>
      </c>
      <c r="BH114" s="31">
        <f t="shared" ca="1" si="41"/>
        <v>-0.09</v>
      </c>
      <c r="BI114" s="31">
        <f t="shared" ca="1" si="42"/>
        <v>0</v>
      </c>
      <c r="BJ114" s="31">
        <f t="shared" ca="1" si="43"/>
        <v>-1.77</v>
      </c>
      <c r="BK114" s="31">
        <f t="shared" ca="1" si="44"/>
        <v>-0.09</v>
      </c>
      <c r="BL114" s="31">
        <f t="shared" ca="1" si="45"/>
        <v>0</v>
      </c>
      <c r="BM114" s="32">
        <f t="shared" ca="1" si="58"/>
        <v>-245.0599999999998</v>
      </c>
      <c r="BN114" s="32">
        <f t="shared" ca="1" si="46"/>
        <v>-534.46</v>
      </c>
      <c r="BO114" s="32">
        <f t="shared" ca="1" si="47"/>
        <v>-730.67000000000019</v>
      </c>
      <c r="BP114" s="32">
        <f t="shared" ca="1" si="48"/>
        <v>-632.43000000000063</v>
      </c>
      <c r="BQ114" s="32">
        <f t="shared" ca="1" si="49"/>
        <v>-59.759999999999962</v>
      </c>
      <c r="BR114" s="32">
        <f t="shared" ca="1" si="50"/>
        <v>0</v>
      </c>
      <c r="BS114" s="32">
        <f t="shared" ca="1" si="51"/>
        <v>0</v>
      </c>
      <c r="BT114" s="32">
        <f t="shared" ca="1" si="52"/>
        <v>-7.2400000000000038</v>
      </c>
      <c r="BU114" s="32">
        <f t="shared" ca="1" si="53"/>
        <v>-9.999999999999995E-3</v>
      </c>
      <c r="BV114" s="32">
        <f t="shared" ca="1" si="54"/>
        <v>-137.23000000000008</v>
      </c>
      <c r="BW114" s="32">
        <f t="shared" ca="1" si="55"/>
        <v>-6.9099999999999984</v>
      </c>
      <c r="BX114" s="32">
        <f t="shared" ca="1" si="56"/>
        <v>-3.0000000000000006E-2</v>
      </c>
    </row>
    <row r="115" spans="1:76" x14ac:dyDescent="0.25">
      <c r="A115" t="s">
        <v>485</v>
      </c>
      <c r="B115" s="1" t="s">
        <v>97</v>
      </c>
      <c r="C115" t="str">
        <f t="shared" ca="1" si="33"/>
        <v>BCHIMP</v>
      </c>
      <c r="D115" t="str">
        <f t="shared" ca="1" si="34"/>
        <v>Alberta-BC Intertie - Import</v>
      </c>
      <c r="E115" s="31">
        <f ca="1">'Module C Corrected'!CW115-'Module C Initial'!CW115</f>
        <v>1091.4199999999983</v>
      </c>
      <c r="F115" s="31">
        <f ca="1">'Module C Corrected'!CX115-'Module C Initial'!CX115</f>
        <v>461.18000000000029</v>
      </c>
      <c r="G115" s="31">
        <f ca="1">'Module C Corrected'!CY115-'Module C Initial'!CY115</f>
        <v>663.09000000000378</v>
      </c>
      <c r="H115" s="31">
        <f ca="1">'Module C Corrected'!CZ115-'Module C Initial'!CZ115</f>
        <v>584.96000000000276</v>
      </c>
      <c r="I115" s="31">
        <f ca="1">'Module C Corrected'!DA115-'Module C Initial'!DA115</f>
        <v>420.13000000000102</v>
      </c>
      <c r="J115" s="31">
        <f ca="1">'Module C Corrected'!DB115-'Module C Initial'!DB115</f>
        <v>588.84999999999854</v>
      </c>
      <c r="K115" s="31">
        <f ca="1">'Module C Corrected'!DC115-'Module C Initial'!DC115</f>
        <v>1011.0699999999997</v>
      </c>
      <c r="L115" s="31">
        <f ca="1">'Module C Corrected'!DD115-'Module C Initial'!DD115</f>
        <v>398.44999999999891</v>
      </c>
      <c r="M115" s="31">
        <f ca="1">'Module C Corrected'!DE115-'Module C Initial'!DE115</f>
        <v>494.70999999999913</v>
      </c>
      <c r="N115" s="31">
        <f ca="1">'Module C Corrected'!DF115-'Module C Initial'!DF115</f>
        <v>970.63000000000466</v>
      </c>
      <c r="O115" s="31">
        <f ca="1">'Module C Corrected'!DG115-'Module C Initial'!DG115</f>
        <v>1166.6200000000026</v>
      </c>
      <c r="P115" s="31">
        <f ca="1">'Module C Corrected'!DH115-'Module C Initial'!DH115</f>
        <v>689.79000000000087</v>
      </c>
      <c r="Q115" s="32">
        <f ca="1">'Module C Corrected'!DI115-'Module C Initial'!DI115</f>
        <v>54.570000000000164</v>
      </c>
      <c r="R115" s="32">
        <f ca="1">'Module C Corrected'!DJ115-'Module C Initial'!DJ115</f>
        <v>23.049999999999955</v>
      </c>
      <c r="S115" s="32">
        <f ca="1">'Module C Corrected'!DK115-'Module C Initial'!DK115</f>
        <v>33.150000000000091</v>
      </c>
      <c r="T115" s="32">
        <f ca="1">'Module C Corrected'!DL115-'Module C Initial'!DL115</f>
        <v>29.25</v>
      </c>
      <c r="U115" s="32">
        <f ca="1">'Module C Corrected'!DM115-'Module C Initial'!DM115</f>
        <v>21.009999999999991</v>
      </c>
      <c r="V115" s="32">
        <f ca="1">'Module C Corrected'!DN115-'Module C Initial'!DN115</f>
        <v>29.440000000000055</v>
      </c>
      <c r="W115" s="32">
        <f ca="1">'Module C Corrected'!DO115-'Module C Initial'!DO115</f>
        <v>50.559999999999945</v>
      </c>
      <c r="X115" s="32">
        <f ca="1">'Module C Corrected'!DP115-'Module C Initial'!DP115</f>
        <v>19.920000000000016</v>
      </c>
      <c r="Y115" s="32">
        <f ca="1">'Module C Corrected'!DQ115-'Module C Initial'!DQ115</f>
        <v>24.730000000000018</v>
      </c>
      <c r="Z115" s="32">
        <f ca="1">'Module C Corrected'!DR115-'Module C Initial'!DR115</f>
        <v>48.529999999999973</v>
      </c>
      <c r="AA115" s="32">
        <f ca="1">'Module C Corrected'!DS115-'Module C Initial'!DS115</f>
        <v>58.329999999999927</v>
      </c>
      <c r="AB115" s="32">
        <f ca="1">'Module C Corrected'!DT115-'Module C Initial'!DT115</f>
        <v>34.490000000000009</v>
      </c>
      <c r="AC115" s="31">
        <f ca="1">'Module C Corrected'!DU115-'Module C Initial'!DU115</f>
        <v>267.19000000000051</v>
      </c>
      <c r="AD115" s="31">
        <f ca="1">'Module C Corrected'!DV115-'Module C Initial'!DV115</f>
        <v>111.81999999999971</v>
      </c>
      <c r="AE115" s="31">
        <f ca="1">'Module C Corrected'!DW115-'Module C Initial'!DW115</f>
        <v>159.34000000000015</v>
      </c>
      <c r="AF115" s="31">
        <f ca="1">'Module C Corrected'!DX115-'Module C Initial'!DX115</f>
        <v>139.19999999999982</v>
      </c>
      <c r="AG115" s="31">
        <f ca="1">'Module C Corrected'!DY115-'Module C Initial'!DY115</f>
        <v>99.030000000000655</v>
      </c>
      <c r="AH115" s="31">
        <f ca="1">'Module C Corrected'!DZ115-'Module C Initial'!DZ115</f>
        <v>137.43000000000029</v>
      </c>
      <c r="AI115" s="31">
        <f ca="1">'Module C Corrected'!EA115-'Module C Initial'!EA115</f>
        <v>233.69000000000051</v>
      </c>
      <c r="AJ115" s="31">
        <f ca="1">'Module C Corrected'!EB115-'Module C Initial'!EB115</f>
        <v>91.170000000000073</v>
      </c>
      <c r="AK115" s="31">
        <f ca="1">'Module C Corrected'!EC115-'Module C Initial'!EC115</f>
        <v>112.03999999999996</v>
      </c>
      <c r="AL115" s="31">
        <f ca="1">'Module C Corrected'!ED115-'Module C Initial'!ED115</f>
        <v>217.63000000000011</v>
      </c>
      <c r="AM115" s="31">
        <f ca="1">'Module C Corrected'!EE115-'Module C Initial'!EE115</f>
        <v>258.86999999999989</v>
      </c>
      <c r="AN115" s="31">
        <f ca="1">'Module C Corrected'!EF115-'Module C Initial'!EF115</f>
        <v>151.5</v>
      </c>
      <c r="AO115" s="32">
        <f t="shared" ca="1" si="32"/>
        <v>1413.1799999999989</v>
      </c>
      <c r="AP115" s="32">
        <f t="shared" ca="1" si="32"/>
        <v>596.04999999999995</v>
      </c>
      <c r="AQ115" s="32">
        <f t="shared" ca="1" si="32"/>
        <v>855.58000000000402</v>
      </c>
      <c r="AR115" s="32">
        <f t="shared" ca="1" si="32"/>
        <v>753.41000000000258</v>
      </c>
      <c r="AS115" s="32">
        <f t="shared" ca="1" si="32"/>
        <v>540.17000000000166</v>
      </c>
      <c r="AT115" s="32">
        <f t="shared" ca="1" si="32"/>
        <v>755.71999999999889</v>
      </c>
      <c r="AU115" s="32">
        <f t="shared" ca="1" si="59"/>
        <v>1295.3200000000002</v>
      </c>
      <c r="AV115" s="32">
        <f t="shared" ca="1" si="59"/>
        <v>509.539999999999</v>
      </c>
      <c r="AW115" s="32">
        <f t="shared" ca="1" si="59"/>
        <v>631.47999999999911</v>
      </c>
      <c r="AX115" s="32">
        <f t="shared" ca="1" si="59"/>
        <v>1236.7900000000047</v>
      </c>
      <c r="AY115" s="32">
        <f t="shared" ca="1" si="59"/>
        <v>1483.8200000000024</v>
      </c>
      <c r="AZ115" s="32">
        <f t="shared" ca="1" si="59"/>
        <v>875.78000000000088</v>
      </c>
      <c r="BA115" s="31">
        <f t="shared" ca="1" si="57"/>
        <v>18.12</v>
      </c>
      <c r="BB115" s="31">
        <f t="shared" ca="1" si="35"/>
        <v>7.66</v>
      </c>
      <c r="BC115" s="31">
        <f t="shared" ca="1" si="36"/>
        <v>11.01</v>
      </c>
      <c r="BD115" s="31">
        <f t="shared" ca="1" si="37"/>
        <v>9.7100000000000009</v>
      </c>
      <c r="BE115" s="31">
        <f t="shared" ca="1" si="38"/>
        <v>6.98</v>
      </c>
      <c r="BF115" s="31">
        <f t="shared" ca="1" si="39"/>
        <v>9.7799999999999994</v>
      </c>
      <c r="BG115" s="31">
        <f t="shared" ca="1" si="40"/>
        <v>16.79</v>
      </c>
      <c r="BH115" s="31">
        <f t="shared" ca="1" si="41"/>
        <v>6.62</v>
      </c>
      <c r="BI115" s="31">
        <f t="shared" ca="1" si="42"/>
        <v>8.2100000000000009</v>
      </c>
      <c r="BJ115" s="31">
        <f t="shared" ca="1" si="43"/>
        <v>16.12</v>
      </c>
      <c r="BK115" s="31">
        <f t="shared" ca="1" si="44"/>
        <v>19.37</v>
      </c>
      <c r="BL115" s="31">
        <f t="shared" ca="1" si="45"/>
        <v>11.45</v>
      </c>
      <c r="BM115" s="32">
        <f t="shared" ca="1" si="58"/>
        <v>1431.2999999999988</v>
      </c>
      <c r="BN115" s="32">
        <f t="shared" ca="1" si="46"/>
        <v>603.70999999999992</v>
      </c>
      <c r="BO115" s="32">
        <f t="shared" ca="1" si="47"/>
        <v>866.59000000000401</v>
      </c>
      <c r="BP115" s="32">
        <f t="shared" ca="1" si="48"/>
        <v>763.12000000000262</v>
      </c>
      <c r="BQ115" s="32">
        <f t="shared" ca="1" si="49"/>
        <v>547.15000000000168</v>
      </c>
      <c r="BR115" s="32">
        <f t="shared" ca="1" si="50"/>
        <v>765.49999999999886</v>
      </c>
      <c r="BS115" s="32">
        <f t="shared" ca="1" si="51"/>
        <v>1312.1100000000001</v>
      </c>
      <c r="BT115" s="32">
        <f t="shared" ca="1" si="52"/>
        <v>516.15999999999894</v>
      </c>
      <c r="BU115" s="32">
        <f t="shared" ca="1" si="53"/>
        <v>639.68999999999915</v>
      </c>
      <c r="BV115" s="32">
        <f t="shared" ca="1" si="54"/>
        <v>1252.9100000000046</v>
      </c>
      <c r="BW115" s="32">
        <f t="shared" ca="1" si="55"/>
        <v>1503.1900000000023</v>
      </c>
      <c r="BX115" s="32">
        <f t="shared" ca="1" si="56"/>
        <v>887.23000000000093</v>
      </c>
    </row>
    <row r="116" spans="1:76" x14ac:dyDescent="0.25">
      <c r="A116" t="s">
        <v>445</v>
      </c>
      <c r="B116" s="1" t="s">
        <v>133</v>
      </c>
      <c r="C116" t="str">
        <f t="shared" ca="1" si="33"/>
        <v>SPR</v>
      </c>
      <c r="D116" t="str">
        <f t="shared" ca="1" si="34"/>
        <v>Spray Hydro Facility</v>
      </c>
      <c r="E116" s="31">
        <f ca="1">'Module C Corrected'!CW116-'Module C Initial'!CW116</f>
        <v>407.31999999999971</v>
      </c>
      <c r="F116" s="31">
        <f ca="1">'Module C Corrected'!CX116-'Module C Initial'!CX116</f>
        <v>156.29999999999927</v>
      </c>
      <c r="G116" s="31">
        <f ca="1">'Module C Corrected'!CY116-'Module C Initial'!CY116</f>
        <v>195.16000000000076</v>
      </c>
      <c r="H116" s="31">
        <f ca="1">'Module C Corrected'!CZ116-'Module C Initial'!CZ116</f>
        <v>145.65999999999985</v>
      </c>
      <c r="I116" s="31">
        <f ca="1">'Module C Corrected'!DA116-'Module C Initial'!DA116</f>
        <v>108.35000000000036</v>
      </c>
      <c r="J116" s="31">
        <f ca="1">'Module C Corrected'!DB116-'Module C Initial'!DB116</f>
        <v>276.5099999999984</v>
      </c>
      <c r="K116" s="31">
        <f ca="1">'Module C Corrected'!DC116-'Module C Initial'!DC116</f>
        <v>753.24000000000524</v>
      </c>
      <c r="L116" s="31">
        <f ca="1">'Module C Corrected'!DD116-'Module C Initial'!DD116</f>
        <v>417.70999999999913</v>
      </c>
      <c r="M116" s="31">
        <f ca="1">'Module C Corrected'!DE116-'Module C Initial'!DE116</f>
        <v>490.5</v>
      </c>
      <c r="N116" s="31">
        <f ca="1">'Module C Corrected'!DF116-'Module C Initial'!DF116</f>
        <v>231.28999999999905</v>
      </c>
      <c r="O116" s="31">
        <f ca="1">'Module C Corrected'!DG116-'Module C Initial'!DG116</f>
        <v>334.87000000000262</v>
      </c>
      <c r="P116" s="31">
        <f ca="1">'Module C Corrected'!DH116-'Module C Initial'!DH116</f>
        <v>236.88999999999942</v>
      </c>
      <c r="Q116" s="32">
        <f ca="1">'Module C Corrected'!DI116-'Module C Initial'!DI116</f>
        <v>20.370000000000005</v>
      </c>
      <c r="R116" s="32">
        <f ca="1">'Module C Corrected'!DJ116-'Module C Initial'!DJ116</f>
        <v>7.8100000000000023</v>
      </c>
      <c r="S116" s="32">
        <f ca="1">'Module C Corrected'!DK116-'Module C Initial'!DK116</f>
        <v>9.7599999999999909</v>
      </c>
      <c r="T116" s="32">
        <f ca="1">'Module C Corrected'!DL116-'Module C Initial'!DL116</f>
        <v>7.2800000000000011</v>
      </c>
      <c r="U116" s="32">
        <f ca="1">'Module C Corrected'!DM116-'Module C Initial'!DM116</f>
        <v>5.4200000000000159</v>
      </c>
      <c r="V116" s="32">
        <f ca="1">'Module C Corrected'!DN116-'Module C Initial'!DN116</f>
        <v>13.829999999999984</v>
      </c>
      <c r="W116" s="32">
        <f ca="1">'Module C Corrected'!DO116-'Module C Initial'!DO116</f>
        <v>37.659999999999968</v>
      </c>
      <c r="X116" s="32">
        <f ca="1">'Module C Corrected'!DP116-'Module C Initial'!DP116</f>
        <v>20.8900000000001</v>
      </c>
      <c r="Y116" s="32">
        <f ca="1">'Module C Corrected'!DQ116-'Module C Initial'!DQ116</f>
        <v>24.519999999999982</v>
      </c>
      <c r="Z116" s="32">
        <f ca="1">'Module C Corrected'!DR116-'Module C Initial'!DR116</f>
        <v>11.569999999999993</v>
      </c>
      <c r="AA116" s="32">
        <f ca="1">'Module C Corrected'!DS116-'Module C Initial'!DS116</f>
        <v>16.740000000000009</v>
      </c>
      <c r="AB116" s="32">
        <f ca="1">'Module C Corrected'!DT116-'Module C Initial'!DT116</f>
        <v>11.840000000000003</v>
      </c>
      <c r="AC116" s="31">
        <f ca="1">'Module C Corrected'!DU116-'Module C Initial'!DU116</f>
        <v>99.710000000000036</v>
      </c>
      <c r="AD116" s="31">
        <f ca="1">'Module C Corrected'!DV116-'Module C Initial'!DV116</f>
        <v>37.900000000000091</v>
      </c>
      <c r="AE116" s="31">
        <f ca="1">'Module C Corrected'!DW116-'Module C Initial'!DW116</f>
        <v>46.889999999999873</v>
      </c>
      <c r="AF116" s="31">
        <f ca="1">'Module C Corrected'!DX116-'Module C Initial'!DX116</f>
        <v>34.669999999999959</v>
      </c>
      <c r="AG116" s="31">
        <f ca="1">'Module C Corrected'!DY116-'Module C Initial'!DY116</f>
        <v>25.540000000000077</v>
      </c>
      <c r="AH116" s="31">
        <f ca="1">'Module C Corrected'!DZ116-'Module C Initial'!DZ116</f>
        <v>64.529999999999973</v>
      </c>
      <c r="AI116" s="31">
        <f ca="1">'Module C Corrected'!EA116-'Module C Initial'!EA116</f>
        <v>174.09000000000015</v>
      </c>
      <c r="AJ116" s="31">
        <f ca="1">'Module C Corrected'!EB116-'Module C Initial'!EB116</f>
        <v>95.569999999999709</v>
      </c>
      <c r="AK116" s="31">
        <f ca="1">'Module C Corrected'!EC116-'Module C Initial'!EC116</f>
        <v>111.08000000000038</v>
      </c>
      <c r="AL116" s="31">
        <f ca="1">'Module C Corrected'!ED116-'Module C Initial'!ED116</f>
        <v>51.860000000000014</v>
      </c>
      <c r="AM116" s="31">
        <f ca="1">'Module C Corrected'!EE116-'Module C Initial'!EE116</f>
        <v>74.299999999999955</v>
      </c>
      <c r="AN116" s="31">
        <f ca="1">'Module C Corrected'!EF116-'Module C Initial'!EF116</f>
        <v>52.029999999999973</v>
      </c>
      <c r="AO116" s="32">
        <f t="shared" ca="1" si="32"/>
        <v>527.39999999999975</v>
      </c>
      <c r="AP116" s="32">
        <f t="shared" ca="1" si="32"/>
        <v>202.00999999999937</v>
      </c>
      <c r="AQ116" s="32">
        <f t="shared" ca="1" si="32"/>
        <v>251.81000000000063</v>
      </c>
      <c r="AR116" s="32">
        <f t="shared" ca="1" si="32"/>
        <v>187.60999999999981</v>
      </c>
      <c r="AS116" s="32">
        <f t="shared" ca="1" si="32"/>
        <v>139.31000000000046</v>
      </c>
      <c r="AT116" s="32">
        <f t="shared" ca="1" si="32"/>
        <v>354.86999999999836</v>
      </c>
      <c r="AU116" s="32">
        <f t="shared" ca="1" si="59"/>
        <v>964.99000000000535</v>
      </c>
      <c r="AV116" s="32">
        <f t="shared" ca="1" si="59"/>
        <v>534.16999999999894</v>
      </c>
      <c r="AW116" s="32">
        <f t="shared" ca="1" si="59"/>
        <v>626.10000000000036</v>
      </c>
      <c r="AX116" s="32">
        <f t="shared" ca="1" si="59"/>
        <v>294.71999999999906</v>
      </c>
      <c r="AY116" s="32">
        <f t="shared" ca="1" si="59"/>
        <v>425.91000000000258</v>
      </c>
      <c r="AZ116" s="32">
        <f t="shared" ca="1" si="59"/>
        <v>300.75999999999942</v>
      </c>
      <c r="BA116" s="31">
        <f t="shared" ca="1" si="57"/>
        <v>6.76</v>
      </c>
      <c r="BB116" s="31">
        <f t="shared" ca="1" si="35"/>
        <v>2.6</v>
      </c>
      <c r="BC116" s="31">
        <f t="shared" ca="1" si="36"/>
        <v>3.24</v>
      </c>
      <c r="BD116" s="31">
        <f t="shared" ca="1" si="37"/>
        <v>2.42</v>
      </c>
      <c r="BE116" s="31">
        <f t="shared" ca="1" si="38"/>
        <v>1.8</v>
      </c>
      <c r="BF116" s="31">
        <f t="shared" ca="1" si="39"/>
        <v>4.59</v>
      </c>
      <c r="BG116" s="31">
        <f t="shared" ca="1" si="40"/>
        <v>12.51</v>
      </c>
      <c r="BH116" s="31">
        <f t="shared" ca="1" si="41"/>
        <v>6.94</v>
      </c>
      <c r="BI116" s="31">
        <f t="shared" ca="1" si="42"/>
        <v>8.14</v>
      </c>
      <c r="BJ116" s="31">
        <f t="shared" ca="1" si="43"/>
        <v>3.84</v>
      </c>
      <c r="BK116" s="31">
        <f t="shared" ca="1" si="44"/>
        <v>5.56</v>
      </c>
      <c r="BL116" s="31">
        <f t="shared" ca="1" si="45"/>
        <v>3.93</v>
      </c>
      <c r="BM116" s="32">
        <f t="shared" ca="1" si="58"/>
        <v>534.15999999999974</v>
      </c>
      <c r="BN116" s="32">
        <f t="shared" ca="1" si="46"/>
        <v>204.60999999999936</v>
      </c>
      <c r="BO116" s="32">
        <f t="shared" ca="1" si="47"/>
        <v>255.05000000000064</v>
      </c>
      <c r="BP116" s="32">
        <f t="shared" ca="1" si="48"/>
        <v>190.0299999999998</v>
      </c>
      <c r="BQ116" s="32">
        <f t="shared" ca="1" si="49"/>
        <v>141.11000000000047</v>
      </c>
      <c r="BR116" s="32">
        <f t="shared" ca="1" si="50"/>
        <v>359.45999999999833</v>
      </c>
      <c r="BS116" s="32">
        <f t="shared" ca="1" si="51"/>
        <v>977.50000000000534</v>
      </c>
      <c r="BT116" s="32">
        <f t="shared" ca="1" si="52"/>
        <v>541.10999999999899</v>
      </c>
      <c r="BU116" s="32">
        <f t="shared" ca="1" si="53"/>
        <v>634.24000000000035</v>
      </c>
      <c r="BV116" s="32">
        <f t="shared" ca="1" si="54"/>
        <v>298.55999999999904</v>
      </c>
      <c r="BW116" s="32">
        <f t="shared" ca="1" si="55"/>
        <v>431.47000000000259</v>
      </c>
      <c r="BX116" s="32">
        <f t="shared" ca="1" si="56"/>
        <v>304.68999999999943</v>
      </c>
    </row>
    <row r="117" spans="1:76" x14ac:dyDescent="0.25">
      <c r="A117" t="s">
        <v>485</v>
      </c>
      <c r="B117" s="1" t="s">
        <v>98</v>
      </c>
      <c r="C117" t="str">
        <f t="shared" ca="1" si="33"/>
        <v>SPCIMP</v>
      </c>
      <c r="D117" t="str">
        <f t="shared" ca="1" si="34"/>
        <v>Alberta-Saskatchewan Intertie - Import</v>
      </c>
      <c r="E117" s="31">
        <f ca="1">'Module C Corrected'!CW117-'Module C Initial'!CW117</f>
        <v>0</v>
      </c>
      <c r="F117" s="31">
        <f ca="1">'Module C Corrected'!CX117-'Module C Initial'!CX117</f>
        <v>0</v>
      </c>
      <c r="G117" s="31">
        <f ca="1">'Module C Corrected'!CY117-'Module C Initial'!CY117</f>
        <v>0</v>
      </c>
      <c r="H117" s="31">
        <f ca="1">'Module C Corrected'!CZ117-'Module C Initial'!CZ117</f>
        <v>0</v>
      </c>
      <c r="I117" s="31">
        <f ca="1">'Module C Corrected'!DA117-'Module C Initial'!DA117</f>
        <v>0</v>
      </c>
      <c r="J117" s="31">
        <f ca="1">'Module C Corrected'!DB117-'Module C Initial'!DB117</f>
        <v>0</v>
      </c>
      <c r="K117" s="31">
        <f ca="1">'Module C Corrected'!DC117-'Module C Initial'!DC117</f>
        <v>0</v>
      </c>
      <c r="L117" s="31">
        <f ca="1">'Module C Corrected'!DD117-'Module C Initial'!DD117</f>
        <v>0</v>
      </c>
      <c r="M117" s="31">
        <f ca="1">'Module C Corrected'!DE117-'Module C Initial'!DE117</f>
        <v>0</v>
      </c>
      <c r="N117" s="31">
        <f ca="1">'Module C Corrected'!DF117-'Module C Initial'!DF117</f>
        <v>0</v>
      </c>
      <c r="O117" s="31">
        <f ca="1">'Module C Corrected'!DG117-'Module C Initial'!DG117</f>
        <v>0</v>
      </c>
      <c r="P117" s="31">
        <f ca="1">'Module C Corrected'!DH117-'Module C Initial'!DH117</f>
        <v>0</v>
      </c>
      <c r="Q117" s="32">
        <f ca="1">'Module C Corrected'!DI117-'Module C Initial'!DI117</f>
        <v>0</v>
      </c>
      <c r="R117" s="32">
        <f ca="1">'Module C Corrected'!DJ117-'Module C Initial'!DJ117</f>
        <v>0</v>
      </c>
      <c r="S117" s="32">
        <f ca="1">'Module C Corrected'!DK117-'Module C Initial'!DK117</f>
        <v>0</v>
      </c>
      <c r="T117" s="32">
        <f ca="1">'Module C Corrected'!DL117-'Module C Initial'!DL117</f>
        <v>0</v>
      </c>
      <c r="U117" s="32">
        <f ca="1">'Module C Corrected'!DM117-'Module C Initial'!DM117</f>
        <v>0</v>
      </c>
      <c r="V117" s="32">
        <f ca="1">'Module C Corrected'!DN117-'Module C Initial'!DN117</f>
        <v>0</v>
      </c>
      <c r="W117" s="32">
        <f ca="1">'Module C Corrected'!DO117-'Module C Initial'!DO117</f>
        <v>0</v>
      </c>
      <c r="X117" s="32">
        <f ca="1">'Module C Corrected'!DP117-'Module C Initial'!DP117</f>
        <v>0</v>
      </c>
      <c r="Y117" s="32">
        <f ca="1">'Module C Corrected'!DQ117-'Module C Initial'!DQ117</f>
        <v>0</v>
      </c>
      <c r="Z117" s="32">
        <f ca="1">'Module C Corrected'!DR117-'Module C Initial'!DR117</f>
        <v>0</v>
      </c>
      <c r="AA117" s="32">
        <f ca="1">'Module C Corrected'!DS117-'Module C Initial'!DS117</f>
        <v>0</v>
      </c>
      <c r="AB117" s="32">
        <f ca="1">'Module C Corrected'!DT117-'Module C Initial'!DT117</f>
        <v>0</v>
      </c>
      <c r="AC117" s="31">
        <f ca="1">'Module C Corrected'!DU117-'Module C Initial'!DU117</f>
        <v>0</v>
      </c>
      <c r="AD117" s="31">
        <f ca="1">'Module C Corrected'!DV117-'Module C Initial'!DV117</f>
        <v>0</v>
      </c>
      <c r="AE117" s="31">
        <f ca="1">'Module C Corrected'!DW117-'Module C Initial'!DW117</f>
        <v>0</v>
      </c>
      <c r="AF117" s="31">
        <f ca="1">'Module C Corrected'!DX117-'Module C Initial'!DX117</f>
        <v>0</v>
      </c>
      <c r="AG117" s="31">
        <f ca="1">'Module C Corrected'!DY117-'Module C Initial'!DY117</f>
        <v>0</v>
      </c>
      <c r="AH117" s="31">
        <f ca="1">'Module C Corrected'!DZ117-'Module C Initial'!DZ117</f>
        <v>0</v>
      </c>
      <c r="AI117" s="31">
        <f ca="1">'Module C Corrected'!EA117-'Module C Initial'!EA117</f>
        <v>0</v>
      </c>
      <c r="AJ117" s="31">
        <f ca="1">'Module C Corrected'!EB117-'Module C Initial'!EB117</f>
        <v>0</v>
      </c>
      <c r="AK117" s="31">
        <f ca="1">'Module C Corrected'!EC117-'Module C Initial'!EC117</f>
        <v>0</v>
      </c>
      <c r="AL117" s="31">
        <f ca="1">'Module C Corrected'!ED117-'Module C Initial'!ED117</f>
        <v>0</v>
      </c>
      <c r="AM117" s="31">
        <f ca="1">'Module C Corrected'!EE117-'Module C Initial'!EE117</f>
        <v>0</v>
      </c>
      <c r="AN117" s="31">
        <f ca="1">'Module C Corrected'!EF117-'Module C Initial'!EF117</f>
        <v>0</v>
      </c>
      <c r="AO117" s="32">
        <f t="shared" ca="1" si="32"/>
        <v>0</v>
      </c>
      <c r="AP117" s="32">
        <f t="shared" ca="1" si="32"/>
        <v>0</v>
      </c>
      <c r="AQ117" s="32">
        <f t="shared" ca="1" si="32"/>
        <v>0</v>
      </c>
      <c r="AR117" s="32">
        <f t="shared" ca="1" si="32"/>
        <v>0</v>
      </c>
      <c r="AS117" s="32">
        <f t="shared" ca="1" si="32"/>
        <v>0</v>
      </c>
      <c r="AT117" s="32">
        <f t="shared" ca="1" si="32"/>
        <v>0</v>
      </c>
      <c r="AU117" s="32">
        <f t="shared" ca="1" si="59"/>
        <v>0</v>
      </c>
      <c r="AV117" s="32">
        <f t="shared" ca="1" si="59"/>
        <v>0</v>
      </c>
      <c r="AW117" s="32">
        <f t="shared" ca="1" si="59"/>
        <v>0</v>
      </c>
      <c r="AX117" s="32">
        <f t="shared" ca="1" si="59"/>
        <v>0</v>
      </c>
      <c r="AY117" s="32">
        <f t="shared" ca="1" si="59"/>
        <v>0</v>
      </c>
      <c r="AZ117" s="32">
        <f t="shared" ca="1" si="59"/>
        <v>0</v>
      </c>
      <c r="BA117" s="31">
        <f t="shared" ca="1" si="57"/>
        <v>0</v>
      </c>
      <c r="BB117" s="31">
        <f t="shared" ca="1" si="35"/>
        <v>0</v>
      </c>
      <c r="BC117" s="31">
        <f t="shared" ca="1" si="36"/>
        <v>0</v>
      </c>
      <c r="BD117" s="31">
        <f t="shared" ca="1" si="37"/>
        <v>0</v>
      </c>
      <c r="BE117" s="31">
        <f t="shared" ca="1" si="38"/>
        <v>0</v>
      </c>
      <c r="BF117" s="31">
        <f t="shared" ca="1" si="39"/>
        <v>0</v>
      </c>
      <c r="BG117" s="31">
        <f t="shared" ca="1" si="40"/>
        <v>0</v>
      </c>
      <c r="BH117" s="31">
        <f t="shared" ca="1" si="41"/>
        <v>0</v>
      </c>
      <c r="BI117" s="31">
        <f t="shared" ca="1" si="42"/>
        <v>0</v>
      </c>
      <c r="BJ117" s="31">
        <f t="shared" ca="1" si="43"/>
        <v>0</v>
      </c>
      <c r="BK117" s="31">
        <f t="shared" ca="1" si="44"/>
        <v>0</v>
      </c>
      <c r="BL117" s="31">
        <f t="shared" ca="1" si="45"/>
        <v>0</v>
      </c>
      <c r="BM117" s="32">
        <f t="shared" ca="1" si="58"/>
        <v>0</v>
      </c>
      <c r="BN117" s="32">
        <f t="shared" ca="1" si="46"/>
        <v>0</v>
      </c>
      <c r="BO117" s="32">
        <f t="shared" ca="1" si="47"/>
        <v>0</v>
      </c>
      <c r="BP117" s="32">
        <f t="shared" ca="1" si="48"/>
        <v>0</v>
      </c>
      <c r="BQ117" s="32">
        <f t="shared" ca="1" si="49"/>
        <v>0</v>
      </c>
      <c r="BR117" s="32">
        <f t="shared" ca="1" si="50"/>
        <v>0</v>
      </c>
      <c r="BS117" s="32">
        <f t="shared" ca="1" si="51"/>
        <v>0</v>
      </c>
      <c r="BT117" s="32">
        <f t="shared" ca="1" si="52"/>
        <v>0</v>
      </c>
      <c r="BU117" s="32">
        <f t="shared" ca="1" si="53"/>
        <v>0</v>
      </c>
      <c r="BV117" s="32">
        <f t="shared" ca="1" si="54"/>
        <v>0</v>
      </c>
      <c r="BW117" s="32">
        <f t="shared" ca="1" si="55"/>
        <v>0</v>
      </c>
      <c r="BX117" s="32">
        <f t="shared" ca="1" si="56"/>
        <v>0</v>
      </c>
    </row>
    <row r="118" spans="1:76" x14ac:dyDescent="0.25">
      <c r="A118" t="s">
        <v>485</v>
      </c>
      <c r="B118" s="1" t="s">
        <v>100</v>
      </c>
      <c r="C118" t="str">
        <f t="shared" ca="1" si="33"/>
        <v>SPCEXP</v>
      </c>
      <c r="D118" t="str">
        <f t="shared" ca="1" si="34"/>
        <v>Alberta-Saskatchewan Intertie - Export</v>
      </c>
      <c r="E118" s="31">
        <f ca="1">'Module C Corrected'!CW118-'Module C Initial'!CW118</f>
        <v>0</v>
      </c>
      <c r="F118" s="31">
        <f ca="1">'Module C Corrected'!CX118-'Module C Initial'!CX118</f>
        <v>0</v>
      </c>
      <c r="G118" s="31">
        <f ca="1">'Module C Corrected'!CY118-'Module C Initial'!CY118</f>
        <v>0</v>
      </c>
      <c r="H118" s="31">
        <f ca="1">'Module C Corrected'!CZ118-'Module C Initial'!CZ118</f>
        <v>0</v>
      </c>
      <c r="I118" s="31">
        <f ca="1">'Module C Corrected'!DA118-'Module C Initial'!DA118</f>
        <v>0</v>
      </c>
      <c r="J118" s="31">
        <f ca="1">'Module C Corrected'!DB118-'Module C Initial'!DB118</f>
        <v>0</v>
      </c>
      <c r="K118" s="31">
        <f ca="1">'Module C Corrected'!DC118-'Module C Initial'!DC118</f>
        <v>0</v>
      </c>
      <c r="L118" s="31">
        <f ca="1">'Module C Corrected'!DD118-'Module C Initial'!DD118</f>
        <v>0</v>
      </c>
      <c r="M118" s="31">
        <f ca="1">'Module C Corrected'!DE118-'Module C Initial'!DE118</f>
        <v>0</v>
      </c>
      <c r="N118" s="31">
        <f ca="1">'Module C Corrected'!DF118-'Module C Initial'!DF118</f>
        <v>0</v>
      </c>
      <c r="O118" s="31">
        <f ca="1">'Module C Corrected'!DG118-'Module C Initial'!DG118</f>
        <v>0</v>
      </c>
      <c r="P118" s="31">
        <f ca="1">'Module C Corrected'!DH118-'Module C Initial'!DH118</f>
        <v>0</v>
      </c>
      <c r="Q118" s="32">
        <f ca="1">'Module C Corrected'!DI118-'Module C Initial'!DI118</f>
        <v>0</v>
      </c>
      <c r="R118" s="32">
        <f ca="1">'Module C Corrected'!DJ118-'Module C Initial'!DJ118</f>
        <v>0</v>
      </c>
      <c r="S118" s="32">
        <f ca="1">'Module C Corrected'!DK118-'Module C Initial'!DK118</f>
        <v>0</v>
      </c>
      <c r="T118" s="32">
        <f ca="1">'Module C Corrected'!DL118-'Module C Initial'!DL118</f>
        <v>0</v>
      </c>
      <c r="U118" s="32">
        <f ca="1">'Module C Corrected'!DM118-'Module C Initial'!DM118</f>
        <v>0</v>
      </c>
      <c r="V118" s="32">
        <f ca="1">'Module C Corrected'!DN118-'Module C Initial'!DN118</f>
        <v>0</v>
      </c>
      <c r="W118" s="32">
        <f ca="1">'Module C Corrected'!DO118-'Module C Initial'!DO118</f>
        <v>0</v>
      </c>
      <c r="X118" s="32">
        <f ca="1">'Module C Corrected'!DP118-'Module C Initial'!DP118</f>
        <v>0</v>
      </c>
      <c r="Y118" s="32">
        <f ca="1">'Module C Corrected'!DQ118-'Module C Initial'!DQ118</f>
        <v>0</v>
      </c>
      <c r="Z118" s="32">
        <f ca="1">'Module C Corrected'!DR118-'Module C Initial'!DR118</f>
        <v>0</v>
      </c>
      <c r="AA118" s="32">
        <f ca="1">'Module C Corrected'!DS118-'Module C Initial'!DS118</f>
        <v>0</v>
      </c>
      <c r="AB118" s="32">
        <f ca="1">'Module C Corrected'!DT118-'Module C Initial'!DT118</f>
        <v>0</v>
      </c>
      <c r="AC118" s="31">
        <f ca="1">'Module C Corrected'!DU118-'Module C Initial'!DU118</f>
        <v>0</v>
      </c>
      <c r="AD118" s="31">
        <f ca="1">'Module C Corrected'!DV118-'Module C Initial'!DV118</f>
        <v>0</v>
      </c>
      <c r="AE118" s="31">
        <f ca="1">'Module C Corrected'!DW118-'Module C Initial'!DW118</f>
        <v>0</v>
      </c>
      <c r="AF118" s="31">
        <f ca="1">'Module C Corrected'!DX118-'Module C Initial'!DX118</f>
        <v>0</v>
      </c>
      <c r="AG118" s="31">
        <f ca="1">'Module C Corrected'!DY118-'Module C Initial'!DY118</f>
        <v>0</v>
      </c>
      <c r="AH118" s="31">
        <f ca="1">'Module C Corrected'!DZ118-'Module C Initial'!DZ118</f>
        <v>0</v>
      </c>
      <c r="AI118" s="31">
        <f ca="1">'Module C Corrected'!EA118-'Module C Initial'!EA118</f>
        <v>0</v>
      </c>
      <c r="AJ118" s="31">
        <f ca="1">'Module C Corrected'!EB118-'Module C Initial'!EB118</f>
        <v>0</v>
      </c>
      <c r="AK118" s="31">
        <f ca="1">'Module C Corrected'!EC118-'Module C Initial'!EC118</f>
        <v>0</v>
      </c>
      <c r="AL118" s="31">
        <f ca="1">'Module C Corrected'!ED118-'Module C Initial'!ED118</f>
        <v>0</v>
      </c>
      <c r="AM118" s="31">
        <f ca="1">'Module C Corrected'!EE118-'Module C Initial'!EE118</f>
        <v>0</v>
      </c>
      <c r="AN118" s="31">
        <f ca="1">'Module C Corrected'!EF118-'Module C Initial'!EF118</f>
        <v>0</v>
      </c>
      <c r="AO118" s="32">
        <f t="shared" ca="1" si="32"/>
        <v>0</v>
      </c>
      <c r="AP118" s="32">
        <f t="shared" ca="1" si="32"/>
        <v>0</v>
      </c>
      <c r="AQ118" s="32">
        <f t="shared" ca="1" si="32"/>
        <v>0</v>
      </c>
      <c r="AR118" s="32">
        <f t="shared" ca="1" si="32"/>
        <v>0</v>
      </c>
      <c r="AS118" s="32">
        <f t="shared" ca="1" si="32"/>
        <v>0</v>
      </c>
      <c r="AT118" s="32">
        <f t="shared" ca="1" si="32"/>
        <v>0</v>
      </c>
      <c r="AU118" s="32">
        <f t="shared" ca="1" si="59"/>
        <v>0</v>
      </c>
      <c r="AV118" s="32">
        <f t="shared" ca="1" si="59"/>
        <v>0</v>
      </c>
      <c r="AW118" s="32">
        <f t="shared" ca="1" si="59"/>
        <v>0</v>
      </c>
      <c r="AX118" s="32">
        <f t="shared" ca="1" si="59"/>
        <v>0</v>
      </c>
      <c r="AY118" s="32">
        <f t="shared" ca="1" si="59"/>
        <v>0</v>
      </c>
      <c r="AZ118" s="32">
        <f t="shared" ca="1" si="59"/>
        <v>0</v>
      </c>
      <c r="BA118" s="31">
        <f t="shared" ca="1" si="57"/>
        <v>0</v>
      </c>
      <c r="BB118" s="31">
        <f t="shared" ca="1" si="35"/>
        <v>0</v>
      </c>
      <c r="BC118" s="31">
        <f t="shared" ca="1" si="36"/>
        <v>0</v>
      </c>
      <c r="BD118" s="31">
        <f t="shared" ca="1" si="37"/>
        <v>0</v>
      </c>
      <c r="BE118" s="31">
        <f t="shared" ca="1" si="38"/>
        <v>0</v>
      </c>
      <c r="BF118" s="31">
        <f t="shared" ca="1" si="39"/>
        <v>0</v>
      </c>
      <c r="BG118" s="31">
        <f t="shared" ca="1" si="40"/>
        <v>0</v>
      </c>
      <c r="BH118" s="31">
        <f t="shared" ca="1" si="41"/>
        <v>0</v>
      </c>
      <c r="BI118" s="31">
        <f t="shared" ca="1" si="42"/>
        <v>0</v>
      </c>
      <c r="BJ118" s="31">
        <f t="shared" ca="1" si="43"/>
        <v>0</v>
      </c>
      <c r="BK118" s="31">
        <f t="shared" ca="1" si="44"/>
        <v>0</v>
      </c>
      <c r="BL118" s="31">
        <f t="shared" ca="1" si="45"/>
        <v>0</v>
      </c>
      <c r="BM118" s="32">
        <f t="shared" ca="1" si="58"/>
        <v>0</v>
      </c>
      <c r="BN118" s="32">
        <f t="shared" ca="1" si="46"/>
        <v>0</v>
      </c>
      <c r="BO118" s="32">
        <f t="shared" ca="1" si="47"/>
        <v>0</v>
      </c>
      <c r="BP118" s="32">
        <f t="shared" ca="1" si="48"/>
        <v>0</v>
      </c>
      <c r="BQ118" s="32">
        <f t="shared" ca="1" si="49"/>
        <v>0</v>
      </c>
      <c r="BR118" s="32">
        <f t="shared" ca="1" si="50"/>
        <v>0</v>
      </c>
      <c r="BS118" s="32">
        <f t="shared" ca="1" si="51"/>
        <v>0</v>
      </c>
      <c r="BT118" s="32">
        <f t="shared" ca="1" si="52"/>
        <v>0</v>
      </c>
      <c r="BU118" s="32">
        <f t="shared" ca="1" si="53"/>
        <v>0</v>
      </c>
      <c r="BV118" s="32">
        <f t="shared" ca="1" si="54"/>
        <v>0</v>
      </c>
      <c r="BW118" s="32">
        <f t="shared" ca="1" si="55"/>
        <v>0</v>
      </c>
      <c r="BX118" s="32">
        <f t="shared" ca="1" si="56"/>
        <v>0</v>
      </c>
    </row>
    <row r="119" spans="1:76" x14ac:dyDescent="0.25">
      <c r="A119" t="s">
        <v>443</v>
      </c>
      <c r="B119" s="1" t="s">
        <v>65</v>
      </c>
      <c r="C119" t="str">
        <f t="shared" ca="1" si="33"/>
        <v>TAB1</v>
      </c>
      <c r="D119" t="str">
        <f t="shared" ca="1" si="34"/>
        <v>Taber Wind Facility</v>
      </c>
      <c r="E119" s="31">
        <f ca="1">'Module C Corrected'!CW119-'Module C Initial'!CW119</f>
        <v>-1375.8400000000001</v>
      </c>
      <c r="F119" s="31">
        <f ca="1">'Module C Corrected'!CX119-'Module C Initial'!CX119</f>
        <v>-620.13999999999942</v>
      </c>
      <c r="G119" s="31">
        <f ca="1">'Module C Corrected'!CY119-'Module C Initial'!CY119</f>
        <v>-1008.8799999999992</v>
      </c>
      <c r="H119" s="31">
        <f ca="1">'Module C Corrected'!CZ119-'Module C Initial'!CZ119</f>
        <v>-554.21999999999935</v>
      </c>
      <c r="I119" s="31">
        <f ca="1">'Module C Corrected'!DA119-'Module C Initial'!DA119</f>
        <v>-323.57000000000016</v>
      </c>
      <c r="J119" s="31">
        <f ca="1">'Module C Corrected'!DB119-'Module C Initial'!DB119</f>
        <v>-507.78000000000065</v>
      </c>
      <c r="K119" s="31">
        <f ca="1">'Module C Corrected'!DC119-'Module C Initial'!DC119</f>
        <v>-218.02999999999975</v>
      </c>
      <c r="L119" s="31">
        <f ca="1">'Module C Corrected'!DD119-'Module C Initial'!DD119</f>
        <v>-487.13000000000011</v>
      </c>
      <c r="M119" s="31">
        <f ca="1">'Module C Corrected'!DE119-'Module C Initial'!DE119</f>
        <v>-686.07999999999993</v>
      </c>
      <c r="N119" s="31">
        <f ca="1">'Module C Corrected'!DF119-'Module C Initial'!DF119</f>
        <v>-1538.4500000000007</v>
      </c>
      <c r="O119" s="31">
        <f ca="1">'Module C Corrected'!DG119-'Module C Initial'!DG119</f>
        <v>-1103.5900000000001</v>
      </c>
      <c r="P119" s="31">
        <f ca="1">'Module C Corrected'!DH119-'Module C Initial'!DH119</f>
        <v>-834.26000000000022</v>
      </c>
      <c r="Q119" s="32">
        <f ca="1">'Module C Corrected'!DI119-'Module C Initial'!DI119</f>
        <v>-68.789999999999964</v>
      </c>
      <c r="R119" s="32">
        <f ca="1">'Module C Corrected'!DJ119-'Module C Initial'!DJ119</f>
        <v>-31.009999999999991</v>
      </c>
      <c r="S119" s="32">
        <f ca="1">'Module C Corrected'!DK119-'Module C Initial'!DK119</f>
        <v>-50.449999999999932</v>
      </c>
      <c r="T119" s="32">
        <f ca="1">'Module C Corrected'!DL119-'Module C Initial'!DL119</f>
        <v>-27.720000000000027</v>
      </c>
      <c r="U119" s="32">
        <f ca="1">'Module C Corrected'!DM119-'Module C Initial'!DM119</f>
        <v>-16.180000000000007</v>
      </c>
      <c r="V119" s="32">
        <f ca="1">'Module C Corrected'!DN119-'Module C Initial'!DN119</f>
        <v>-25.379999999999995</v>
      </c>
      <c r="W119" s="32">
        <f ca="1">'Module C Corrected'!DO119-'Module C Initial'!DO119</f>
        <v>-10.909999999999997</v>
      </c>
      <c r="X119" s="32">
        <f ca="1">'Module C Corrected'!DP119-'Module C Initial'!DP119</f>
        <v>-24.35</v>
      </c>
      <c r="Y119" s="32">
        <f ca="1">'Module C Corrected'!DQ119-'Module C Initial'!DQ119</f>
        <v>-34.309999999999995</v>
      </c>
      <c r="Z119" s="32">
        <f ca="1">'Module C Corrected'!DR119-'Module C Initial'!DR119</f>
        <v>-76.92</v>
      </c>
      <c r="AA119" s="32">
        <f ca="1">'Module C Corrected'!DS119-'Module C Initial'!DS119</f>
        <v>-55.18</v>
      </c>
      <c r="AB119" s="32">
        <f ca="1">'Module C Corrected'!DT119-'Module C Initial'!DT119</f>
        <v>-41.720000000000006</v>
      </c>
      <c r="AC119" s="31">
        <f ca="1">'Module C Corrected'!DU119-'Module C Initial'!DU119</f>
        <v>-336.81999999999971</v>
      </c>
      <c r="AD119" s="31">
        <f ca="1">'Module C Corrected'!DV119-'Module C Initial'!DV119</f>
        <v>-150.36999999999989</v>
      </c>
      <c r="AE119" s="31">
        <f ca="1">'Module C Corrected'!DW119-'Module C Initial'!DW119</f>
        <v>-242.44000000000005</v>
      </c>
      <c r="AF119" s="31">
        <f ca="1">'Module C Corrected'!DX119-'Module C Initial'!DX119</f>
        <v>-131.88000000000011</v>
      </c>
      <c r="AG119" s="31">
        <f ca="1">'Module C Corrected'!DY119-'Module C Initial'!DY119</f>
        <v>-76.269999999999982</v>
      </c>
      <c r="AH119" s="31">
        <f ca="1">'Module C Corrected'!DZ119-'Module C Initial'!DZ119</f>
        <v>-118.5100000000001</v>
      </c>
      <c r="AI119" s="31">
        <f ca="1">'Module C Corrected'!EA119-'Module C Initial'!EA119</f>
        <v>-50.389999999999986</v>
      </c>
      <c r="AJ119" s="31">
        <f ca="1">'Module C Corrected'!EB119-'Module C Initial'!EB119</f>
        <v>-111.46000000000001</v>
      </c>
      <c r="AK119" s="31">
        <f ca="1">'Module C Corrected'!EC119-'Module C Initial'!EC119</f>
        <v>-155.38</v>
      </c>
      <c r="AL119" s="31">
        <f ca="1">'Module C Corrected'!ED119-'Module C Initial'!ED119</f>
        <v>-344.95</v>
      </c>
      <c r="AM119" s="31">
        <f ca="1">'Module C Corrected'!EE119-'Module C Initial'!EE119</f>
        <v>-244.88</v>
      </c>
      <c r="AN119" s="31">
        <f ca="1">'Module C Corrected'!EF119-'Module C Initial'!EF119</f>
        <v>-183.23</v>
      </c>
      <c r="AO119" s="32">
        <f t="shared" ca="1" si="32"/>
        <v>-1781.4499999999998</v>
      </c>
      <c r="AP119" s="32">
        <f t="shared" ca="1" si="32"/>
        <v>-801.5199999999993</v>
      </c>
      <c r="AQ119" s="32">
        <f t="shared" ca="1" si="32"/>
        <v>-1301.7699999999991</v>
      </c>
      <c r="AR119" s="32">
        <f t="shared" ref="AR119:AT130" ca="1" si="60">H119+T119+AF119</f>
        <v>-713.81999999999948</v>
      </c>
      <c r="AS119" s="32">
        <f t="shared" ca="1" si="60"/>
        <v>-416.02000000000015</v>
      </c>
      <c r="AT119" s="32">
        <f t="shared" ca="1" si="60"/>
        <v>-651.67000000000075</v>
      </c>
      <c r="AU119" s="32">
        <f t="shared" ca="1" si="59"/>
        <v>-279.3299999999997</v>
      </c>
      <c r="AV119" s="32">
        <f t="shared" ca="1" si="59"/>
        <v>-622.94000000000017</v>
      </c>
      <c r="AW119" s="32">
        <f t="shared" ca="1" si="59"/>
        <v>-875.76999999999987</v>
      </c>
      <c r="AX119" s="32">
        <f t="shared" ca="1" si="59"/>
        <v>-1960.3200000000008</v>
      </c>
      <c r="AY119" s="32">
        <f t="shared" ca="1" si="59"/>
        <v>-1403.65</v>
      </c>
      <c r="AZ119" s="32">
        <f t="shared" ca="1" si="59"/>
        <v>-1059.2100000000003</v>
      </c>
      <c r="BA119" s="31">
        <f t="shared" ca="1" si="57"/>
        <v>-22.84</v>
      </c>
      <c r="BB119" s="31">
        <f t="shared" ca="1" si="35"/>
        <v>-10.3</v>
      </c>
      <c r="BC119" s="31">
        <f t="shared" ca="1" si="36"/>
        <v>-16.75</v>
      </c>
      <c r="BD119" s="31">
        <f t="shared" ca="1" si="37"/>
        <v>-9.1999999999999993</v>
      </c>
      <c r="BE119" s="31">
        <f t="shared" ca="1" si="38"/>
        <v>-5.37</v>
      </c>
      <c r="BF119" s="31">
        <f t="shared" ca="1" si="39"/>
        <v>-8.43</v>
      </c>
      <c r="BG119" s="31">
        <f t="shared" ca="1" si="40"/>
        <v>-3.62</v>
      </c>
      <c r="BH119" s="31">
        <f t="shared" ca="1" si="41"/>
        <v>-8.09</v>
      </c>
      <c r="BI119" s="31">
        <f t="shared" ca="1" si="42"/>
        <v>-11.39</v>
      </c>
      <c r="BJ119" s="31">
        <f t="shared" ca="1" si="43"/>
        <v>-25.54</v>
      </c>
      <c r="BK119" s="31">
        <f t="shared" ca="1" si="44"/>
        <v>-18.32</v>
      </c>
      <c r="BL119" s="31">
        <f t="shared" ca="1" si="45"/>
        <v>-13.85</v>
      </c>
      <c r="BM119" s="32">
        <f t="shared" ca="1" si="58"/>
        <v>-1804.2899999999997</v>
      </c>
      <c r="BN119" s="32">
        <f t="shared" ca="1" si="46"/>
        <v>-811.81999999999925</v>
      </c>
      <c r="BO119" s="32">
        <f t="shared" ca="1" si="47"/>
        <v>-1318.5199999999991</v>
      </c>
      <c r="BP119" s="32">
        <f t="shared" ca="1" si="48"/>
        <v>-723.01999999999953</v>
      </c>
      <c r="BQ119" s="32">
        <f t="shared" ca="1" si="49"/>
        <v>-421.39000000000016</v>
      </c>
      <c r="BR119" s="32">
        <f t="shared" ca="1" si="50"/>
        <v>-660.1000000000007</v>
      </c>
      <c r="BS119" s="32">
        <f t="shared" ca="1" si="51"/>
        <v>-282.9499999999997</v>
      </c>
      <c r="BT119" s="32">
        <f t="shared" ca="1" si="52"/>
        <v>-631.0300000000002</v>
      </c>
      <c r="BU119" s="32">
        <f t="shared" ca="1" si="53"/>
        <v>-887.15999999999985</v>
      </c>
      <c r="BV119" s="32">
        <f t="shared" ca="1" si="54"/>
        <v>-1985.8600000000008</v>
      </c>
      <c r="BW119" s="32">
        <f t="shared" ca="1" si="55"/>
        <v>-1421.97</v>
      </c>
      <c r="BX119" s="32">
        <f t="shared" ca="1" si="56"/>
        <v>-1073.0600000000002</v>
      </c>
    </row>
    <row r="120" spans="1:76" x14ac:dyDescent="0.25">
      <c r="A120" t="s">
        <v>520</v>
      </c>
      <c r="B120" s="1" t="s">
        <v>118</v>
      </c>
      <c r="C120" t="str">
        <f t="shared" ca="1" si="33"/>
        <v>TAY1</v>
      </c>
      <c r="D120" t="str">
        <f t="shared" ca="1" si="34"/>
        <v>Taylor Hydro Facility</v>
      </c>
      <c r="E120" s="31">
        <f ca="1">'Module C Corrected'!CW120-'Module C Initial'!CW120</f>
        <v>0</v>
      </c>
      <c r="F120" s="31">
        <f ca="1">'Module C Corrected'!CX120-'Module C Initial'!CX120</f>
        <v>0</v>
      </c>
      <c r="G120" s="31">
        <f ca="1">'Module C Corrected'!CY120-'Module C Initial'!CY120</f>
        <v>0</v>
      </c>
      <c r="H120" s="31">
        <f ca="1">'Module C Corrected'!CZ120-'Module C Initial'!CZ120</f>
        <v>-7.4499999999999886</v>
      </c>
      <c r="I120" s="31">
        <f ca="1">'Module C Corrected'!DA120-'Module C Initial'!DA120</f>
        <v>-66.610000000000127</v>
      </c>
      <c r="J120" s="31">
        <f ca="1">'Module C Corrected'!DB120-'Module C Initial'!DB120</f>
        <v>-103.64999999999964</v>
      </c>
      <c r="K120" s="31">
        <f ca="1">'Module C Corrected'!DC120-'Module C Initial'!DC120</f>
        <v>-169.68000000000029</v>
      </c>
      <c r="L120" s="31">
        <f ca="1">'Module C Corrected'!DD120-'Module C Initial'!DD120</f>
        <v>-86.039999999999964</v>
      </c>
      <c r="M120" s="31">
        <f ca="1">'Module C Corrected'!DE120-'Module C Initial'!DE120</f>
        <v>-274.57000000000153</v>
      </c>
      <c r="N120" s="31">
        <f ca="1">'Module C Corrected'!DF120-'Module C Initial'!DF120</f>
        <v>-27.269999999999982</v>
      </c>
      <c r="O120" s="31">
        <f ca="1">'Module C Corrected'!DG120-'Module C Initial'!DG120</f>
        <v>0</v>
      </c>
      <c r="P120" s="31">
        <f ca="1">'Module C Corrected'!DH120-'Module C Initial'!DH120</f>
        <v>0</v>
      </c>
      <c r="Q120" s="32">
        <f ca="1">'Module C Corrected'!DI120-'Module C Initial'!DI120</f>
        <v>0</v>
      </c>
      <c r="R120" s="32">
        <f ca="1">'Module C Corrected'!DJ120-'Module C Initial'!DJ120</f>
        <v>0</v>
      </c>
      <c r="S120" s="32">
        <f ca="1">'Module C Corrected'!DK120-'Module C Initial'!DK120</f>
        <v>0</v>
      </c>
      <c r="T120" s="32">
        <f ca="1">'Module C Corrected'!DL120-'Module C Initial'!DL120</f>
        <v>-0.37</v>
      </c>
      <c r="U120" s="32">
        <f ca="1">'Module C Corrected'!DM120-'Module C Initial'!DM120</f>
        <v>-3.33</v>
      </c>
      <c r="V120" s="32">
        <f ca="1">'Module C Corrected'!DN120-'Module C Initial'!DN120</f>
        <v>-5.18</v>
      </c>
      <c r="W120" s="32">
        <f ca="1">'Module C Corrected'!DO120-'Module C Initial'!DO120</f>
        <v>-8.48</v>
      </c>
      <c r="X120" s="32">
        <f ca="1">'Module C Corrected'!DP120-'Module C Initial'!DP120</f>
        <v>-4.3000000000000114</v>
      </c>
      <c r="Y120" s="32">
        <f ca="1">'Module C Corrected'!DQ120-'Module C Initial'!DQ120</f>
        <v>-13.720000000000027</v>
      </c>
      <c r="Z120" s="32">
        <f ca="1">'Module C Corrected'!DR120-'Module C Initial'!DR120</f>
        <v>-1.3599999999999994</v>
      </c>
      <c r="AA120" s="32">
        <f ca="1">'Module C Corrected'!DS120-'Module C Initial'!DS120</f>
        <v>0</v>
      </c>
      <c r="AB120" s="32">
        <f ca="1">'Module C Corrected'!DT120-'Module C Initial'!DT120</f>
        <v>0</v>
      </c>
      <c r="AC120" s="31">
        <f ca="1">'Module C Corrected'!DU120-'Module C Initial'!DU120</f>
        <v>0</v>
      </c>
      <c r="AD120" s="31">
        <f ca="1">'Module C Corrected'!DV120-'Module C Initial'!DV120</f>
        <v>0</v>
      </c>
      <c r="AE120" s="31">
        <f ca="1">'Module C Corrected'!DW120-'Module C Initial'!DW120</f>
        <v>0</v>
      </c>
      <c r="AF120" s="31">
        <f ca="1">'Module C Corrected'!DX120-'Module C Initial'!DX120</f>
        <v>-1.7800000000000002</v>
      </c>
      <c r="AG120" s="31">
        <f ca="1">'Module C Corrected'!DY120-'Module C Initial'!DY120</f>
        <v>-15.699999999999996</v>
      </c>
      <c r="AH120" s="31">
        <f ca="1">'Module C Corrected'!DZ120-'Module C Initial'!DZ120</f>
        <v>-24.189999999999998</v>
      </c>
      <c r="AI120" s="31">
        <f ca="1">'Module C Corrected'!EA120-'Module C Initial'!EA120</f>
        <v>-39.209999999999994</v>
      </c>
      <c r="AJ120" s="31">
        <f ca="1">'Module C Corrected'!EB120-'Module C Initial'!EB120</f>
        <v>-19.689999999999941</v>
      </c>
      <c r="AK120" s="31">
        <f ca="1">'Module C Corrected'!EC120-'Module C Initial'!EC120</f>
        <v>-62.180000000000291</v>
      </c>
      <c r="AL120" s="31">
        <f ca="1">'Module C Corrected'!ED120-'Module C Initial'!ED120</f>
        <v>-6.1200000000000045</v>
      </c>
      <c r="AM120" s="31">
        <f ca="1">'Module C Corrected'!EE120-'Module C Initial'!EE120</f>
        <v>0</v>
      </c>
      <c r="AN120" s="31">
        <f ca="1">'Module C Corrected'!EF120-'Module C Initial'!EF120</f>
        <v>0</v>
      </c>
      <c r="AO120" s="32">
        <f t="shared" ref="AO120:AQ130" ca="1" si="61">E120+Q120+AC120</f>
        <v>0</v>
      </c>
      <c r="AP120" s="32">
        <f t="shared" ca="1" si="61"/>
        <v>0</v>
      </c>
      <c r="AQ120" s="32">
        <f t="shared" ca="1" si="61"/>
        <v>0</v>
      </c>
      <c r="AR120" s="32">
        <f t="shared" ca="1" si="60"/>
        <v>-9.599999999999989</v>
      </c>
      <c r="AS120" s="32">
        <f t="shared" ca="1" si="60"/>
        <v>-85.640000000000128</v>
      </c>
      <c r="AT120" s="32">
        <f t="shared" ca="1" si="60"/>
        <v>-133.01999999999964</v>
      </c>
      <c r="AU120" s="32">
        <f t="shared" ca="1" si="59"/>
        <v>-217.37000000000029</v>
      </c>
      <c r="AV120" s="32">
        <f t="shared" ca="1" si="59"/>
        <v>-110.02999999999992</v>
      </c>
      <c r="AW120" s="32">
        <f t="shared" ca="1" si="59"/>
        <v>-350.47000000000185</v>
      </c>
      <c r="AX120" s="32">
        <f t="shared" ca="1" si="59"/>
        <v>-34.749999999999986</v>
      </c>
      <c r="AY120" s="32">
        <f t="shared" ca="1" si="59"/>
        <v>0</v>
      </c>
      <c r="AZ120" s="32">
        <f t="shared" ca="1" si="59"/>
        <v>0</v>
      </c>
      <c r="BA120" s="31">
        <f t="shared" ca="1" si="57"/>
        <v>0</v>
      </c>
      <c r="BB120" s="31">
        <f t="shared" ca="1" si="35"/>
        <v>0</v>
      </c>
      <c r="BC120" s="31">
        <f t="shared" ca="1" si="36"/>
        <v>0</v>
      </c>
      <c r="BD120" s="31">
        <f t="shared" ca="1" si="37"/>
        <v>-0.12</v>
      </c>
      <c r="BE120" s="31">
        <f t="shared" ca="1" si="38"/>
        <v>-1.1100000000000001</v>
      </c>
      <c r="BF120" s="31">
        <f t="shared" ca="1" si="39"/>
        <v>-1.72</v>
      </c>
      <c r="BG120" s="31">
        <f t="shared" ca="1" si="40"/>
        <v>-2.82</v>
      </c>
      <c r="BH120" s="31">
        <f t="shared" ca="1" si="41"/>
        <v>-1.43</v>
      </c>
      <c r="BI120" s="31">
        <f t="shared" ca="1" si="42"/>
        <v>-4.5599999999999996</v>
      </c>
      <c r="BJ120" s="31">
        <f t="shared" ca="1" si="43"/>
        <v>-0.45</v>
      </c>
      <c r="BK120" s="31">
        <f t="shared" ca="1" si="44"/>
        <v>0</v>
      </c>
      <c r="BL120" s="31">
        <f t="shared" ca="1" si="45"/>
        <v>0</v>
      </c>
      <c r="BM120" s="32">
        <f t="shared" ca="1" si="58"/>
        <v>0</v>
      </c>
      <c r="BN120" s="32">
        <f t="shared" ca="1" si="46"/>
        <v>0</v>
      </c>
      <c r="BO120" s="32">
        <f t="shared" ca="1" si="47"/>
        <v>0</v>
      </c>
      <c r="BP120" s="32">
        <f t="shared" ca="1" si="48"/>
        <v>-9.7199999999999882</v>
      </c>
      <c r="BQ120" s="32">
        <f t="shared" ca="1" si="49"/>
        <v>-86.750000000000128</v>
      </c>
      <c r="BR120" s="32">
        <f t="shared" ca="1" si="50"/>
        <v>-134.73999999999964</v>
      </c>
      <c r="BS120" s="32">
        <f t="shared" ca="1" si="51"/>
        <v>-220.19000000000028</v>
      </c>
      <c r="BT120" s="32">
        <f t="shared" ca="1" si="52"/>
        <v>-111.45999999999992</v>
      </c>
      <c r="BU120" s="32">
        <f t="shared" ca="1" si="53"/>
        <v>-355.03000000000185</v>
      </c>
      <c r="BV120" s="32">
        <f t="shared" ca="1" si="54"/>
        <v>-35.199999999999989</v>
      </c>
      <c r="BW120" s="32">
        <f t="shared" ca="1" si="55"/>
        <v>0</v>
      </c>
      <c r="BX120" s="32">
        <f t="shared" ca="1" si="56"/>
        <v>0</v>
      </c>
    </row>
    <row r="121" spans="1:76" x14ac:dyDescent="0.25">
      <c r="A121" t="s">
        <v>446</v>
      </c>
      <c r="B121" s="1" t="s">
        <v>141</v>
      </c>
      <c r="C121" t="str">
        <f t="shared" ca="1" si="33"/>
        <v>TC01</v>
      </c>
      <c r="D121" t="str">
        <f t="shared" ca="1" si="34"/>
        <v>Carseland Industrial System</v>
      </c>
      <c r="E121" s="31">
        <f ca="1">'Module C Corrected'!CW121-'Module C Initial'!CW121</f>
        <v>0</v>
      </c>
      <c r="F121" s="31">
        <f ca="1">'Module C Corrected'!CX121-'Module C Initial'!CX121</f>
        <v>0</v>
      </c>
      <c r="G121" s="31">
        <f ca="1">'Module C Corrected'!CY121-'Module C Initial'!CY121</f>
        <v>0</v>
      </c>
      <c r="H121" s="31">
        <f ca="1">'Module C Corrected'!CZ121-'Module C Initial'!CZ121</f>
        <v>0</v>
      </c>
      <c r="I121" s="31">
        <f ca="1">'Module C Corrected'!DA121-'Module C Initial'!DA121</f>
        <v>0</v>
      </c>
      <c r="J121" s="31">
        <f ca="1">'Module C Corrected'!DB121-'Module C Initial'!DB121</f>
        <v>0</v>
      </c>
      <c r="K121" s="31">
        <f ca="1">'Module C Corrected'!DC121-'Module C Initial'!DC121</f>
        <v>0</v>
      </c>
      <c r="L121" s="31">
        <f ca="1">'Module C Corrected'!DD121-'Module C Initial'!DD121</f>
        <v>0</v>
      </c>
      <c r="M121" s="31">
        <f ca="1">'Module C Corrected'!DE121-'Module C Initial'!DE121</f>
        <v>0</v>
      </c>
      <c r="N121" s="31">
        <f ca="1">'Module C Corrected'!DF121-'Module C Initial'!DF121</f>
        <v>0</v>
      </c>
      <c r="O121" s="31">
        <f ca="1">'Module C Corrected'!DG121-'Module C Initial'!DG121</f>
        <v>0</v>
      </c>
      <c r="P121" s="31">
        <f ca="1">'Module C Corrected'!DH121-'Module C Initial'!DH121</f>
        <v>0</v>
      </c>
      <c r="Q121" s="32">
        <f ca="1">'Module C Corrected'!DI121-'Module C Initial'!DI121</f>
        <v>0</v>
      </c>
      <c r="R121" s="32">
        <f ca="1">'Module C Corrected'!DJ121-'Module C Initial'!DJ121</f>
        <v>0</v>
      </c>
      <c r="S121" s="32">
        <f ca="1">'Module C Corrected'!DK121-'Module C Initial'!DK121</f>
        <v>0</v>
      </c>
      <c r="T121" s="32">
        <f ca="1">'Module C Corrected'!DL121-'Module C Initial'!DL121</f>
        <v>0</v>
      </c>
      <c r="U121" s="32">
        <f ca="1">'Module C Corrected'!DM121-'Module C Initial'!DM121</f>
        <v>0</v>
      </c>
      <c r="V121" s="32">
        <f ca="1">'Module C Corrected'!DN121-'Module C Initial'!DN121</f>
        <v>0</v>
      </c>
      <c r="W121" s="32">
        <f ca="1">'Module C Corrected'!DO121-'Module C Initial'!DO121</f>
        <v>0</v>
      </c>
      <c r="X121" s="32">
        <f ca="1">'Module C Corrected'!DP121-'Module C Initial'!DP121</f>
        <v>0</v>
      </c>
      <c r="Y121" s="32">
        <f ca="1">'Module C Corrected'!DQ121-'Module C Initial'!DQ121</f>
        <v>0</v>
      </c>
      <c r="Z121" s="32">
        <f ca="1">'Module C Corrected'!DR121-'Module C Initial'!DR121</f>
        <v>0</v>
      </c>
      <c r="AA121" s="32">
        <f ca="1">'Module C Corrected'!DS121-'Module C Initial'!DS121</f>
        <v>0</v>
      </c>
      <c r="AB121" s="32">
        <f ca="1">'Module C Corrected'!DT121-'Module C Initial'!DT121</f>
        <v>0</v>
      </c>
      <c r="AC121" s="31">
        <f ca="1">'Module C Corrected'!DU121-'Module C Initial'!DU121</f>
        <v>0</v>
      </c>
      <c r="AD121" s="31">
        <f ca="1">'Module C Corrected'!DV121-'Module C Initial'!DV121</f>
        <v>0</v>
      </c>
      <c r="AE121" s="31">
        <f ca="1">'Module C Corrected'!DW121-'Module C Initial'!DW121</f>
        <v>0</v>
      </c>
      <c r="AF121" s="31">
        <f ca="1">'Module C Corrected'!DX121-'Module C Initial'!DX121</f>
        <v>0</v>
      </c>
      <c r="AG121" s="31">
        <f ca="1">'Module C Corrected'!DY121-'Module C Initial'!DY121</f>
        <v>0</v>
      </c>
      <c r="AH121" s="31">
        <f ca="1">'Module C Corrected'!DZ121-'Module C Initial'!DZ121</f>
        <v>0</v>
      </c>
      <c r="AI121" s="31">
        <f ca="1">'Module C Corrected'!EA121-'Module C Initial'!EA121</f>
        <v>0</v>
      </c>
      <c r="AJ121" s="31">
        <f ca="1">'Module C Corrected'!EB121-'Module C Initial'!EB121</f>
        <v>0</v>
      </c>
      <c r="AK121" s="31">
        <f ca="1">'Module C Corrected'!EC121-'Module C Initial'!EC121</f>
        <v>0</v>
      </c>
      <c r="AL121" s="31">
        <f ca="1">'Module C Corrected'!ED121-'Module C Initial'!ED121</f>
        <v>0</v>
      </c>
      <c r="AM121" s="31">
        <f ca="1">'Module C Corrected'!EE121-'Module C Initial'!EE121</f>
        <v>0</v>
      </c>
      <c r="AN121" s="31">
        <f ca="1">'Module C Corrected'!EF121-'Module C Initial'!EF121</f>
        <v>0</v>
      </c>
      <c r="AO121" s="32">
        <f t="shared" ca="1" si="61"/>
        <v>0</v>
      </c>
      <c r="AP121" s="32">
        <f t="shared" ca="1" si="61"/>
        <v>0</v>
      </c>
      <c r="AQ121" s="32">
        <f t="shared" ca="1" si="61"/>
        <v>0</v>
      </c>
      <c r="AR121" s="32">
        <f t="shared" ca="1" si="60"/>
        <v>0</v>
      </c>
      <c r="AS121" s="32">
        <f t="shared" ca="1" si="60"/>
        <v>0</v>
      </c>
      <c r="AT121" s="32">
        <f t="shared" ca="1" si="60"/>
        <v>0</v>
      </c>
      <c r="AU121" s="32">
        <f t="shared" ca="1" si="59"/>
        <v>0</v>
      </c>
      <c r="AV121" s="32">
        <f t="shared" ca="1" si="59"/>
        <v>0</v>
      </c>
      <c r="AW121" s="32">
        <f t="shared" ca="1" si="59"/>
        <v>0</v>
      </c>
      <c r="AX121" s="32">
        <f t="shared" ca="1" si="59"/>
        <v>0</v>
      </c>
      <c r="AY121" s="32">
        <f t="shared" ca="1" si="59"/>
        <v>0</v>
      </c>
      <c r="AZ121" s="32">
        <f t="shared" ca="1" si="59"/>
        <v>0</v>
      </c>
      <c r="BA121" s="31">
        <f t="shared" ca="1" si="57"/>
        <v>0</v>
      </c>
      <c r="BB121" s="31">
        <f t="shared" ca="1" si="35"/>
        <v>0</v>
      </c>
      <c r="BC121" s="31">
        <f t="shared" ca="1" si="36"/>
        <v>0</v>
      </c>
      <c r="BD121" s="31">
        <f t="shared" ca="1" si="37"/>
        <v>0</v>
      </c>
      <c r="BE121" s="31">
        <f t="shared" ca="1" si="38"/>
        <v>0</v>
      </c>
      <c r="BF121" s="31">
        <f t="shared" ca="1" si="39"/>
        <v>0</v>
      </c>
      <c r="BG121" s="31">
        <f t="shared" ca="1" si="40"/>
        <v>0</v>
      </c>
      <c r="BH121" s="31">
        <f t="shared" ca="1" si="41"/>
        <v>0</v>
      </c>
      <c r="BI121" s="31">
        <f t="shared" ca="1" si="42"/>
        <v>0</v>
      </c>
      <c r="BJ121" s="31">
        <f t="shared" ca="1" si="43"/>
        <v>0</v>
      </c>
      <c r="BK121" s="31">
        <f t="shared" ca="1" si="44"/>
        <v>0</v>
      </c>
      <c r="BL121" s="31">
        <f t="shared" ca="1" si="45"/>
        <v>0</v>
      </c>
      <c r="BM121" s="32">
        <f t="shared" ca="1" si="58"/>
        <v>0</v>
      </c>
      <c r="BN121" s="32">
        <f t="shared" ca="1" si="46"/>
        <v>0</v>
      </c>
      <c r="BO121" s="32">
        <f t="shared" ca="1" si="47"/>
        <v>0</v>
      </c>
      <c r="BP121" s="32">
        <f t="shared" ca="1" si="48"/>
        <v>0</v>
      </c>
      <c r="BQ121" s="32">
        <f t="shared" ca="1" si="49"/>
        <v>0</v>
      </c>
      <c r="BR121" s="32">
        <f t="shared" ca="1" si="50"/>
        <v>0</v>
      </c>
      <c r="BS121" s="32">
        <f t="shared" ca="1" si="51"/>
        <v>0</v>
      </c>
      <c r="BT121" s="32">
        <f t="shared" ca="1" si="52"/>
        <v>0</v>
      </c>
      <c r="BU121" s="32">
        <f t="shared" ca="1" si="53"/>
        <v>0</v>
      </c>
      <c r="BV121" s="32">
        <f t="shared" ca="1" si="54"/>
        <v>0</v>
      </c>
      <c r="BW121" s="32">
        <f t="shared" ca="1" si="55"/>
        <v>0</v>
      </c>
      <c r="BX121" s="32">
        <f t="shared" ca="1" si="56"/>
        <v>0</v>
      </c>
    </row>
    <row r="122" spans="1:76" x14ac:dyDescent="0.25">
      <c r="A122" t="s">
        <v>446</v>
      </c>
      <c r="B122" s="1" t="s">
        <v>142</v>
      </c>
      <c r="C122" t="str">
        <f t="shared" ca="1" si="33"/>
        <v>TC02</v>
      </c>
      <c r="D122" t="str">
        <f t="shared" ca="1" si="34"/>
        <v>Redwater Industrial System</v>
      </c>
      <c r="E122" s="31">
        <f ca="1">'Module C Corrected'!CW122-'Module C Initial'!CW122</f>
        <v>-475.90000000000146</v>
      </c>
      <c r="F122" s="31">
        <f ca="1">'Module C Corrected'!CX122-'Module C Initial'!CX122</f>
        <v>-186.63000000000102</v>
      </c>
      <c r="G122" s="31">
        <f ca="1">'Module C Corrected'!CY122-'Module C Initial'!CY122</f>
        <v>-257.56000000000131</v>
      </c>
      <c r="H122" s="31">
        <f ca="1">'Module C Corrected'!CZ122-'Module C Initial'!CZ122</f>
        <v>-189.25</v>
      </c>
      <c r="I122" s="31">
        <f ca="1">'Module C Corrected'!DA122-'Module C Initial'!DA122</f>
        <v>-98.670000000000073</v>
      </c>
      <c r="J122" s="31">
        <f ca="1">'Module C Corrected'!DB122-'Module C Initial'!DB122</f>
        <v>-177.8799999999992</v>
      </c>
      <c r="K122" s="31">
        <f ca="1">'Module C Corrected'!DC122-'Module C Initial'!DC122</f>
        <v>-213.54000000000065</v>
      </c>
      <c r="L122" s="31">
        <f ca="1">'Module C Corrected'!DD122-'Module C Initial'!DD122</f>
        <v>-186.68999999999869</v>
      </c>
      <c r="M122" s="31">
        <f ca="1">'Module C Corrected'!DE122-'Module C Initial'!DE122</f>
        <v>-557.18999999999505</v>
      </c>
      <c r="N122" s="31">
        <f ca="1">'Module C Corrected'!DF122-'Module C Initial'!DF122</f>
        <v>-390.61000000000058</v>
      </c>
      <c r="O122" s="31">
        <f ca="1">'Module C Corrected'!DG122-'Module C Initial'!DG122</f>
        <v>-347.31999999999971</v>
      </c>
      <c r="P122" s="31">
        <f ca="1">'Module C Corrected'!DH122-'Module C Initial'!DH122</f>
        <v>-255.61999999999898</v>
      </c>
      <c r="Q122" s="32">
        <f ca="1">'Module C Corrected'!DI122-'Module C Initial'!DI122</f>
        <v>-23.8</v>
      </c>
      <c r="R122" s="32">
        <f ca="1">'Module C Corrected'!DJ122-'Module C Initial'!DJ122</f>
        <v>-9.34</v>
      </c>
      <c r="S122" s="32">
        <f ca="1">'Module C Corrected'!DK122-'Module C Initial'!DK122</f>
        <v>-12.88</v>
      </c>
      <c r="T122" s="32">
        <f ca="1">'Module C Corrected'!DL122-'Module C Initial'!DL122</f>
        <v>-9.4699999999999989</v>
      </c>
      <c r="U122" s="32">
        <f ca="1">'Module C Corrected'!DM122-'Module C Initial'!DM122</f>
        <v>-4.93</v>
      </c>
      <c r="V122" s="32">
        <f ca="1">'Module C Corrected'!DN122-'Module C Initial'!DN122</f>
        <v>-8.9000000000000057</v>
      </c>
      <c r="W122" s="32">
        <f ca="1">'Module C Corrected'!DO122-'Module C Initial'!DO122</f>
        <v>-10.679999999999993</v>
      </c>
      <c r="X122" s="32">
        <f ca="1">'Module C Corrected'!DP122-'Module C Initial'!DP122</f>
        <v>-9.3400000000000318</v>
      </c>
      <c r="Y122" s="32">
        <f ca="1">'Module C Corrected'!DQ122-'Module C Initial'!DQ122</f>
        <v>-27.8599999999999</v>
      </c>
      <c r="Z122" s="32">
        <f ca="1">'Module C Corrected'!DR122-'Module C Initial'!DR122</f>
        <v>-19.529999999999973</v>
      </c>
      <c r="AA122" s="32">
        <f ca="1">'Module C Corrected'!DS122-'Module C Initial'!DS122</f>
        <v>-17.370000000000005</v>
      </c>
      <c r="AB122" s="32">
        <f ca="1">'Module C Corrected'!DT122-'Module C Initial'!DT122</f>
        <v>-12.78000000000003</v>
      </c>
      <c r="AC122" s="31">
        <f ca="1">'Module C Corrected'!DU122-'Module C Initial'!DU122</f>
        <v>-116.5</v>
      </c>
      <c r="AD122" s="31">
        <f ca="1">'Module C Corrected'!DV122-'Module C Initial'!DV122</f>
        <v>-45.26</v>
      </c>
      <c r="AE122" s="31">
        <f ca="1">'Module C Corrected'!DW122-'Module C Initial'!DW122</f>
        <v>-61.89</v>
      </c>
      <c r="AF122" s="31">
        <f ca="1">'Module C Corrected'!DX122-'Module C Initial'!DX122</f>
        <v>-45.039999999999964</v>
      </c>
      <c r="AG122" s="31">
        <f ca="1">'Module C Corrected'!DY122-'Module C Initial'!DY122</f>
        <v>-23.259999999999991</v>
      </c>
      <c r="AH122" s="31">
        <f ca="1">'Module C Corrected'!DZ122-'Module C Initial'!DZ122</f>
        <v>-41.509999999999991</v>
      </c>
      <c r="AI122" s="31">
        <f ca="1">'Module C Corrected'!EA122-'Module C Initial'!EA122</f>
        <v>-49.349999999999966</v>
      </c>
      <c r="AJ122" s="31">
        <f ca="1">'Module C Corrected'!EB122-'Module C Initial'!EB122</f>
        <v>-42.720000000000027</v>
      </c>
      <c r="AK122" s="31">
        <f ca="1">'Module C Corrected'!EC122-'Module C Initial'!EC122</f>
        <v>-126.19000000000051</v>
      </c>
      <c r="AL122" s="31">
        <f ca="1">'Module C Corrected'!ED122-'Module C Initial'!ED122</f>
        <v>-87.589999999999691</v>
      </c>
      <c r="AM122" s="31">
        <f ca="1">'Module C Corrected'!EE122-'Module C Initial'!EE122</f>
        <v>-77.070000000000164</v>
      </c>
      <c r="AN122" s="31">
        <f ca="1">'Module C Corrected'!EF122-'Module C Initial'!EF122</f>
        <v>-56.1400000000001</v>
      </c>
      <c r="AO122" s="32">
        <f t="shared" ca="1" si="61"/>
        <v>-616.20000000000141</v>
      </c>
      <c r="AP122" s="32">
        <f t="shared" ca="1" si="61"/>
        <v>-241.23000000000101</v>
      </c>
      <c r="AQ122" s="32">
        <f t="shared" ca="1" si="61"/>
        <v>-332.33000000000129</v>
      </c>
      <c r="AR122" s="32">
        <f t="shared" ca="1" si="60"/>
        <v>-243.75999999999996</v>
      </c>
      <c r="AS122" s="32">
        <f t="shared" ca="1" si="60"/>
        <v>-126.86000000000007</v>
      </c>
      <c r="AT122" s="32">
        <f t="shared" ca="1" si="60"/>
        <v>-228.2899999999992</v>
      </c>
      <c r="AU122" s="32">
        <f t="shared" ca="1" si="59"/>
        <v>-273.57000000000062</v>
      </c>
      <c r="AV122" s="32">
        <f t="shared" ca="1" si="59"/>
        <v>-238.74999999999875</v>
      </c>
      <c r="AW122" s="32">
        <f t="shared" ca="1" si="59"/>
        <v>-711.23999999999546</v>
      </c>
      <c r="AX122" s="32">
        <f t="shared" ca="1" si="59"/>
        <v>-497.73000000000025</v>
      </c>
      <c r="AY122" s="32">
        <f t="shared" ca="1" si="59"/>
        <v>-441.75999999999988</v>
      </c>
      <c r="AZ122" s="32">
        <f t="shared" ca="1" si="59"/>
        <v>-324.53999999999911</v>
      </c>
      <c r="BA122" s="31">
        <f t="shared" ca="1" si="57"/>
        <v>-7.9</v>
      </c>
      <c r="BB122" s="31">
        <f t="shared" ca="1" si="35"/>
        <v>-3.1</v>
      </c>
      <c r="BC122" s="31">
        <f t="shared" ca="1" si="36"/>
        <v>-4.28</v>
      </c>
      <c r="BD122" s="31">
        <f t="shared" ca="1" si="37"/>
        <v>-3.14</v>
      </c>
      <c r="BE122" s="31">
        <f t="shared" ca="1" si="38"/>
        <v>-1.64</v>
      </c>
      <c r="BF122" s="31">
        <f t="shared" ca="1" si="39"/>
        <v>-2.95</v>
      </c>
      <c r="BG122" s="31">
        <f t="shared" ca="1" si="40"/>
        <v>-3.55</v>
      </c>
      <c r="BH122" s="31">
        <f t="shared" ca="1" si="41"/>
        <v>-3.1</v>
      </c>
      <c r="BI122" s="31">
        <f t="shared" ca="1" si="42"/>
        <v>-9.25</v>
      </c>
      <c r="BJ122" s="31">
        <f t="shared" ca="1" si="43"/>
        <v>-6.49</v>
      </c>
      <c r="BK122" s="31">
        <f t="shared" ca="1" si="44"/>
        <v>-5.77</v>
      </c>
      <c r="BL122" s="31">
        <f t="shared" ca="1" si="45"/>
        <v>-4.24</v>
      </c>
      <c r="BM122" s="32">
        <f t="shared" ca="1" si="58"/>
        <v>-624.10000000000139</v>
      </c>
      <c r="BN122" s="32">
        <f t="shared" ca="1" si="46"/>
        <v>-244.33000000000101</v>
      </c>
      <c r="BO122" s="32">
        <f t="shared" ca="1" si="47"/>
        <v>-336.61000000000126</v>
      </c>
      <c r="BP122" s="32">
        <f t="shared" ca="1" si="48"/>
        <v>-246.89999999999995</v>
      </c>
      <c r="BQ122" s="32">
        <f t="shared" ca="1" si="49"/>
        <v>-128.50000000000006</v>
      </c>
      <c r="BR122" s="32">
        <f t="shared" ca="1" si="50"/>
        <v>-231.23999999999918</v>
      </c>
      <c r="BS122" s="32">
        <f t="shared" ca="1" si="51"/>
        <v>-277.12000000000063</v>
      </c>
      <c r="BT122" s="32">
        <f t="shared" ca="1" si="52"/>
        <v>-241.84999999999874</v>
      </c>
      <c r="BU122" s="32">
        <f t="shared" ca="1" si="53"/>
        <v>-720.48999999999546</v>
      </c>
      <c r="BV122" s="32">
        <f t="shared" ca="1" si="54"/>
        <v>-504.22000000000025</v>
      </c>
      <c r="BW122" s="32">
        <f t="shared" ca="1" si="55"/>
        <v>-447.52999999999986</v>
      </c>
      <c r="BX122" s="32">
        <f t="shared" ca="1" si="56"/>
        <v>-328.77999999999912</v>
      </c>
    </row>
    <row r="123" spans="1:76" x14ac:dyDescent="0.25">
      <c r="A123" t="s">
        <v>486</v>
      </c>
      <c r="B123" s="1" t="s">
        <v>144</v>
      </c>
      <c r="C123" t="str">
        <f t="shared" ca="1" si="33"/>
        <v>BCHIMP</v>
      </c>
      <c r="D123" t="str">
        <f t="shared" ca="1" si="34"/>
        <v>Alberta-BC Intertie - Import</v>
      </c>
      <c r="E123" s="31">
        <f ca="1">'Module C Corrected'!CW123-'Module C Initial'!CW123</f>
        <v>4.25</v>
      </c>
      <c r="F123" s="31">
        <f ca="1">'Module C Corrected'!CX123-'Module C Initial'!CX123</f>
        <v>0</v>
      </c>
      <c r="G123" s="31">
        <f ca="1">'Module C Corrected'!CY123-'Module C Initial'!CY123</f>
        <v>9.6399999999999864</v>
      </c>
      <c r="H123" s="31">
        <f ca="1">'Module C Corrected'!CZ123-'Module C Initial'!CZ123</f>
        <v>1.0599999999999952</v>
      </c>
      <c r="I123" s="31">
        <f ca="1">'Module C Corrected'!DA123-'Module C Initial'!DA123</f>
        <v>0</v>
      </c>
      <c r="J123" s="31">
        <f ca="1">'Module C Corrected'!DB123-'Module C Initial'!DB123</f>
        <v>0</v>
      </c>
      <c r="K123" s="31">
        <f ca="1">'Module C Corrected'!DC123-'Module C Initial'!DC123</f>
        <v>0</v>
      </c>
      <c r="L123" s="31">
        <f ca="1">'Module C Corrected'!DD123-'Module C Initial'!DD123</f>
        <v>0</v>
      </c>
      <c r="M123" s="31">
        <f ca="1">'Module C Corrected'!DE123-'Module C Initial'!DE123</f>
        <v>0</v>
      </c>
      <c r="N123" s="31">
        <f ca="1">'Module C Corrected'!DF123-'Module C Initial'!DF123</f>
        <v>0.77999999999999758</v>
      </c>
      <c r="O123" s="31">
        <f ca="1">'Module C Corrected'!DG123-'Module C Initial'!DG123</f>
        <v>0</v>
      </c>
      <c r="P123" s="31">
        <f ca="1">'Module C Corrected'!DH123-'Module C Initial'!DH123</f>
        <v>5.160000000000025</v>
      </c>
      <c r="Q123" s="32">
        <f ca="1">'Module C Corrected'!DI123-'Module C Initial'!DI123</f>
        <v>0.21999999999999886</v>
      </c>
      <c r="R123" s="32">
        <f ca="1">'Module C Corrected'!DJ123-'Module C Initial'!DJ123</f>
        <v>0</v>
      </c>
      <c r="S123" s="32">
        <f ca="1">'Module C Corrected'!DK123-'Module C Initial'!DK123</f>
        <v>0.48000000000000043</v>
      </c>
      <c r="T123" s="32">
        <f ca="1">'Module C Corrected'!DL123-'Module C Initial'!DL123</f>
        <v>6.0000000000000053E-2</v>
      </c>
      <c r="U123" s="32">
        <f ca="1">'Module C Corrected'!DM123-'Module C Initial'!DM123</f>
        <v>0</v>
      </c>
      <c r="V123" s="32">
        <f ca="1">'Module C Corrected'!DN123-'Module C Initial'!DN123</f>
        <v>0</v>
      </c>
      <c r="W123" s="32">
        <f ca="1">'Module C Corrected'!DO123-'Module C Initial'!DO123</f>
        <v>0</v>
      </c>
      <c r="X123" s="32">
        <f ca="1">'Module C Corrected'!DP123-'Module C Initial'!DP123</f>
        <v>0</v>
      </c>
      <c r="Y123" s="32">
        <f ca="1">'Module C Corrected'!DQ123-'Module C Initial'!DQ123</f>
        <v>0</v>
      </c>
      <c r="Z123" s="32">
        <f ca="1">'Module C Corrected'!DR123-'Module C Initial'!DR123</f>
        <v>4.0000000000000036E-2</v>
      </c>
      <c r="AA123" s="32">
        <f ca="1">'Module C Corrected'!DS123-'Module C Initial'!DS123</f>
        <v>0</v>
      </c>
      <c r="AB123" s="32">
        <f ca="1">'Module C Corrected'!DT123-'Module C Initial'!DT123</f>
        <v>0.25999999999999979</v>
      </c>
      <c r="AC123" s="31">
        <f ca="1">'Module C Corrected'!DU123-'Module C Initial'!DU123</f>
        <v>1.0399999999999991</v>
      </c>
      <c r="AD123" s="31">
        <f ca="1">'Module C Corrected'!DV123-'Module C Initial'!DV123</f>
        <v>0</v>
      </c>
      <c r="AE123" s="31">
        <f ca="1">'Module C Corrected'!DW123-'Module C Initial'!DW123</f>
        <v>2.3199999999999932</v>
      </c>
      <c r="AF123" s="31">
        <f ca="1">'Module C Corrected'!DX123-'Module C Initial'!DX123</f>
        <v>0.26000000000000156</v>
      </c>
      <c r="AG123" s="31">
        <f ca="1">'Module C Corrected'!DY123-'Module C Initial'!DY123</f>
        <v>0</v>
      </c>
      <c r="AH123" s="31">
        <f ca="1">'Module C Corrected'!DZ123-'Module C Initial'!DZ123</f>
        <v>0</v>
      </c>
      <c r="AI123" s="31">
        <f ca="1">'Module C Corrected'!EA123-'Module C Initial'!EA123</f>
        <v>0</v>
      </c>
      <c r="AJ123" s="31">
        <f ca="1">'Module C Corrected'!EB123-'Module C Initial'!EB123</f>
        <v>0</v>
      </c>
      <c r="AK123" s="31">
        <f ca="1">'Module C Corrected'!EC123-'Module C Initial'!EC123</f>
        <v>0</v>
      </c>
      <c r="AL123" s="31">
        <f ca="1">'Module C Corrected'!ED123-'Module C Initial'!ED123</f>
        <v>0.16999999999999993</v>
      </c>
      <c r="AM123" s="31">
        <f ca="1">'Module C Corrected'!EE123-'Module C Initial'!EE123</f>
        <v>0</v>
      </c>
      <c r="AN123" s="31">
        <f ca="1">'Module C Corrected'!EF123-'Module C Initial'!EF123</f>
        <v>1.129999999999999</v>
      </c>
      <c r="AO123" s="32">
        <f t="shared" ca="1" si="61"/>
        <v>5.509999999999998</v>
      </c>
      <c r="AP123" s="32">
        <f t="shared" ca="1" si="61"/>
        <v>0</v>
      </c>
      <c r="AQ123" s="32">
        <f t="shared" ca="1" si="61"/>
        <v>12.43999999999998</v>
      </c>
      <c r="AR123" s="32">
        <f t="shared" ca="1" si="60"/>
        <v>1.3799999999999968</v>
      </c>
      <c r="AS123" s="32">
        <f t="shared" ca="1" si="60"/>
        <v>0</v>
      </c>
      <c r="AT123" s="32">
        <f t="shared" ca="1" si="60"/>
        <v>0</v>
      </c>
      <c r="AU123" s="32">
        <f t="shared" ca="1" si="59"/>
        <v>0</v>
      </c>
      <c r="AV123" s="32">
        <f t="shared" ca="1" si="59"/>
        <v>0</v>
      </c>
      <c r="AW123" s="32">
        <f t="shared" ca="1" si="59"/>
        <v>0</v>
      </c>
      <c r="AX123" s="32">
        <f t="shared" ca="1" si="59"/>
        <v>0.98999999999999755</v>
      </c>
      <c r="AY123" s="32">
        <f t="shared" ca="1" si="59"/>
        <v>0</v>
      </c>
      <c r="AZ123" s="32">
        <f t="shared" ca="1" si="59"/>
        <v>6.5500000000000238</v>
      </c>
      <c r="BA123" s="31">
        <f t="shared" ca="1" si="57"/>
        <v>7.0000000000000007E-2</v>
      </c>
      <c r="BB123" s="31">
        <f t="shared" ca="1" si="35"/>
        <v>0</v>
      </c>
      <c r="BC123" s="31">
        <f t="shared" ca="1" si="36"/>
        <v>0.16</v>
      </c>
      <c r="BD123" s="31">
        <f t="shared" ca="1" si="37"/>
        <v>0.02</v>
      </c>
      <c r="BE123" s="31">
        <f t="shared" ca="1" si="38"/>
        <v>0</v>
      </c>
      <c r="BF123" s="31">
        <f t="shared" ca="1" si="39"/>
        <v>0</v>
      </c>
      <c r="BG123" s="31">
        <f t="shared" ca="1" si="40"/>
        <v>0</v>
      </c>
      <c r="BH123" s="31">
        <f t="shared" ca="1" si="41"/>
        <v>0</v>
      </c>
      <c r="BI123" s="31">
        <f t="shared" ca="1" si="42"/>
        <v>0</v>
      </c>
      <c r="BJ123" s="31">
        <f t="shared" ca="1" si="43"/>
        <v>0.01</v>
      </c>
      <c r="BK123" s="31">
        <f t="shared" ca="1" si="44"/>
        <v>0</v>
      </c>
      <c r="BL123" s="31">
        <f t="shared" ca="1" si="45"/>
        <v>0.09</v>
      </c>
      <c r="BM123" s="32">
        <f t="shared" ca="1" si="58"/>
        <v>5.5799999999999983</v>
      </c>
      <c r="BN123" s="32">
        <f t="shared" ca="1" si="46"/>
        <v>0</v>
      </c>
      <c r="BO123" s="32">
        <f t="shared" ca="1" si="47"/>
        <v>12.59999999999998</v>
      </c>
      <c r="BP123" s="32">
        <f t="shared" ca="1" si="48"/>
        <v>1.3999999999999968</v>
      </c>
      <c r="BQ123" s="32">
        <f t="shared" ca="1" si="49"/>
        <v>0</v>
      </c>
      <c r="BR123" s="32">
        <f t="shared" ca="1" si="50"/>
        <v>0</v>
      </c>
      <c r="BS123" s="32">
        <f t="shared" ca="1" si="51"/>
        <v>0</v>
      </c>
      <c r="BT123" s="32">
        <f t="shared" ca="1" si="52"/>
        <v>0</v>
      </c>
      <c r="BU123" s="32">
        <f t="shared" ca="1" si="53"/>
        <v>0</v>
      </c>
      <c r="BV123" s="32">
        <f t="shared" ca="1" si="54"/>
        <v>0.99999999999999756</v>
      </c>
      <c r="BW123" s="32">
        <f t="shared" ca="1" si="55"/>
        <v>0</v>
      </c>
      <c r="BX123" s="32">
        <f t="shared" ca="1" si="56"/>
        <v>6.6400000000000237</v>
      </c>
    </row>
    <row r="124" spans="1:76" x14ac:dyDescent="0.25">
      <c r="A124" t="s">
        <v>486</v>
      </c>
      <c r="B124" s="1" t="s">
        <v>145</v>
      </c>
      <c r="C124" t="str">
        <f t="shared" ca="1" si="33"/>
        <v>BCHEXP</v>
      </c>
      <c r="D124" t="str">
        <f t="shared" ca="1" si="34"/>
        <v>Alberta-BC Intertie - Export</v>
      </c>
      <c r="E124" s="31">
        <f ca="1">'Module C Corrected'!CW124-'Module C Initial'!CW124</f>
        <v>0</v>
      </c>
      <c r="F124" s="31">
        <f ca="1">'Module C Corrected'!CX124-'Module C Initial'!CX124</f>
        <v>0</v>
      </c>
      <c r="G124" s="31">
        <f ca="1">'Module C Corrected'!CY124-'Module C Initial'!CY124</f>
        <v>0</v>
      </c>
      <c r="H124" s="31">
        <f ca="1">'Module C Corrected'!CZ124-'Module C Initial'!CZ124</f>
        <v>0</v>
      </c>
      <c r="I124" s="31">
        <f ca="1">'Module C Corrected'!DA124-'Module C Initial'!DA124</f>
        <v>0</v>
      </c>
      <c r="J124" s="31">
        <f ca="1">'Module C Corrected'!DB124-'Module C Initial'!DB124</f>
        <v>0</v>
      </c>
      <c r="K124" s="31">
        <f ca="1">'Module C Corrected'!DC124-'Module C Initial'!DC124</f>
        <v>0</v>
      </c>
      <c r="L124" s="31">
        <f ca="1">'Module C Corrected'!DD124-'Module C Initial'!DD124</f>
        <v>0</v>
      </c>
      <c r="M124" s="31">
        <f ca="1">'Module C Corrected'!DE124-'Module C Initial'!DE124</f>
        <v>0</v>
      </c>
      <c r="N124" s="31">
        <f ca="1">'Module C Corrected'!DF124-'Module C Initial'!DF124</f>
        <v>0</v>
      </c>
      <c r="O124" s="31">
        <f ca="1">'Module C Corrected'!DG124-'Module C Initial'!DG124</f>
        <v>0</v>
      </c>
      <c r="P124" s="31">
        <f ca="1">'Module C Corrected'!DH124-'Module C Initial'!DH124</f>
        <v>0</v>
      </c>
      <c r="Q124" s="32">
        <f ca="1">'Module C Corrected'!DI124-'Module C Initial'!DI124</f>
        <v>0</v>
      </c>
      <c r="R124" s="32">
        <f ca="1">'Module C Corrected'!DJ124-'Module C Initial'!DJ124</f>
        <v>0</v>
      </c>
      <c r="S124" s="32">
        <f ca="1">'Module C Corrected'!DK124-'Module C Initial'!DK124</f>
        <v>0</v>
      </c>
      <c r="T124" s="32">
        <f ca="1">'Module C Corrected'!DL124-'Module C Initial'!DL124</f>
        <v>0</v>
      </c>
      <c r="U124" s="32">
        <f ca="1">'Module C Corrected'!DM124-'Module C Initial'!DM124</f>
        <v>0</v>
      </c>
      <c r="V124" s="32">
        <f ca="1">'Module C Corrected'!DN124-'Module C Initial'!DN124</f>
        <v>0</v>
      </c>
      <c r="W124" s="32">
        <f ca="1">'Module C Corrected'!DO124-'Module C Initial'!DO124</f>
        <v>0</v>
      </c>
      <c r="X124" s="32">
        <f ca="1">'Module C Corrected'!DP124-'Module C Initial'!DP124</f>
        <v>0</v>
      </c>
      <c r="Y124" s="32">
        <f ca="1">'Module C Corrected'!DQ124-'Module C Initial'!DQ124</f>
        <v>0</v>
      </c>
      <c r="Z124" s="32">
        <f ca="1">'Module C Corrected'!DR124-'Module C Initial'!DR124</f>
        <v>0</v>
      </c>
      <c r="AA124" s="32">
        <f ca="1">'Module C Corrected'!DS124-'Module C Initial'!DS124</f>
        <v>0</v>
      </c>
      <c r="AB124" s="32">
        <f ca="1">'Module C Corrected'!DT124-'Module C Initial'!DT124</f>
        <v>0</v>
      </c>
      <c r="AC124" s="31">
        <f ca="1">'Module C Corrected'!DU124-'Module C Initial'!DU124</f>
        <v>0</v>
      </c>
      <c r="AD124" s="31">
        <f ca="1">'Module C Corrected'!DV124-'Module C Initial'!DV124</f>
        <v>0</v>
      </c>
      <c r="AE124" s="31">
        <f ca="1">'Module C Corrected'!DW124-'Module C Initial'!DW124</f>
        <v>0</v>
      </c>
      <c r="AF124" s="31">
        <f ca="1">'Module C Corrected'!DX124-'Module C Initial'!DX124</f>
        <v>0</v>
      </c>
      <c r="AG124" s="31">
        <f ca="1">'Module C Corrected'!DY124-'Module C Initial'!DY124</f>
        <v>0</v>
      </c>
      <c r="AH124" s="31">
        <f ca="1">'Module C Corrected'!DZ124-'Module C Initial'!DZ124</f>
        <v>0</v>
      </c>
      <c r="AI124" s="31">
        <f ca="1">'Module C Corrected'!EA124-'Module C Initial'!EA124</f>
        <v>0</v>
      </c>
      <c r="AJ124" s="31">
        <f ca="1">'Module C Corrected'!EB124-'Module C Initial'!EB124</f>
        <v>0</v>
      </c>
      <c r="AK124" s="31">
        <f ca="1">'Module C Corrected'!EC124-'Module C Initial'!EC124</f>
        <v>0</v>
      </c>
      <c r="AL124" s="31">
        <f ca="1">'Module C Corrected'!ED124-'Module C Initial'!ED124</f>
        <v>0</v>
      </c>
      <c r="AM124" s="31">
        <f ca="1">'Module C Corrected'!EE124-'Module C Initial'!EE124</f>
        <v>0</v>
      </c>
      <c r="AN124" s="31">
        <f ca="1">'Module C Corrected'!EF124-'Module C Initial'!EF124</f>
        <v>0</v>
      </c>
      <c r="AO124" s="32">
        <f t="shared" ca="1" si="61"/>
        <v>0</v>
      </c>
      <c r="AP124" s="32">
        <f t="shared" ca="1" si="61"/>
        <v>0</v>
      </c>
      <c r="AQ124" s="32">
        <f t="shared" ca="1" si="61"/>
        <v>0</v>
      </c>
      <c r="AR124" s="32">
        <f t="shared" ca="1" si="60"/>
        <v>0</v>
      </c>
      <c r="AS124" s="32">
        <f t="shared" ca="1" si="60"/>
        <v>0</v>
      </c>
      <c r="AT124" s="32">
        <f t="shared" ca="1" si="60"/>
        <v>0</v>
      </c>
      <c r="AU124" s="32">
        <f t="shared" ca="1" si="59"/>
        <v>0</v>
      </c>
      <c r="AV124" s="32">
        <f t="shared" ca="1" si="59"/>
        <v>0</v>
      </c>
      <c r="AW124" s="32">
        <f t="shared" ca="1" si="59"/>
        <v>0</v>
      </c>
      <c r="AX124" s="32">
        <f t="shared" ca="1" si="59"/>
        <v>0</v>
      </c>
      <c r="AY124" s="32">
        <f t="shared" ca="1" si="59"/>
        <v>0</v>
      </c>
      <c r="AZ124" s="32">
        <f t="shared" ca="1" si="59"/>
        <v>0</v>
      </c>
      <c r="BA124" s="31">
        <f t="shared" ca="1" si="57"/>
        <v>0</v>
      </c>
      <c r="BB124" s="31">
        <f t="shared" ca="1" si="35"/>
        <v>0</v>
      </c>
      <c r="BC124" s="31">
        <f t="shared" ca="1" si="36"/>
        <v>0</v>
      </c>
      <c r="BD124" s="31">
        <f t="shared" ca="1" si="37"/>
        <v>0</v>
      </c>
      <c r="BE124" s="31">
        <f t="shared" ca="1" si="38"/>
        <v>0</v>
      </c>
      <c r="BF124" s="31">
        <f t="shared" ca="1" si="39"/>
        <v>0</v>
      </c>
      <c r="BG124" s="31">
        <f t="shared" ca="1" si="40"/>
        <v>0</v>
      </c>
      <c r="BH124" s="31">
        <f t="shared" ca="1" si="41"/>
        <v>0</v>
      </c>
      <c r="BI124" s="31">
        <f t="shared" ca="1" si="42"/>
        <v>0</v>
      </c>
      <c r="BJ124" s="31">
        <f t="shared" ca="1" si="43"/>
        <v>0</v>
      </c>
      <c r="BK124" s="31">
        <f t="shared" ca="1" si="44"/>
        <v>0</v>
      </c>
      <c r="BL124" s="31">
        <f t="shared" ca="1" si="45"/>
        <v>0</v>
      </c>
      <c r="BM124" s="32">
        <f t="shared" ca="1" si="58"/>
        <v>0</v>
      </c>
      <c r="BN124" s="32">
        <f t="shared" ca="1" si="46"/>
        <v>0</v>
      </c>
      <c r="BO124" s="32">
        <f t="shared" ca="1" si="47"/>
        <v>0</v>
      </c>
      <c r="BP124" s="32">
        <f t="shared" ca="1" si="48"/>
        <v>0</v>
      </c>
      <c r="BQ124" s="32">
        <f t="shared" ca="1" si="49"/>
        <v>0</v>
      </c>
      <c r="BR124" s="32">
        <f t="shared" ca="1" si="50"/>
        <v>0</v>
      </c>
      <c r="BS124" s="32">
        <f t="shared" ca="1" si="51"/>
        <v>0</v>
      </c>
      <c r="BT124" s="32">
        <f t="shared" ca="1" si="52"/>
        <v>0</v>
      </c>
      <c r="BU124" s="32">
        <f t="shared" ca="1" si="53"/>
        <v>0</v>
      </c>
      <c r="BV124" s="32">
        <f t="shared" ca="1" si="54"/>
        <v>0</v>
      </c>
      <c r="BW124" s="32">
        <f t="shared" ca="1" si="55"/>
        <v>0</v>
      </c>
      <c r="BX124" s="32">
        <f t="shared" ca="1" si="56"/>
        <v>0</v>
      </c>
    </row>
    <row r="125" spans="1:76" x14ac:dyDescent="0.25">
      <c r="A125" t="s">
        <v>486</v>
      </c>
      <c r="B125" s="1" t="s">
        <v>357</v>
      </c>
      <c r="C125" t="str">
        <f t="shared" ca="1" si="33"/>
        <v>SPCEXP</v>
      </c>
      <c r="D125" t="str">
        <f t="shared" ca="1" si="34"/>
        <v>Alberta-Saskatchewan Intertie - Export</v>
      </c>
      <c r="E125" s="31">
        <f ca="1">'Module C Corrected'!CW125-'Module C Initial'!CW125</f>
        <v>0</v>
      </c>
      <c r="F125" s="31">
        <f ca="1">'Module C Corrected'!CX125-'Module C Initial'!CX125</f>
        <v>0</v>
      </c>
      <c r="G125" s="31">
        <f ca="1">'Module C Corrected'!CY125-'Module C Initial'!CY125</f>
        <v>0</v>
      </c>
      <c r="H125" s="31">
        <f ca="1">'Module C Corrected'!CZ125-'Module C Initial'!CZ125</f>
        <v>0</v>
      </c>
      <c r="I125" s="31">
        <f ca="1">'Module C Corrected'!DA125-'Module C Initial'!DA125</f>
        <v>0</v>
      </c>
      <c r="J125" s="31">
        <f ca="1">'Module C Corrected'!DB125-'Module C Initial'!DB125</f>
        <v>0</v>
      </c>
      <c r="K125" s="31">
        <f ca="1">'Module C Corrected'!DC125-'Module C Initial'!DC125</f>
        <v>0</v>
      </c>
      <c r="L125" s="31">
        <f ca="1">'Module C Corrected'!DD125-'Module C Initial'!DD125</f>
        <v>0</v>
      </c>
      <c r="M125" s="31">
        <f ca="1">'Module C Corrected'!DE125-'Module C Initial'!DE125</f>
        <v>0</v>
      </c>
      <c r="N125" s="31">
        <f ca="1">'Module C Corrected'!DF125-'Module C Initial'!DF125</f>
        <v>0</v>
      </c>
      <c r="O125" s="31">
        <f ca="1">'Module C Corrected'!DG125-'Module C Initial'!DG125</f>
        <v>0</v>
      </c>
      <c r="P125" s="31">
        <f ca="1">'Module C Corrected'!DH125-'Module C Initial'!DH125</f>
        <v>0</v>
      </c>
      <c r="Q125" s="32">
        <f ca="1">'Module C Corrected'!DI125-'Module C Initial'!DI125</f>
        <v>0</v>
      </c>
      <c r="R125" s="32">
        <f ca="1">'Module C Corrected'!DJ125-'Module C Initial'!DJ125</f>
        <v>0</v>
      </c>
      <c r="S125" s="32">
        <f ca="1">'Module C Corrected'!DK125-'Module C Initial'!DK125</f>
        <v>0</v>
      </c>
      <c r="T125" s="32">
        <f ca="1">'Module C Corrected'!DL125-'Module C Initial'!DL125</f>
        <v>0</v>
      </c>
      <c r="U125" s="32">
        <f ca="1">'Module C Corrected'!DM125-'Module C Initial'!DM125</f>
        <v>0</v>
      </c>
      <c r="V125" s="32">
        <f ca="1">'Module C Corrected'!DN125-'Module C Initial'!DN125</f>
        <v>0</v>
      </c>
      <c r="W125" s="32">
        <f ca="1">'Module C Corrected'!DO125-'Module C Initial'!DO125</f>
        <v>0</v>
      </c>
      <c r="X125" s="32">
        <f ca="1">'Module C Corrected'!DP125-'Module C Initial'!DP125</f>
        <v>0</v>
      </c>
      <c r="Y125" s="32">
        <f ca="1">'Module C Corrected'!DQ125-'Module C Initial'!DQ125</f>
        <v>0</v>
      </c>
      <c r="Z125" s="32">
        <f ca="1">'Module C Corrected'!DR125-'Module C Initial'!DR125</f>
        <v>0</v>
      </c>
      <c r="AA125" s="32">
        <f ca="1">'Module C Corrected'!DS125-'Module C Initial'!DS125</f>
        <v>0</v>
      </c>
      <c r="AB125" s="32">
        <f ca="1">'Module C Corrected'!DT125-'Module C Initial'!DT125</f>
        <v>0</v>
      </c>
      <c r="AC125" s="31">
        <f ca="1">'Module C Corrected'!DU125-'Module C Initial'!DU125</f>
        <v>0</v>
      </c>
      <c r="AD125" s="31">
        <f ca="1">'Module C Corrected'!DV125-'Module C Initial'!DV125</f>
        <v>0</v>
      </c>
      <c r="AE125" s="31">
        <f ca="1">'Module C Corrected'!DW125-'Module C Initial'!DW125</f>
        <v>0</v>
      </c>
      <c r="AF125" s="31">
        <f ca="1">'Module C Corrected'!DX125-'Module C Initial'!DX125</f>
        <v>0</v>
      </c>
      <c r="AG125" s="31">
        <f ca="1">'Module C Corrected'!DY125-'Module C Initial'!DY125</f>
        <v>0</v>
      </c>
      <c r="AH125" s="31">
        <f ca="1">'Module C Corrected'!DZ125-'Module C Initial'!DZ125</f>
        <v>0</v>
      </c>
      <c r="AI125" s="31">
        <f ca="1">'Module C Corrected'!EA125-'Module C Initial'!EA125</f>
        <v>0</v>
      </c>
      <c r="AJ125" s="31">
        <f ca="1">'Module C Corrected'!EB125-'Module C Initial'!EB125</f>
        <v>0</v>
      </c>
      <c r="AK125" s="31">
        <f ca="1">'Module C Corrected'!EC125-'Module C Initial'!EC125</f>
        <v>0</v>
      </c>
      <c r="AL125" s="31">
        <f ca="1">'Module C Corrected'!ED125-'Module C Initial'!ED125</f>
        <v>0</v>
      </c>
      <c r="AM125" s="31">
        <f ca="1">'Module C Corrected'!EE125-'Module C Initial'!EE125</f>
        <v>0</v>
      </c>
      <c r="AN125" s="31">
        <f ca="1">'Module C Corrected'!EF125-'Module C Initial'!EF125</f>
        <v>0</v>
      </c>
      <c r="AO125" s="32">
        <f t="shared" ca="1" si="61"/>
        <v>0</v>
      </c>
      <c r="AP125" s="32">
        <f t="shared" ca="1" si="61"/>
        <v>0</v>
      </c>
      <c r="AQ125" s="32">
        <f t="shared" ca="1" si="61"/>
        <v>0</v>
      </c>
      <c r="AR125" s="32">
        <f t="shared" ca="1" si="60"/>
        <v>0</v>
      </c>
      <c r="AS125" s="32">
        <f t="shared" ca="1" si="60"/>
        <v>0</v>
      </c>
      <c r="AT125" s="32">
        <f t="shared" ca="1" si="60"/>
        <v>0</v>
      </c>
      <c r="AU125" s="32">
        <f t="shared" ca="1" si="59"/>
        <v>0</v>
      </c>
      <c r="AV125" s="32">
        <f t="shared" ca="1" si="59"/>
        <v>0</v>
      </c>
      <c r="AW125" s="32">
        <f t="shared" ca="1" si="59"/>
        <v>0</v>
      </c>
      <c r="AX125" s="32">
        <f t="shared" ca="1" si="59"/>
        <v>0</v>
      </c>
      <c r="AY125" s="32">
        <f t="shared" ca="1" si="59"/>
        <v>0</v>
      </c>
      <c r="AZ125" s="32">
        <f t="shared" ca="1" si="59"/>
        <v>0</v>
      </c>
      <c r="BA125" s="31">
        <f t="shared" ca="1" si="57"/>
        <v>0</v>
      </c>
      <c r="BB125" s="31">
        <f t="shared" ca="1" si="35"/>
        <v>0</v>
      </c>
      <c r="BC125" s="31">
        <f t="shared" ca="1" si="36"/>
        <v>0</v>
      </c>
      <c r="BD125" s="31">
        <f t="shared" ca="1" si="37"/>
        <v>0</v>
      </c>
      <c r="BE125" s="31">
        <f t="shared" ca="1" si="38"/>
        <v>0</v>
      </c>
      <c r="BF125" s="31">
        <f t="shared" ca="1" si="39"/>
        <v>0</v>
      </c>
      <c r="BG125" s="31">
        <f t="shared" ca="1" si="40"/>
        <v>0</v>
      </c>
      <c r="BH125" s="31">
        <f t="shared" ca="1" si="41"/>
        <v>0</v>
      </c>
      <c r="BI125" s="31">
        <f t="shared" ca="1" si="42"/>
        <v>0</v>
      </c>
      <c r="BJ125" s="31">
        <f t="shared" ca="1" si="43"/>
        <v>0</v>
      </c>
      <c r="BK125" s="31">
        <f t="shared" ca="1" si="44"/>
        <v>0</v>
      </c>
      <c r="BL125" s="31">
        <f t="shared" ca="1" si="45"/>
        <v>0</v>
      </c>
      <c r="BM125" s="32">
        <f t="shared" ca="1" si="58"/>
        <v>0</v>
      </c>
      <c r="BN125" s="32">
        <f t="shared" ca="1" si="46"/>
        <v>0</v>
      </c>
      <c r="BO125" s="32">
        <f t="shared" ca="1" si="47"/>
        <v>0</v>
      </c>
      <c r="BP125" s="32">
        <f t="shared" ca="1" si="48"/>
        <v>0</v>
      </c>
      <c r="BQ125" s="32">
        <f t="shared" ca="1" si="49"/>
        <v>0</v>
      </c>
      <c r="BR125" s="32">
        <f t="shared" ca="1" si="50"/>
        <v>0</v>
      </c>
      <c r="BS125" s="32">
        <f t="shared" ca="1" si="51"/>
        <v>0</v>
      </c>
      <c r="BT125" s="32">
        <f t="shared" ca="1" si="52"/>
        <v>0</v>
      </c>
      <c r="BU125" s="32">
        <f t="shared" ca="1" si="53"/>
        <v>0</v>
      </c>
      <c r="BV125" s="32">
        <f t="shared" ca="1" si="54"/>
        <v>0</v>
      </c>
      <c r="BW125" s="32">
        <f t="shared" ca="1" si="55"/>
        <v>0</v>
      </c>
      <c r="BX125" s="32">
        <f t="shared" ca="1" si="56"/>
        <v>0</v>
      </c>
    </row>
    <row r="126" spans="1:76" x14ac:dyDescent="0.25">
      <c r="A126" t="s">
        <v>486</v>
      </c>
      <c r="B126" s="1" t="s">
        <v>414</v>
      </c>
      <c r="C126" t="str">
        <f t="shared" ca="1" si="33"/>
        <v>SPCIMP</v>
      </c>
      <c r="D126" t="str">
        <f t="shared" ca="1" si="34"/>
        <v>Alberta-Saskatchewan Intertie - Import</v>
      </c>
      <c r="E126" s="31">
        <f ca="1">'Module C Corrected'!CW126-'Module C Initial'!CW126</f>
        <v>0</v>
      </c>
      <c r="F126" s="31">
        <f ca="1">'Module C Corrected'!CX126-'Module C Initial'!CX126</f>
        <v>0</v>
      </c>
      <c r="G126" s="31">
        <f ca="1">'Module C Corrected'!CY126-'Module C Initial'!CY126</f>
        <v>0</v>
      </c>
      <c r="H126" s="31">
        <f ca="1">'Module C Corrected'!CZ126-'Module C Initial'!CZ126</f>
        <v>0</v>
      </c>
      <c r="I126" s="31">
        <f ca="1">'Module C Corrected'!DA126-'Module C Initial'!DA126</f>
        <v>0</v>
      </c>
      <c r="J126" s="31">
        <f ca="1">'Module C Corrected'!DB126-'Module C Initial'!DB126</f>
        <v>0</v>
      </c>
      <c r="K126" s="31">
        <f ca="1">'Module C Corrected'!DC126-'Module C Initial'!DC126</f>
        <v>0</v>
      </c>
      <c r="L126" s="31">
        <f ca="1">'Module C Corrected'!DD126-'Module C Initial'!DD126</f>
        <v>0</v>
      </c>
      <c r="M126" s="31">
        <f ca="1">'Module C Corrected'!DE126-'Module C Initial'!DE126</f>
        <v>0</v>
      </c>
      <c r="N126" s="31">
        <f ca="1">'Module C Corrected'!DF126-'Module C Initial'!DF126</f>
        <v>0</v>
      </c>
      <c r="O126" s="31">
        <f ca="1">'Module C Corrected'!DG126-'Module C Initial'!DG126</f>
        <v>0</v>
      </c>
      <c r="P126" s="31">
        <f ca="1">'Module C Corrected'!DH126-'Module C Initial'!DH126</f>
        <v>0</v>
      </c>
      <c r="Q126" s="32">
        <f ca="1">'Module C Corrected'!DI126-'Module C Initial'!DI126</f>
        <v>0</v>
      </c>
      <c r="R126" s="32">
        <f ca="1">'Module C Corrected'!DJ126-'Module C Initial'!DJ126</f>
        <v>0</v>
      </c>
      <c r="S126" s="32">
        <f ca="1">'Module C Corrected'!DK126-'Module C Initial'!DK126</f>
        <v>0</v>
      </c>
      <c r="T126" s="32">
        <f ca="1">'Module C Corrected'!DL126-'Module C Initial'!DL126</f>
        <v>0</v>
      </c>
      <c r="U126" s="32">
        <f ca="1">'Module C Corrected'!DM126-'Module C Initial'!DM126</f>
        <v>0</v>
      </c>
      <c r="V126" s="32">
        <f ca="1">'Module C Corrected'!DN126-'Module C Initial'!DN126</f>
        <v>0</v>
      </c>
      <c r="W126" s="32">
        <f ca="1">'Module C Corrected'!DO126-'Module C Initial'!DO126</f>
        <v>0</v>
      </c>
      <c r="X126" s="32">
        <f ca="1">'Module C Corrected'!DP126-'Module C Initial'!DP126</f>
        <v>0</v>
      </c>
      <c r="Y126" s="32">
        <f ca="1">'Module C Corrected'!DQ126-'Module C Initial'!DQ126</f>
        <v>0</v>
      </c>
      <c r="Z126" s="32">
        <f ca="1">'Module C Corrected'!DR126-'Module C Initial'!DR126</f>
        <v>0</v>
      </c>
      <c r="AA126" s="32">
        <f ca="1">'Module C Corrected'!DS126-'Module C Initial'!DS126</f>
        <v>0</v>
      </c>
      <c r="AB126" s="32">
        <f ca="1">'Module C Corrected'!DT126-'Module C Initial'!DT126</f>
        <v>0</v>
      </c>
      <c r="AC126" s="31">
        <f ca="1">'Module C Corrected'!DU126-'Module C Initial'!DU126</f>
        <v>0</v>
      </c>
      <c r="AD126" s="31">
        <f ca="1">'Module C Corrected'!DV126-'Module C Initial'!DV126</f>
        <v>0</v>
      </c>
      <c r="AE126" s="31">
        <f ca="1">'Module C Corrected'!DW126-'Module C Initial'!DW126</f>
        <v>0</v>
      </c>
      <c r="AF126" s="31">
        <f ca="1">'Module C Corrected'!DX126-'Module C Initial'!DX126</f>
        <v>0</v>
      </c>
      <c r="AG126" s="31">
        <f ca="1">'Module C Corrected'!DY126-'Module C Initial'!DY126</f>
        <v>0</v>
      </c>
      <c r="AH126" s="31">
        <f ca="1">'Module C Corrected'!DZ126-'Module C Initial'!DZ126</f>
        <v>0</v>
      </c>
      <c r="AI126" s="31">
        <f ca="1">'Module C Corrected'!EA126-'Module C Initial'!EA126</f>
        <v>0</v>
      </c>
      <c r="AJ126" s="31">
        <f ca="1">'Module C Corrected'!EB126-'Module C Initial'!EB126</f>
        <v>0</v>
      </c>
      <c r="AK126" s="31">
        <f ca="1">'Module C Corrected'!EC126-'Module C Initial'!EC126</f>
        <v>0</v>
      </c>
      <c r="AL126" s="31">
        <f ca="1">'Module C Corrected'!ED126-'Module C Initial'!ED126</f>
        <v>0</v>
      </c>
      <c r="AM126" s="31">
        <f ca="1">'Module C Corrected'!EE126-'Module C Initial'!EE126</f>
        <v>0</v>
      </c>
      <c r="AN126" s="31">
        <f ca="1">'Module C Corrected'!EF126-'Module C Initial'!EF126</f>
        <v>0</v>
      </c>
      <c r="AO126" s="32">
        <f t="shared" ca="1" si="61"/>
        <v>0</v>
      </c>
      <c r="AP126" s="32">
        <f t="shared" ca="1" si="61"/>
        <v>0</v>
      </c>
      <c r="AQ126" s="32">
        <f t="shared" ca="1" si="61"/>
        <v>0</v>
      </c>
      <c r="AR126" s="32">
        <f t="shared" ca="1" si="60"/>
        <v>0</v>
      </c>
      <c r="AS126" s="32">
        <f t="shared" ca="1" si="60"/>
        <v>0</v>
      </c>
      <c r="AT126" s="32">
        <f t="shared" ca="1" si="60"/>
        <v>0</v>
      </c>
      <c r="AU126" s="32">
        <f t="shared" ca="1" si="59"/>
        <v>0</v>
      </c>
      <c r="AV126" s="32">
        <f t="shared" ca="1" si="59"/>
        <v>0</v>
      </c>
      <c r="AW126" s="32">
        <f t="shared" ca="1" si="59"/>
        <v>0</v>
      </c>
      <c r="AX126" s="32">
        <f t="shared" ca="1" si="59"/>
        <v>0</v>
      </c>
      <c r="AY126" s="32">
        <f t="shared" ca="1" si="59"/>
        <v>0</v>
      </c>
      <c r="AZ126" s="32">
        <f t="shared" ca="1" si="59"/>
        <v>0</v>
      </c>
      <c r="BA126" s="31">
        <f t="shared" ca="1" si="57"/>
        <v>0</v>
      </c>
      <c r="BB126" s="31">
        <f t="shared" ca="1" si="35"/>
        <v>0</v>
      </c>
      <c r="BC126" s="31">
        <f t="shared" ca="1" si="36"/>
        <v>0</v>
      </c>
      <c r="BD126" s="31">
        <f t="shared" ca="1" si="37"/>
        <v>0</v>
      </c>
      <c r="BE126" s="31">
        <f t="shared" ca="1" si="38"/>
        <v>0</v>
      </c>
      <c r="BF126" s="31">
        <f t="shared" ca="1" si="39"/>
        <v>0</v>
      </c>
      <c r="BG126" s="31">
        <f t="shared" ca="1" si="40"/>
        <v>0</v>
      </c>
      <c r="BH126" s="31">
        <f t="shared" ca="1" si="41"/>
        <v>0</v>
      </c>
      <c r="BI126" s="31">
        <f t="shared" ca="1" si="42"/>
        <v>0</v>
      </c>
      <c r="BJ126" s="31">
        <f t="shared" ca="1" si="43"/>
        <v>0</v>
      </c>
      <c r="BK126" s="31">
        <f t="shared" ca="1" si="44"/>
        <v>0</v>
      </c>
      <c r="BL126" s="31">
        <f t="shared" ca="1" si="45"/>
        <v>0</v>
      </c>
      <c r="BM126" s="32">
        <f t="shared" ca="1" si="58"/>
        <v>0</v>
      </c>
      <c r="BN126" s="32">
        <f t="shared" ca="1" si="46"/>
        <v>0</v>
      </c>
      <c r="BO126" s="32">
        <f t="shared" ca="1" si="47"/>
        <v>0</v>
      </c>
      <c r="BP126" s="32">
        <f t="shared" ca="1" si="48"/>
        <v>0</v>
      </c>
      <c r="BQ126" s="32">
        <f t="shared" ca="1" si="49"/>
        <v>0</v>
      </c>
      <c r="BR126" s="32">
        <f t="shared" ca="1" si="50"/>
        <v>0</v>
      </c>
      <c r="BS126" s="32">
        <f t="shared" ca="1" si="51"/>
        <v>0</v>
      </c>
      <c r="BT126" s="32">
        <f t="shared" ca="1" si="52"/>
        <v>0</v>
      </c>
      <c r="BU126" s="32">
        <f t="shared" ca="1" si="53"/>
        <v>0</v>
      </c>
      <c r="BV126" s="32">
        <f t="shared" ca="1" si="54"/>
        <v>0</v>
      </c>
      <c r="BW126" s="32">
        <f t="shared" ca="1" si="55"/>
        <v>0</v>
      </c>
      <c r="BX126" s="32">
        <f t="shared" ca="1" si="56"/>
        <v>0</v>
      </c>
    </row>
    <row r="127" spans="1:76" x14ac:dyDescent="0.25">
      <c r="A127" t="s">
        <v>445</v>
      </c>
      <c r="B127" s="1" t="s">
        <v>134</v>
      </c>
      <c r="C127" t="str">
        <f t="shared" ca="1" si="33"/>
        <v>THS</v>
      </c>
      <c r="D127" t="str">
        <f t="shared" ca="1" si="34"/>
        <v>Three Sisters Hydro Plant</v>
      </c>
      <c r="E127" s="31">
        <f ca="1">'Module C Corrected'!CW127-'Module C Initial'!CW127</f>
        <v>-395.19000000000005</v>
      </c>
      <c r="F127" s="31">
        <f ca="1">'Module C Corrected'!CX127-'Module C Initial'!CX127</f>
        <v>-40.699999999999989</v>
      </c>
      <c r="G127" s="31">
        <f ca="1">'Module C Corrected'!CY127-'Module C Initial'!CY127</f>
        <v>0</v>
      </c>
      <c r="H127" s="31">
        <f ca="1">'Module C Corrected'!CZ127-'Module C Initial'!CZ127</f>
        <v>0</v>
      </c>
      <c r="I127" s="31">
        <f ca="1">'Module C Corrected'!DA127-'Module C Initial'!DA127</f>
        <v>0</v>
      </c>
      <c r="J127" s="31">
        <f ca="1">'Module C Corrected'!DB127-'Module C Initial'!DB127</f>
        <v>-121.69000000000017</v>
      </c>
      <c r="K127" s="31">
        <f ca="1">'Module C Corrected'!DC127-'Module C Initial'!DC127</f>
        <v>-478.66000000000031</v>
      </c>
      <c r="L127" s="31">
        <f ca="1">'Module C Corrected'!DD127-'Module C Initial'!DD127</f>
        <v>-320.30999999999949</v>
      </c>
      <c r="M127" s="31">
        <f ca="1">'Module C Corrected'!DE127-'Module C Initial'!DE127</f>
        <v>-694.30999999999949</v>
      </c>
      <c r="N127" s="31">
        <f ca="1">'Module C Corrected'!DF127-'Module C Initial'!DF127</f>
        <v>-222.48000000000047</v>
      </c>
      <c r="O127" s="31">
        <f ca="1">'Module C Corrected'!DG127-'Module C Initial'!DG127</f>
        <v>-418.27999999999975</v>
      </c>
      <c r="P127" s="31">
        <f ca="1">'Module C Corrected'!DH127-'Module C Initial'!DH127</f>
        <v>-285.25999999999976</v>
      </c>
      <c r="Q127" s="32">
        <f ca="1">'Module C Corrected'!DI127-'Module C Initial'!DI127</f>
        <v>-19.75</v>
      </c>
      <c r="R127" s="32">
        <f ca="1">'Module C Corrected'!DJ127-'Module C Initial'!DJ127</f>
        <v>-2.0400000000000009</v>
      </c>
      <c r="S127" s="32">
        <f ca="1">'Module C Corrected'!DK127-'Module C Initial'!DK127</f>
        <v>0</v>
      </c>
      <c r="T127" s="32">
        <f ca="1">'Module C Corrected'!DL127-'Module C Initial'!DL127</f>
        <v>0</v>
      </c>
      <c r="U127" s="32">
        <f ca="1">'Module C Corrected'!DM127-'Module C Initial'!DM127</f>
        <v>0</v>
      </c>
      <c r="V127" s="32">
        <f ca="1">'Module C Corrected'!DN127-'Module C Initial'!DN127</f>
        <v>-6.0900000000000034</v>
      </c>
      <c r="W127" s="32">
        <f ca="1">'Module C Corrected'!DO127-'Module C Initial'!DO127</f>
        <v>-23.930000000000007</v>
      </c>
      <c r="X127" s="32">
        <f ca="1">'Module C Corrected'!DP127-'Module C Initial'!DP127</f>
        <v>-16.02000000000001</v>
      </c>
      <c r="Y127" s="32">
        <f ca="1">'Module C Corrected'!DQ127-'Module C Initial'!DQ127</f>
        <v>-34.71999999999997</v>
      </c>
      <c r="Z127" s="32">
        <f ca="1">'Module C Corrected'!DR127-'Module C Initial'!DR127</f>
        <v>-11.129999999999995</v>
      </c>
      <c r="AA127" s="32">
        <f ca="1">'Module C Corrected'!DS127-'Module C Initial'!DS127</f>
        <v>-20.920000000000016</v>
      </c>
      <c r="AB127" s="32">
        <f ca="1">'Module C Corrected'!DT127-'Module C Initial'!DT127</f>
        <v>-14.259999999999991</v>
      </c>
      <c r="AC127" s="31">
        <f ca="1">'Module C Corrected'!DU127-'Module C Initial'!DU127</f>
        <v>-96.740000000000009</v>
      </c>
      <c r="AD127" s="31">
        <f ca="1">'Module C Corrected'!DV127-'Module C Initial'!DV127</f>
        <v>-9.8700000000000045</v>
      </c>
      <c r="AE127" s="31">
        <f ca="1">'Module C Corrected'!DW127-'Module C Initial'!DW127</f>
        <v>0</v>
      </c>
      <c r="AF127" s="31">
        <f ca="1">'Module C Corrected'!DX127-'Module C Initial'!DX127</f>
        <v>0</v>
      </c>
      <c r="AG127" s="31">
        <f ca="1">'Module C Corrected'!DY127-'Module C Initial'!DY127</f>
        <v>0</v>
      </c>
      <c r="AH127" s="31">
        <f ca="1">'Module C Corrected'!DZ127-'Module C Initial'!DZ127</f>
        <v>-28.400000000000034</v>
      </c>
      <c r="AI127" s="31">
        <f ca="1">'Module C Corrected'!EA127-'Module C Initial'!EA127</f>
        <v>-110.63</v>
      </c>
      <c r="AJ127" s="31">
        <f ca="1">'Module C Corrected'!EB127-'Module C Initial'!EB127</f>
        <v>-73.289999999999964</v>
      </c>
      <c r="AK127" s="31">
        <f ca="1">'Module C Corrected'!EC127-'Module C Initial'!EC127</f>
        <v>-157.24</v>
      </c>
      <c r="AL127" s="31">
        <f ca="1">'Module C Corrected'!ED127-'Module C Initial'!ED127</f>
        <v>-49.879999999999995</v>
      </c>
      <c r="AM127" s="31">
        <f ca="1">'Module C Corrected'!EE127-'Module C Initial'!EE127</f>
        <v>-92.810000000000059</v>
      </c>
      <c r="AN127" s="31">
        <f ca="1">'Module C Corrected'!EF127-'Module C Initial'!EF127</f>
        <v>-62.649999999999977</v>
      </c>
      <c r="AO127" s="32">
        <f t="shared" ca="1" si="61"/>
        <v>-511.68000000000006</v>
      </c>
      <c r="AP127" s="32">
        <f t="shared" ca="1" si="61"/>
        <v>-52.609999999999992</v>
      </c>
      <c r="AQ127" s="32">
        <f t="shared" ca="1" si="61"/>
        <v>0</v>
      </c>
      <c r="AR127" s="32">
        <f t="shared" ca="1" si="60"/>
        <v>0</v>
      </c>
      <c r="AS127" s="32">
        <f t="shared" ca="1" si="60"/>
        <v>0</v>
      </c>
      <c r="AT127" s="32">
        <f t="shared" ca="1" si="60"/>
        <v>-156.18000000000021</v>
      </c>
      <c r="AU127" s="32">
        <f t="shared" ca="1" si="59"/>
        <v>-613.22000000000025</v>
      </c>
      <c r="AV127" s="32">
        <f t="shared" ca="1" si="59"/>
        <v>-409.61999999999944</v>
      </c>
      <c r="AW127" s="32">
        <f t="shared" ca="1" si="59"/>
        <v>-886.26999999999953</v>
      </c>
      <c r="AX127" s="32">
        <f t="shared" ca="1" si="59"/>
        <v>-283.49000000000046</v>
      </c>
      <c r="AY127" s="32">
        <f t="shared" ca="1" si="59"/>
        <v>-532.00999999999976</v>
      </c>
      <c r="AZ127" s="32">
        <f t="shared" ca="1" si="59"/>
        <v>-362.16999999999973</v>
      </c>
      <c r="BA127" s="31">
        <f t="shared" ca="1" si="57"/>
        <v>-6.56</v>
      </c>
      <c r="BB127" s="31">
        <f t="shared" ca="1" si="35"/>
        <v>-0.68</v>
      </c>
      <c r="BC127" s="31">
        <f t="shared" ca="1" si="36"/>
        <v>0</v>
      </c>
      <c r="BD127" s="31">
        <f t="shared" ca="1" si="37"/>
        <v>0</v>
      </c>
      <c r="BE127" s="31">
        <f t="shared" ca="1" si="38"/>
        <v>0</v>
      </c>
      <c r="BF127" s="31">
        <f t="shared" ca="1" si="39"/>
        <v>-2.02</v>
      </c>
      <c r="BG127" s="31">
        <f t="shared" ca="1" si="40"/>
        <v>-7.95</v>
      </c>
      <c r="BH127" s="31">
        <f t="shared" ca="1" si="41"/>
        <v>-5.32</v>
      </c>
      <c r="BI127" s="31">
        <f t="shared" ca="1" si="42"/>
        <v>-11.53</v>
      </c>
      <c r="BJ127" s="31">
        <f t="shared" ca="1" si="43"/>
        <v>-3.69</v>
      </c>
      <c r="BK127" s="31">
        <f t="shared" ca="1" si="44"/>
        <v>-6.94</v>
      </c>
      <c r="BL127" s="31">
        <f t="shared" ca="1" si="45"/>
        <v>-4.74</v>
      </c>
      <c r="BM127" s="32">
        <f t="shared" ca="1" si="58"/>
        <v>-518.24</v>
      </c>
      <c r="BN127" s="32">
        <f t="shared" ca="1" si="46"/>
        <v>-53.289999999999992</v>
      </c>
      <c r="BO127" s="32">
        <f t="shared" ca="1" si="47"/>
        <v>0</v>
      </c>
      <c r="BP127" s="32">
        <f t="shared" ca="1" si="48"/>
        <v>0</v>
      </c>
      <c r="BQ127" s="32">
        <f t="shared" ca="1" si="49"/>
        <v>0</v>
      </c>
      <c r="BR127" s="32">
        <f t="shared" ca="1" si="50"/>
        <v>-158.20000000000022</v>
      </c>
      <c r="BS127" s="32">
        <f t="shared" ca="1" si="51"/>
        <v>-621.1700000000003</v>
      </c>
      <c r="BT127" s="32">
        <f t="shared" ca="1" si="52"/>
        <v>-414.93999999999943</v>
      </c>
      <c r="BU127" s="32">
        <f t="shared" ca="1" si="53"/>
        <v>-897.7999999999995</v>
      </c>
      <c r="BV127" s="32">
        <f t="shared" ca="1" si="54"/>
        <v>-287.18000000000046</v>
      </c>
      <c r="BW127" s="32">
        <f t="shared" ca="1" si="55"/>
        <v>-538.94999999999982</v>
      </c>
      <c r="BX127" s="32">
        <f t="shared" ca="1" si="56"/>
        <v>-366.90999999999974</v>
      </c>
    </row>
    <row r="128" spans="1:76" x14ac:dyDescent="0.25">
      <c r="A128" t="s">
        <v>476</v>
      </c>
      <c r="B128" s="1" t="s">
        <v>53</v>
      </c>
      <c r="C128" t="str">
        <f t="shared" ca="1" si="33"/>
        <v>VVW1</v>
      </c>
      <c r="D128" t="str">
        <f t="shared" ca="1" si="34"/>
        <v>Valleyview #1</v>
      </c>
      <c r="E128" s="31">
        <f ca="1">'Module C Corrected'!CW128-'Module C Initial'!CW128</f>
        <v>-148.18000000000029</v>
      </c>
      <c r="F128" s="31">
        <f ca="1">'Module C Corrected'!CX128-'Module C Initial'!CX128</f>
        <v>-4.0500000000000114</v>
      </c>
      <c r="G128" s="31">
        <f ca="1">'Module C Corrected'!CY128-'Module C Initial'!CY128</f>
        <v>-79.059999999999945</v>
      </c>
      <c r="H128" s="31">
        <f ca="1">'Module C Corrected'!CZ128-'Module C Initial'!CZ128</f>
        <v>-81.120000000000346</v>
      </c>
      <c r="I128" s="31">
        <f ca="1">'Module C Corrected'!DA128-'Module C Initial'!DA128</f>
        <v>-69</v>
      </c>
      <c r="J128" s="31">
        <f ca="1">'Module C Corrected'!DB128-'Module C Initial'!DB128</f>
        <v>-135.23000000000047</v>
      </c>
      <c r="K128" s="31">
        <f ca="1">'Module C Corrected'!DC128-'Module C Initial'!DC128</f>
        <v>-361.90999999999985</v>
      </c>
      <c r="L128" s="31">
        <f ca="1">'Module C Corrected'!DD128-'Module C Initial'!DD128</f>
        <v>-109.36999999999989</v>
      </c>
      <c r="M128" s="31">
        <f ca="1">'Module C Corrected'!DE128-'Module C Initial'!DE128</f>
        <v>-301.60000000000036</v>
      </c>
      <c r="N128" s="31">
        <f ca="1">'Module C Corrected'!DF128-'Module C Initial'!DF128</f>
        <v>-471</v>
      </c>
      <c r="O128" s="31">
        <f ca="1">'Module C Corrected'!DG128-'Module C Initial'!DG128</f>
        <v>-476.45000000000073</v>
      </c>
      <c r="P128" s="31">
        <f ca="1">'Module C Corrected'!DH128-'Module C Initial'!DH128</f>
        <v>-28.049999999999955</v>
      </c>
      <c r="Q128" s="32">
        <f ca="1">'Module C Corrected'!DI128-'Module C Initial'!DI128</f>
        <v>-7.4099999999999966</v>
      </c>
      <c r="R128" s="32">
        <f ca="1">'Module C Corrected'!DJ128-'Module C Initial'!DJ128</f>
        <v>-0.20000000000000018</v>
      </c>
      <c r="S128" s="32">
        <f ca="1">'Module C Corrected'!DK128-'Module C Initial'!DK128</f>
        <v>-3.9500000000000028</v>
      </c>
      <c r="T128" s="32">
        <f ca="1">'Module C Corrected'!DL128-'Module C Initial'!DL128</f>
        <v>-4.0499999999999972</v>
      </c>
      <c r="U128" s="32">
        <f ca="1">'Module C Corrected'!DM128-'Module C Initial'!DM128</f>
        <v>-3.4500000000000028</v>
      </c>
      <c r="V128" s="32">
        <f ca="1">'Module C Corrected'!DN128-'Module C Initial'!DN128</f>
        <v>-6.7600000000000051</v>
      </c>
      <c r="W128" s="32">
        <f ca="1">'Module C Corrected'!DO128-'Module C Initial'!DO128</f>
        <v>-18.089999999999975</v>
      </c>
      <c r="X128" s="32">
        <f ca="1">'Module C Corrected'!DP128-'Module C Initial'!DP128</f>
        <v>-5.4699999999999989</v>
      </c>
      <c r="Y128" s="32">
        <f ca="1">'Module C Corrected'!DQ128-'Module C Initial'!DQ128</f>
        <v>-15.080000000000005</v>
      </c>
      <c r="Z128" s="32">
        <f ca="1">'Module C Corrected'!DR128-'Module C Initial'!DR128</f>
        <v>-23.550000000000011</v>
      </c>
      <c r="AA128" s="32">
        <f ca="1">'Module C Corrected'!DS128-'Module C Initial'!DS128</f>
        <v>-23.829999999999984</v>
      </c>
      <c r="AB128" s="32">
        <f ca="1">'Module C Corrected'!DT128-'Module C Initial'!DT128</f>
        <v>-1.4000000000000004</v>
      </c>
      <c r="AC128" s="31">
        <f ca="1">'Module C Corrected'!DU128-'Module C Initial'!DU128</f>
        <v>-36.269999999999982</v>
      </c>
      <c r="AD128" s="31">
        <f ca="1">'Module C Corrected'!DV128-'Module C Initial'!DV128</f>
        <v>-0.98999999999999844</v>
      </c>
      <c r="AE128" s="31">
        <f ca="1">'Module C Corrected'!DW128-'Module C Initial'!DW128</f>
        <v>-19</v>
      </c>
      <c r="AF128" s="31">
        <f ca="1">'Module C Corrected'!DX128-'Module C Initial'!DX128</f>
        <v>-19.300000000000011</v>
      </c>
      <c r="AG128" s="31">
        <f ca="1">'Module C Corrected'!DY128-'Module C Initial'!DY128</f>
        <v>-16.259999999999991</v>
      </c>
      <c r="AH128" s="31">
        <f ca="1">'Module C Corrected'!DZ128-'Module C Initial'!DZ128</f>
        <v>-31.560000000000002</v>
      </c>
      <c r="AI128" s="31">
        <f ca="1">'Module C Corrected'!EA128-'Module C Initial'!EA128</f>
        <v>-83.650000000000091</v>
      </c>
      <c r="AJ128" s="31">
        <f ca="1">'Module C Corrected'!EB128-'Module C Initial'!EB128</f>
        <v>-25.019999999999996</v>
      </c>
      <c r="AK128" s="31">
        <f ca="1">'Module C Corrected'!EC128-'Module C Initial'!EC128</f>
        <v>-68.299999999999983</v>
      </c>
      <c r="AL128" s="31">
        <f ca="1">'Module C Corrected'!ED128-'Module C Initial'!ED128</f>
        <v>-105.61000000000001</v>
      </c>
      <c r="AM128" s="31">
        <f ca="1">'Module C Corrected'!EE128-'Module C Initial'!EE128</f>
        <v>-105.71999999999991</v>
      </c>
      <c r="AN128" s="31">
        <f ca="1">'Module C Corrected'!EF128-'Module C Initial'!EF128</f>
        <v>-6.1600000000000037</v>
      </c>
      <c r="AO128" s="32">
        <f t="shared" ca="1" si="61"/>
        <v>-191.86000000000027</v>
      </c>
      <c r="AP128" s="32">
        <f t="shared" ca="1" si="61"/>
        <v>-5.24000000000001</v>
      </c>
      <c r="AQ128" s="32">
        <f t="shared" ca="1" si="61"/>
        <v>-102.00999999999995</v>
      </c>
      <c r="AR128" s="32">
        <f t="shared" ca="1" si="60"/>
        <v>-104.47000000000035</v>
      </c>
      <c r="AS128" s="32">
        <f t="shared" ca="1" si="60"/>
        <v>-88.71</v>
      </c>
      <c r="AT128" s="32">
        <f t="shared" ca="1" si="60"/>
        <v>-173.55000000000047</v>
      </c>
      <c r="AU128" s="32">
        <f t="shared" ca="1" si="59"/>
        <v>-463.64999999999992</v>
      </c>
      <c r="AV128" s="32">
        <f t="shared" ca="1" si="59"/>
        <v>-139.8599999999999</v>
      </c>
      <c r="AW128" s="32">
        <f t="shared" ca="1" si="59"/>
        <v>-384.98000000000036</v>
      </c>
      <c r="AX128" s="32">
        <f t="shared" ca="1" si="59"/>
        <v>-600.16000000000008</v>
      </c>
      <c r="AY128" s="32">
        <f t="shared" ca="1" si="59"/>
        <v>-606.00000000000068</v>
      </c>
      <c r="AZ128" s="32">
        <f t="shared" ca="1" si="59"/>
        <v>-35.609999999999957</v>
      </c>
      <c r="BA128" s="31">
        <f t="shared" ca="1" si="57"/>
        <v>-2.46</v>
      </c>
      <c r="BB128" s="31">
        <f t="shared" ca="1" si="35"/>
        <v>-7.0000000000000007E-2</v>
      </c>
      <c r="BC128" s="31">
        <f t="shared" ca="1" si="36"/>
        <v>-1.31</v>
      </c>
      <c r="BD128" s="31">
        <f t="shared" ca="1" si="37"/>
        <v>-1.35</v>
      </c>
      <c r="BE128" s="31">
        <f t="shared" ca="1" si="38"/>
        <v>-1.1499999999999999</v>
      </c>
      <c r="BF128" s="31">
        <f t="shared" ca="1" si="39"/>
        <v>-2.25</v>
      </c>
      <c r="BG128" s="31">
        <f t="shared" ca="1" si="40"/>
        <v>-6.01</v>
      </c>
      <c r="BH128" s="31">
        <f t="shared" ca="1" si="41"/>
        <v>-1.82</v>
      </c>
      <c r="BI128" s="31">
        <f t="shared" ca="1" si="42"/>
        <v>-5.01</v>
      </c>
      <c r="BJ128" s="31">
        <f t="shared" ca="1" si="43"/>
        <v>-7.82</v>
      </c>
      <c r="BK128" s="31">
        <f t="shared" ca="1" si="44"/>
        <v>-7.91</v>
      </c>
      <c r="BL128" s="31">
        <f t="shared" ca="1" si="45"/>
        <v>-0.47</v>
      </c>
      <c r="BM128" s="32">
        <f t="shared" ca="1" si="58"/>
        <v>-194.32000000000028</v>
      </c>
      <c r="BN128" s="32">
        <f t="shared" ca="1" si="46"/>
        <v>-5.3100000000000103</v>
      </c>
      <c r="BO128" s="32">
        <f t="shared" ca="1" si="47"/>
        <v>-103.31999999999995</v>
      </c>
      <c r="BP128" s="32">
        <f t="shared" ca="1" si="48"/>
        <v>-105.82000000000035</v>
      </c>
      <c r="BQ128" s="32">
        <f t="shared" ca="1" si="49"/>
        <v>-89.86</v>
      </c>
      <c r="BR128" s="32">
        <f t="shared" ca="1" si="50"/>
        <v>-175.80000000000047</v>
      </c>
      <c r="BS128" s="32">
        <f t="shared" ca="1" si="51"/>
        <v>-469.65999999999991</v>
      </c>
      <c r="BT128" s="32">
        <f t="shared" ca="1" si="52"/>
        <v>-141.67999999999989</v>
      </c>
      <c r="BU128" s="32">
        <f t="shared" ca="1" si="53"/>
        <v>-389.99000000000035</v>
      </c>
      <c r="BV128" s="32">
        <f t="shared" ca="1" si="54"/>
        <v>-607.98000000000013</v>
      </c>
      <c r="BW128" s="32">
        <f t="shared" ca="1" si="55"/>
        <v>-613.91000000000065</v>
      </c>
      <c r="BX128" s="32">
        <f t="shared" ca="1" si="56"/>
        <v>-36.079999999999956</v>
      </c>
    </row>
    <row r="129" spans="1:76" x14ac:dyDescent="0.25">
      <c r="A129" t="s">
        <v>476</v>
      </c>
      <c r="B129" s="1" t="s">
        <v>54</v>
      </c>
      <c r="C129" t="str">
        <f t="shared" ca="1" si="33"/>
        <v>VVW2</v>
      </c>
      <c r="D129" t="str">
        <f t="shared" ca="1" si="34"/>
        <v>Valleyview #2</v>
      </c>
      <c r="E129" s="31">
        <f ca="1">'Module C Corrected'!CW129-'Module C Initial'!CW129</f>
        <v>-299.44999999999982</v>
      </c>
      <c r="F129" s="31">
        <f ca="1">'Module C Corrected'!CX129-'Module C Initial'!CX129</f>
        <v>-4.4300000000000015</v>
      </c>
      <c r="G129" s="31">
        <f ca="1">'Module C Corrected'!CY129-'Module C Initial'!CY129</f>
        <v>-78.909999999999826</v>
      </c>
      <c r="H129" s="31">
        <f ca="1">'Module C Corrected'!CZ129-'Module C Initial'!CZ129</f>
        <v>-101.74000000000001</v>
      </c>
      <c r="I129" s="31">
        <f ca="1">'Module C Corrected'!DA129-'Module C Initial'!DA129</f>
        <v>-56.230000000000018</v>
      </c>
      <c r="J129" s="31">
        <f ca="1">'Module C Corrected'!DB129-'Module C Initial'!DB129</f>
        <v>-167.05999999999995</v>
      </c>
      <c r="K129" s="31">
        <f ca="1">'Module C Corrected'!DC129-'Module C Initial'!DC129</f>
        <v>-446.1299999999992</v>
      </c>
      <c r="L129" s="31">
        <f ca="1">'Module C Corrected'!DD129-'Module C Initial'!DD129</f>
        <v>-160.98000000000002</v>
      </c>
      <c r="M129" s="31">
        <f ca="1">'Module C Corrected'!DE129-'Module C Initial'!DE129</f>
        <v>-328.48999999999978</v>
      </c>
      <c r="N129" s="31">
        <f ca="1">'Module C Corrected'!DF129-'Module C Initial'!DF129</f>
        <v>-274.37000000000035</v>
      </c>
      <c r="O129" s="31">
        <f ca="1">'Module C Corrected'!DG129-'Module C Initial'!DG129</f>
        <v>-546.76999999999953</v>
      </c>
      <c r="P129" s="31">
        <f ca="1">'Module C Corrected'!DH129-'Module C Initial'!DH129</f>
        <v>-14.75</v>
      </c>
      <c r="Q129" s="32">
        <f ca="1">'Module C Corrected'!DI129-'Module C Initial'!DI129</f>
        <v>-14.979999999999997</v>
      </c>
      <c r="R129" s="32">
        <f ca="1">'Module C Corrected'!DJ129-'Module C Initial'!DJ129</f>
        <v>-0.21999999999999997</v>
      </c>
      <c r="S129" s="32">
        <f ca="1">'Module C Corrected'!DK129-'Module C Initial'!DK129</f>
        <v>-3.9500000000000011</v>
      </c>
      <c r="T129" s="32">
        <f ca="1">'Module C Corrected'!DL129-'Module C Initial'!DL129</f>
        <v>-5.09</v>
      </c>
      <c r="U129" s="32">
        <f ca="1">'Module C Corrected'!DM129-'Module C Initial'!DM129</f>
        <v>-2.8099999999999996</v>
      </c>
      <c r="V129" s="32">
        <f ca="1">'Module C Corrected'!DN129-'Module C Initial'!DN129</f>
        <v>-8.36</v>
      </c>
      <c r="W129" s="32">
        <f ca="1">'Module C Corrected'!DO129-'Module C Initial'!DO129</f>
        <v>-22.310000000000002</v>
      </c>
      <c r="X129" s="32">
        <f ca="1">'Module C Corrected'!DP129-'Module C Initial'!DP129</f>
        <v>-8.0500000000000114</v>
      </c>
      <c r="Y129" s="32">
        <f ca="1">'Module C Corrected'!DQ129-'Module C Initial'!DQ129</f>
        <v>-16.429999999999978</v>
      </c>
      <c r="Z129" s="32">
        <f ca="1">'Module C Corrected'!DR129-'Module C Initial'!DR129</f>
        <v>-13.719999999999999</v>
      </c>
      <c r="AA129" s="32">
        <f ca="1">'Module C Corrected'!DS129-'Module C Initial'!DS129</f>
        <v>-27.340000000000003</v>
      </c>
      <c r="AB129" s="32">
        <f ca="1">'Module C Corrected'!DT129-'Module C Initial'!DT129</f>
        <v>-0.73999999999999932</v>
      </c>
      <c r="AC129" s="31">
        <f ca="1">'Module C Corrected'!DU129-'Module C Initial'!DU129</f>
        <v>-73.299999999999983</v>
      </c>
      <c r="AD129" s="31">
        <f ca="1">'Module C Corrected'!DV129-'Module C Initial'!DV129</f>
        <v>-1.0700000000000003</v>
      </c>
      <c r="AE129" s="31">
        <f ca="1">'Module C Corrected'!DW129-'Module C Initial'!DW129</f>
        <v>-18.96</v>
      </c>
      <c r="AF129" s="31">
        <f ca="1">'Module C Corrected'!DX129-'Module C Initial'!DX129</f>
        <v>-24.21</v>
      </c>
      <c r="AG129" s="31">
        <f ca="1">'Module C Corrected'!DY129-'Module C Initial'!DY129</f>
        <v>-13.25</v>
      </c>
      <c r="AH129" s="31">
        <f ca="1">'Module C Corrected'!DZ129-'Module C Initial'!DZ129</f>
        <v>-38.989999999999995</v>
      </c>
      <c r="AI129" s="31">
        <f ca="1">'Module C Corrected'!EA129-'Module C Initial'!EA129</f>
        <v>-103.12</v>
      </c>
      <c r="AJ129" s="31">
        <f ca="1">'Module C Corrected'!EB129-'Module C Initial'!EB129</f>
        <v>-36.839999999999975</v>
      </c>
      <c r="AK129" s="31">
        <f ca="1">'Module C Corrected'!EC129-'Module C Initial'!EC129</f>
        <v>-74.389999999999986</v>
      </c>
      <c r="AL129" s="31">
        <f ca="1">'Module C Corrected'!ED129-'Module C Initial'!ED129</f>
        <v>-61.519999999999982</v>
      </c>
      <c r="AM129" s="31">
        <f ca="1">'Module C Corrected'!EE129-'Module C Initial'!EE129</f>
        <v>-121.32999999999993</v>
      </c>
      <c r="AN129" s="31">
        <f ca="1">'Module C Corrected'!EF129-'Module C Initial'!EF129</f>
        <v>-3.2399999999999984</v>
      </c>
      <c r="AO129" s="32">
        <f t="shared" ca="1" si="61"/>
        <v>-387.72999999999979</v>
      </c>
      <c r="AP129" s="32">
        <f t="shared" ca="1" si="61"/>
        <v>-5.7200000000000015</v>
      </c>
      <c r="AQ129" s="32">
        <f t="shared" ca="1" si="61"/>
        <v>-101.81999999999982</v>
      </c>
      <c r="AR129" s="32">
        <f t="shared" ca="1" si="60"/>
        <v>-131.04000000000002</v>
      </c>
      <c r="AS129" s="32">
        <f t="shared" ca="1" si="60"/>
        <v>-72.29000000000002</v>
      </c>
      <c r="AT129" s="32">
        <f t="shared" ca="1" si="60"/>
        <v>-214.40999999999997</v>
      </c>
      <c r="AU129" s="32">
        <f t="shared" ca="1" si="59"/>
        <v>-571.55999999999926</v>
      </c>
      <c r="AV129" s="32">
        <f t="shared" ca="1" si="59"/>
        <v>-205.87</v>
      </c>
      <c r="AW129" s="32">
        <f t="shared" ca="1" si="59"/>
        <v>-419.30999999999972</v>
      </c>
      <c r="AX129" s="32">
        <f t="shared" ca="1" si="59"/>
        <v>-349.61000000000035</v>
      </c>
      <c r="AY129" s="32">
        <f t="shared" ca="1" si="59"/>
        <v>-695.43999999999949</v>
      </c>
      <c r="AZ129" s="32">
        <f t="shared" ca="1" si="59"/>
        <v>-18.729999999999997</v>
      </c>
      <c r="BA129" s="31">
        <f t="shared" ca="1" si="57"/>
        <v>-4.97</v>
      </c>
      <c r="BB129" s="31">
        <f t="shared" ca="1" si="35"/>
        <v>-7.0000000000000007E-2</v>
      </c>
      <c r="BC129" s="31">
        <f t="shared" ca="1" si="36"/>
        <v>-1.31</v>
      </c>
      <c r="BD129" s="31">
        <f t="shared" ca="1" si="37"/>
        <v>-1.69</v>
      </c>
      <c r="BE129" s="31">
        <f t="shared" ca="1" si="38"/>
        <v>-0.93</v>
      </c>
      <c r="BF129" s="31">
        <f t="shared" ca="1" si="39"/>
        <v>-2.77</v>
      </c>
      <c r="BG129" s="31">
        <f t="shared" ca="1" si="40"/>
        <v>-7.41</v>
      </c>
      <c r="BH129" s="31">
        <f t="shared" ca="1" si="41"/>
        <v>-2.67</v>
      </c>
      <c r="BI129" s="31">
        <f t="shared" ca="1" si="42"/>
        <v>-5.45</v>
      </c>
      <c r="BJ129" s="31">
        <f t="shared" ca="1" si="43"/>
        <v>-4.5599999999999996</v>
      </c>
      <c r="BK129" s="31">
        <f t="shared" ca="1" si="44"/>
        <v>-9.08</v>
      </c>
      <c r="BL129" s="31">
        <f t="shared" ca="1" si="45"/>
        <v>-0.24</v>
      </c>
      <c r="BM129" s="32">
        <f t="shared" ca="1" si="58"/>
        <v>-392.69999999999982</v>
      </c>
      <c r="BN129" s="32">
        <f t="shared" ca="1" si="46"/>
        <v>-5.7900000000000018</v>
      </c>
      <c r="BO129" s="32">
        <f t="shared" ca="1" si="47"/>
        <v>-103.12999999999982</v>
      </c>
      <c r="BP129" s="32">
        <f t="shared" ca="1" si="48"/>
        <v>-132.73000000000002</v>
      </c>
      <c r="BQ129" s="32">
        <f t="shared" ca="1" si="49"/>
        <v>-73.220000000000027</v>
      </c>
      <c r="BR129" s="32">
        <f t="shared" ca="1" si="50"/>
        <v>-217.17999999999998</v>
      </c>
      <c r="BS129" s="32">
        <f t="shared" ca="1" si="51"/>
        <v>-578.96999999999923</v>
      </c>
      <c r="BT129" s="32">
        <f t="shared" ca="1" si="52"/>
        <v>-208.54</v>
      </c>
      <c r="BU129" s="32">
        <f t="shared" ca="1" si="53"/>
        <v>-424.75999999999971</v>
      </c>
      <c r="BV129" s="32">
        <f t="shared" ca="1" si="54"/>
        <v>-354.17000000000036</v>
      </c>
      <c r="BW129" s="32">
        <f t="shared" ca="1" si="55"/>
        <v>-704.51999999999953</v>
      </c>
      <c r="BX129" s="32">
        <f t="shared" ca="1" si="56"/>
        <v>-18.969999999999995</v>
      </c>
    </row>
    <row r="130" spans="1:76" x14ac:dyDescent="0.25">
      <c r="A130" t="s">
        <v>487</v>
      </c>
      <c r="B130" s="1" t="s">
        <v>87</v>
      </c>
      <c r="C130" t="str">
        <f t="shared" ca="1" si="33"/>
        <v>WEY1</v>
      </c>
      <c r="D130" t="str">
        <f t="shared" ca="1" si="34"/>
        <v>Weyerhaeuser</v>
      </c>
      <c r="E130" s="31">
        <f ca="1">'Module C Corrected'!CW130-'Module C Initial'!CW130</f>
        <v>-53.059999999999945</v>
      </c>
      <c r="F130" s="31">
        <f ca="1">'Module C Corrected'!CX130-'Module C Initial'!CX130</f>
        <v>-21.370000000000005</v>
      </c>
      <c r="G130" s="31">
        <f ca="1">'Module C Corrected'!CY130-'Module C Initial'!CY130</f>
        <v>-8.3500000000000085</v>
      </c>
      <c r="H130" s="31">
        <f ca="1">'Module C Corrected'!CZ130-'Module C Initial'!CZ130</f>
        <v>-108.34999999999985</v>
      </c>
      <c r="I130" s="31">
        <f ca="1">'Module C Corrected'!DA130-'Module C Initial'!DA130</f>
        <v>-32.590000000000003</v>
      </c>
      <c r="J130" s="31">
        <f ca="1">'Module C Corrected'!DB130-'Module C Initial'!DB130</f>
        <v>-10.030000000000001</v>
      </c>
      <c r="K130" s="31">
        <f ca="1">'Module C Corrected'!DC130-'Module C Initial'!DC130</f>
        <v>-116.90999999999997</v>
      </c>
      <c r="L130" s="31">
        <f ca="1">'Module C Corrected'!DD130-'Module C Initial'!DD130</f>
        <v>-2.34</v>
      </c>
      <c r="M130" s="31">
        <f ca="1">'Module C Corrected'!DE130-'Module C Initial'!DE130</f>
        <v>-491.91999999999894</v>
      </c>
      <c r="N130" s="31">
        <f ca="1">'Module C Corrected'!DF130-'Module C Initial'!DF130</f>
        <v>-1.0999999999999996</v>
      </c>
      <c r="O130" s="31">
        <f ca="1">'Module C Corrected'!DG130-'Module C Initial'!DG130</f>
        <v>-19.880000000000024</v>
      </c>
      <c r="P130" s="31">
        <f ca="1">'Module C Corrected'!DH130-'Module C Initial'!DH130</f>
        <v>-79.840000000000032</v>
      </c>
      <c r="Q130" s="32">
        <f ca="1">'Module C Corrected'!DI130-'Module C Initial'!DI130</f>
        <v>-2.6500000000000004</v>
      </c>
      <c r="R130" s="32">
        <f ca="1">'Module C Corrected'!DJ130-'Module C Initial'!DJ130</f>
        <v>-1.0599999999999996</v>
      </c>
      <c r="S130" s="32">
        <f ca="1">'Module C Corrected'!DK130-'Module C Initial'!DK130</f>
        <v>-0.42000000000000037</v>
      </c>
      <c r="T130" s="32">
        <f ca="1">'Module C Corrected'!DL130-'Module C Initial'!DL130</f>
        <v>-5.41</v>
      </c>
      <c r="U130" s="32">
        <f ca="1">'Module C Corrected'!DM130-'Module C Initial'!DM130</f>
        <v>-1.63</v>
      </c>
      <c r="V130" s="32">
        <f ca="1">'Module C Corrected'!DN130-'Module C Initial'!DN130</f>
        <v>-0.5</v>
      </c>
      <c r="W130" s="32">
        <f ca="1">'Module C Corrected'!DO130-'Module C Initial'!DO130</f>
        <v>-5.84</v>
      </c>
      <c r="X130" s="32">
        <f ca="1">'Module C Corrected'!DP130-'Module C Initial'!DP130</f>
        <v>-0.11000000000000004</v>
      </c>
      <c r="Y130" s="32">
        <f ca="1">'Module C Corrected'!DQ130-'Module C Initial'!DQ130</f>
        <v>-24.590000000000003</v>
      </c>
      <c r="Z130" s="32">
        <f ca="1">'Module C Corrected'!DR130-'Module C Initial'!DR130</f>
        <v>-6.0000000000000026E-2</v>
      </c>
      <c r="AA130" s="32">
        <f ca="1">'Module C Corrected'!DS130-'Module C Initial'!DS130</f>
        <v>-0.98999999999999977</v>
      </c>
      <c r="AB130" s="32">
        <f ca="1">'Module C Corrected'!DT130-'Module C Initial'!DT130</f>
        <v>-3.99</v>
      </c>
      <c r="AC130" s="31">
        <f ca="1">'Module C Corrected'!DU130-'Module C Initial'!DU130</f>
        <v>-12.990000000000002</v>
      </c>
      <c r="AD130" s="31">
        <f ca="1">'Module C Corrected'!DV130-'Module C Initial'!DV130</f>
        <v>-5.1900000000000013</v>
      </c>
      <c r="AE130" s="31">
        <f ca="1">'Module C Corrected'!DW130-'Module C Initial'!DW130</f>
        <v>-2.0099999999999998</v>
      </c>
      <c r="AF130" s="31">
        <f ca="1">'Module C Corrected'!DX130-'Module C Initial'!DX130</f>
        <v>-25.790000000000006</v>
      </c>
      <c r="AG130" s="31">
        <f ca="1">'Module C Corrected'!DY130-'Module C Initial'!DY130</f>
        <v>-7.68</v>
      </c>
      <c r="AH130" s="31">
        <f ca="1">'Module C Corrected'!DZ130-'Module C Initial'!DZ130</f>
        <v>-2.3400000000000016</v>
      </c>
      <c r="AI130" s="31">
        <f ca="1">'Module C Corrected'!EA130-'Module C Initial'!EA130</f>
        <v>-27.03</v>
      </c>
      <c r="AJ130" s="31">
        <f ca="1">'Module C Corrected'!EB130-'Module C Initial'!EB130</f>
        <v>-0.53999999999999981</v>
      </c>
      <c r="AK130" s="31">
        <f ca="1">'Module C Corrected'!EC130-'Module C Initial'!EC130</f>
        <v>-111.41000000000003</v>
      </c>
      <c r="AL130" s="31">
        <f ca="1">'Module C Corrected'!ED130-'Module C Initial'!ED130</f>
        <v>-0.25</v>
      </c>
      <c r="AM130" s="31">
        <f ca="1">'Module C Corrected'!EE130-'Module C Initial'!EE130</f>
        <v>-4.4199999999999982</v>
      </c>
      <c r="AN130" s="31">
        <f ca="1">'Module C Corrected'!EF130-'Module C Initial'!EF130</f>
        <v>-17.53</v>
      </c>
      <c r="AO130" s="32">
        <f t="shared" ca="1" si="61"/>
        <v>-68.699999999999946</v>
      </c>
      <c r="AP130" s="32">
        <f t="shared" ca="1" si="61"/>
        <v>-27.620000000000005</v>
      </c>
      <c r="AQ130" s="32">
        <f t="shared" ca="1" si="61"/>
        <v>-10.780000000000008</v>
      </c>
      <c r="AR130" s="32">
        <f t="shared" ca="1" si="60"/>
        <v>-139.54999999999984</v>
      </c>
      <c r="AS130" s="32">
        <f t="shared" ca="1" si="60"/>
        <v>-41.900000000000006</v>
      </c>
      <c r="AT130" s="32">
        <f t="shared" ca="1" si="60"/>
        <v>-12.870000000000003</v>
      </c>
      <c r="AU130" s="32">
        <f t="shared" ca="1" si="59"/>
        <v>-149.77999999999997</v>
      </c>
      <c r="AV130" s="32">
        <f t="shared" ca="1" si="59"/>
        <v>-2.9899999999999993</v>
      </c>
      <c r="AW130" s="32">
        <f t="shared" ca="1" si="59"/>
        <v>-627.91999999999894</v>
      </c>
      <c r="AX130" s="32">
        <f t="shared" ca="1" si="59"/>
        <v>-1.4099999999999997</v>
      </c>
      <c r="AY130" s="32">
        <f t="shared" ca="1" si="59"/>
        <v>-25.29000000000002</v>
      </c>
      <c r="AZ130" s="32">
        <f t="shared" ca="1" si="59"/>
        <v>-101.36000000000003</v>
      </c>
      <c r="BA130" s="31">
        <f t="shared" ca="1" si="57"/>
        <v>-0.88</v>
      </c>
      <c r="BB130" s="31">
        <f t="shared" ca="1" si="35"/>
        <v>-0.35</v>
      </c>
      <c r="BC130" s="31">
        <f t="shared" ca="1" si="36"/>
        <v>-0.14000000000000001</v>
      </c>
      <c r="BD130" s="31">
        <f t="shared" ca="1" si="37"/>
        <v>-1.8</v>
      </c>
      <c r="BE130" s="31">
        <f t="shared" ca="1" si="38"/>
        <v>-0.54</v>
      </c>
      <c r="BF130" s="31">
        <f t="shared" ca="1" si="39"/>
        <v>-0.17</v>
      </c>
      <c r="BG130" s="31">
        <f t="shared" ca="1" si="40"/>
        <v>-1.94</v>
      </c>
      <c r="BH130" s="31">
        <f t="shared" ca="1" si="41"/>
        <v>-0.04</v>
      </c>
      <c r="BI130" s="31">
        <f t="shared" ca="1" si="42"/>
        <v>-8.17</v>
      </c>
      <c r="BJ130" s="31">
        <f t="shared" ca="1" si="43"/>
        <v>-0.02</v>
      </c>
      <c r="BK130" s="31">
        <f t="shared" ca="1" si="44"/>
        <v>-0.33</v>
      </c>
      <c r="BL130" s="31">
        <f t="shared" ca="1" si="45"/>
        <v>-1.33</v>
      </c>
      <c r="BM130" s="32">
        <f t="shared" ca="1" si="58"/>
        <v>-69.579999999999941</v>
      </c>
      <c r="BN130" s="32">
        <f t="shared" ca="1" si="46"/>
        <v>-27.970000000000006</v>
      </c>
      <c r="BO130" s="32">
        <f t="shared" ca="1" si="47"/>
        <v>-10.920000000000009</v>
      </c>
      <c r="BP130" s="32">
        <f t="shared" ca="1" si="48"/>
        <v>-141.34999999999985</v>
      </c>
      <c r="BQ130" s="32">
        <f t="shared" ca="1" si="49"/>
        <v>-42.440000000000005</v>
      </c>
      <c r="BR130" s="32">
        <f t="shared" ca="1" si="50"/>
        <v>-13.040000000000003</v>
      </c>
      <c r="BS130" s="32">
        <f t="shared" ca="1" si="51"/>
        <v>-151.71999999999997</v>
      </c>
      <c r="BT130" s="32">
        <f t="shared" ca="1" si="52"/>
        <v>-3.0299999999999994</v>
      </c>
      <c r="BU130" s="32">
        <f t="shared" ca="1" si="53"/>
        <v>-636.08999999999889</v>
      </c>
      <c r="BV130" s="32">
        <f t="shared" ca="1" si="54"/>
        <v>-1.4299999999999997</v>
      </c>
      <c r="BW130" s="32">
        <f t="shared" ca="1" si="55"/>
        <v>-25.620000000000019</v>
      </c>
      <c r="BX130" s="32">
        <f t="shared" ca="1" si="56"/>
        <v>-102.69000000000003</v>
      </c>
    </row>
    <row r="132" spans="1:76" x14ac:dyDescent="0.25">
      <c r="A132" t="s">
        <v>522</v>
      </c>
    </row>
    <row r="133" spans="1:76" x14ac:dyDescent="0.25">
      <c r="A133" t="s">
        <v>531</v>
      </c>
    </row>
    <row r="134" spans="1:76" x14ac:dyDescent="0.25">
      <c r="A134" t="s">
        <v>523</v>
      </c>
    </row>
    <row r="135" spans="1:76" x14ac:dyDescent="0.25">
      <c r="A135" t="s">
        <v>524</v>
      </c>
    </row>
    <row r="136" spans="1:76" x14ac:dyDescent="0.25">
      <c r="A136" t="s">
        <v>525</v>
      </c>
    </row>
    <row r="137" spans="1:76" x14ac:dyDescent="0.25">
      <c r="A137" t="s">
        <v>526</v>
      </c>
    </row>
    <row r="138" spans="1:76" x14ac:dyDescent="0.25">
      <c r="A138" t="s">
        <v>527</v>
      </c>
    </row>
  </sheetData>
  <mergeCells count="4">
    <mergeCell ref="AA3:AB3"/>
    <mergeCell ref="AY3:AZ3"/>
    <mergeCell ref="BW3:BX3"/>
    <mergeCell ref="O3:P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0728-4F58-4389-989D-FC65689D88A7}">
  <dimension ref="A1:ER138"/>
  <sheetViews>
    <sheetView showZeros="0" workbookViewId="0">
      <pane xSplit="3" ySplit="4" topLeftCell="D5" activePane="bottomRight" state="frozen"/>
      <selection activeCell="BM5" sqref="BM5"/>
      <selection pane="topRight" activeCell="BM5" sqref="BM5"/>
      <selection pane="bottomLeft" activeCell="BM5" sqref="BM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553</v>
      </c>
      <c r="BY1" s="55"/>
    </row>
    <row r="2" spans="1:148" x14ac:dyDescent="0.25">
      <c r="A2" s="29" t="str">
        <f>'Correction Adjustments'!A2</f>
        <v>Estimate - September 8, 2021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428</v>
      </c>
      <c r="BA2" s="59" t="s">
        <v>4</v>
      </c>
      <c r="BB2" s="60"/>
      <c r="BC2" s="60"/>
      <c r="BD2" s="60"/>
      <c r="BE2" s="60"/>
      <c r="BF2" s="60"/>
      <c r="BG2" s="60"/>
      <c r="BH2" s="60"/>
      <c r="BI2" s="60"/>
      <c r="BJ2" s="72" t="s">
        <v>429</v>
      </c>
      <c r="BK2" s="79">
        <f>SUM(BA5:BL130)</f>
        <v>-17526070.500000045</v>
      </c>
      <c r="BL2" s="80"/>
      <c r="BM2" s="5" t="s">
        <v>556</v>
      </c>
      <c r="BN2" s="5"/>
      <c r="BO2" s="5"/>
      <c r="BP2" s="5"/>
      <c r="BQ2" s="5"/>
      <c r="BR2" s="5"/>
      <c r="BS2" s="5"/>
      <c r="BT2" s="5"/>
      <c r="BU2" s="5"/>
      <c r="BV2" s="5"/>
      <c r="BW2" s="5"/>
      <c r="BX2" s="5"/>
      <c r="BY2" s="61" t="s">
        <v>557</v>
      </c>
      <c r="CJ2" s="23" t="s">
        <v>512</v>
      </c>
      <c r="CK2" s="56" t="s">
        <v>562</v>
      </c>
      <c r="CL2" s="32"/>
      <c r="CM2" s="32"/>
      <c r="CN2" s="32"/>
      <c r="CO2" s="32"/>
      <c r="CP2" s="32"/>
      <c r="CQ2" s="32"/>
      <c r="CR2" s="32"/>
      <c r="CS2" s="32"/>
      <c r="CT2" s="32"/>
      <c r="CU2" s="32"/>
      <c r="CV2" s="24" t="s">
        <v>431</v>
      </c>
      <c r="CW2" s="61" t="s">
        <v>564</v>
      </c>
      <c r="CX2" s="61"/>
      <c r="CY2" s="61"/>
      <c r="CZ2" s="61"/>
      <c r="DA2" s="61"/>
      <c r="DB2" s="61"/>
      <c r="DC2" s="61"/>
      <c r="DD2" s="61"/>
      <c r="DE2" s="61"/>
      <c r="DF2" s="61"/>
      <c r="DG2" s="61"/>
      <c r="DH2" s="23" t="s">
        <v>540</v>
      </c>
      <c r="DI2" s="56" t="s">
        <v>566</v>
      </c>
      <c r="DJ2" s="56"/>
      <c r="DK2" s="56"/>
      <c r="DL2" s="56"/>
      <c r="DM2" s="56"/>
      <c r="DN2" s="56"/>
      <c r="DO2" s="56"/>
      <c r="DP2" s="56"/>
      <c r="DQ2" s="56"/>
      <c r="DR2" s="56"/>
      <c r="DS2" s="56"/>
      <c r="DT2" s="24" t="s">
        <v>529</v>
      </c>
      <c r="DU2" s="61" t="s">
        <v>568</v>
      </c>
      <c r="DV2" s="61"/>
      <c r="DW2" s="61"/>
      <c r="DX2" s="61"/>
      <c r="DY2" s="61"/>
      <c r="DZ2" s="61"/>
      <c r="EA2" s="61"/>
      <c r="EB2" s="61"/>
      <c r="EC2" s="61"/>
      <c r="ED2" s="61"/>
      <c r="EE2" s="61"/>
      <c r="EF2" s="23" t="s">
        <v>532</v>
      </c>
      <c r="EG2" s="56" t="s">
        <v>569</v>
      </c>
      <c r="EH2" s="32"/>
      <c r="EI2" s="32"/>
      <c r="EJ2" s="32"/>
      <c r="EK2" s="32"/>
      <c r="EL2" s="32"/>
      <c r="EM2" s="32"/>
      <c r="EN2" s="32"/>
      <c r="EO2" s="32"/>
      <c r="EP2" s="32"/>
      <c r="EQ2" s="32"/>
      <c r="ER2" s="24" t="s">
        <v>533</v>
      </c>
    </row>
    <row r="3" spans="1:148" x14ac:dyDescent="0.25">
      <c r="E3" s="53" t="s">
        <v>6</v>
      </c>
      <c r="F3" s="54"/>
      <c r="G3" s="54"/>
      <c r="H3" s="54"/>
      <c r="I3" s="54"/>
      <c r="J3" s="54"/>
      <c r="K3" s="54"/>
      <c r="L3" s="54"/>
      <c r="M3" s="54"/>
      <c r="N3" s="54"/>
      <c r="O3" s="81">
        <f>SUM(E5:P130)</f>
        <v>57893236.558127269</v>
      </c>
      <c r="P3" s="82"/>
      <c r="Q3" s="57" t="s">
        <v>7</v>
      </c>
      <c r="R3" s="58"/>
      <c r="S3" s="58"/>
      <c r="T3" s="58"/>
      <c r="U3" s="58"/>
      <c r="V3" s="58"/>
      <c r="W3" s="58"/>
      <c r="X3" s="58"/>
      <c r="Y3" s="58"/>
      <c r="Z3" s="58"/>
      <c r="AA3" s="77">
        <f>SUM(Q5:AB130)</f>
        <v>3952687550.239996</v>
      </c>
      <c r="AB3" s="78"/>
      <c r="AD3" s="4"/>
      <c r="AE3" s="4"/>
      <c r="AF3" s="4"/>
      <c r="AG3" s="4"/>
      <c r="AH3" s="4"/>
      <c r="AI3" s="4"/>
      <c r="AJ3" s="4"/>
      <c r="AK3" s="4"/>
      <c r="AL3" s="4"/>
      <c r="AM3" s="4"/>
      <c r="AN3" s="4"/>
      <c r="AO3" s="36" t="s">
        <v>424</v>
      </c>
      <c r="AP3" s="71"/>
      <c r="AQ3" s="71"/>
      <c r="AR3" s="71"/>
      <c r="AS3" s="71"/>
      <c r="AT3" s="71"/>
      <c r="AU3" s="71"/>
      <c r="AV3" s="71"/>
      <c r="AW3" s="71"/>
      <c r="AX3" s="71"/>
      <c r="AY3" s="77">
        <f>SUM(AO5:AZ130)</f>
        <v>145685363.9000001</v>
      </c>
      <c r="AZ3" s="78"/>
      <c r="BA3" s="62">
        <v>1E-4</v>
      </c>
      <c r="BB3" s="62">
        <v>1E-4</v>
      </c>
      <c r="BC3" s="62">
        <v>1E-4</v>
      </c>
      <c r="BD3" s="62">
        <v>-3.5999999999999999E-3</v>
      </c>
      <c r="BE3" s="62">
        <v>-3.5999999999999999E-3</v>
      </c>
      <c r="BF3" s="62">
        <v>-3.5999999999999999E-3</v>
      </c>
      <c r="BG3" s="62">
        <v>-3.5999999999999999E-3</v>
      </c>
      <c r="BH3" s="62">
        <v>-8.9999999999999993E-3</v>
      </c>
      <c r="BI3" s="62">
        <v>-8.9999999999999993E-3</v>
      </c>
      <c r="BJ3" s="62">
        <v>-5.4999999999999997E-3</v>
      </c>
      <c r="BK3" s="62">
        <v>-5.4999999999999997E-3</v>
      </c>
      <c r="BL3" s="62">
        <v>-5.4999999999999997E-3</v>
      </c>
      <c r="BM3" s="6"/>
      <c r="BN3" s="6"/>
      <c r="BO3" s="6"/>
      <c r="BP3" s="6"/>
      <c r="BQ3" s="6"/>
      <c r="BR3" s="6"/>
      <c r="BS3" s="6"/>
      <c r="BT3" s="6"/>
      <c r="BU3" s="6"/>
      <c r="BV3" s="6"/>
      <c r="BW3" s="6"/>
      <c r="BX3" s="6"/>
      <c r="BY3" s="59" t="s">
        <v>561</v>
      </c>
      <c r="BZ3" s="60"/>
      <c r="CA3" s="60"/>
      <c r="CB3" s="60"/>
      <c r="CC3" s="60"/>
      <c r="CD3" s="60"/>
      <c r="CE3" s="60"/>
      <c r="CF3" s="60"/>
      <c r="CG3" s="60"/>
      <c r="CH3" s="60"/>
      <c r="CI3" s="79">
        <f ca="1">SUM(BY5:CJ130)</f>
        <v>144107617.61999974</v>
      </c>
      <c r="CJ3" s="80"/>
      <c r="CK3" s="57" t="s">
        <v>563</v>
      </c>
      <c r="CL3" s="58"/>
      <c r="CM3" s="58"/>
      <c r="CN3" s="58"/>
      <c r="CO3" s="58"/>
      <c r="CP3" s="58"/>
      <c r="CQ3" s="58"/>
      <c r="CR3" s="58"/>
      <c r="CS3" s="58"/>
      <c r="CT3" s="71"/>
      <c r="CU3" s="71" t="s">
        <v>434</v>
      </c>
      <c r="CV3" s="63">
        <f ca="1">ROUND(-(CI3-AY3-BK2)/AA3,4)</f>
        <v>-4.0000000000000001E-3</v>
      </c>
      <c r="CW3" s="59" t="s">
        <v>565</v>
      </c>
      <c r="CX3" s="60"/>
      <c r="CY3" s="60"/>
      <c r="CZ3" s="60"/>
      <c r="DA3" s="60"/>
      <c r="DB3" s="60"/>
      <c r="DC3" s="60"/>
      <c r="DD3" s="60"/>
      <c r="DE3" s="60"/>
      <c r="DF3" s="60"/>
      <c r="DG3" s="79">
        <f ca="1">SUM(CW5:DH130)</f>
        <v>137574.00999999288</v>
      </c>
      <c r="DH3" s="80"/>
      <c r="DI3" s="57" t="s">
        <v>567</v>
      </c>
      <c r="DJ3" s="58"/>
      <c r="DK3" s="58"/>
      <c r="DL3" s="58"/>
      <c r="DM3" s="58"/>
      <c r="DN3" s="58"/>
      <c r="DO3" s="58"/>
      <c r="DP3" s="58"/>
      <c r="DQ3" s="58"/>
      <c r="DR3" s="58"/>
      <c r="DS3" s="77">
        <f ca="1">SUM(DI5:DT130)</f>
        <v>6878.7399999997469</v>
      </c>
      <c r="DT3" s="78"/>
      <c r="DU3" s="62">
        <f t="shared" ref="DU3:EF3" ca="1" si="0">VLOOKUP(DU4,CumulativeInterestRate,7,FALSE)</f>
        <v>0.24480717119544868</v>
      </c>
      <c r="DV3" s="62">
        <f t="shared" ca="1" si="0"/>
        <v>0.24247793622277111</v>
      </c>
      <c r="DW3" s="62">
        <f t="shared" ca="1" si="0"/>
        <v>0.24029897447413723</v>
      </c>
      <c r="DX3" s="62">
        <f t="shared" ca="1" si="0"/>
        <v>0.23796973950145964</v>
      </c>
      <c r="DY3" s="62">
        <f t="shared" ca="1" si="0"/>
        <v>0.23571564114080387</v>
      </c>
      <c r="DZ3" s="62">
        <f t="shared" ca="1" si="0"/>
        <v>0.23338640616812628</v>
      </c>
      <c r="EA3" s="62">
        <f t="shared" ca="1" si="0"/>
        <v>0.23113230780747054</v>
      </c>
      <c r="EB3" s="62">
        <f t="shared" ca="1" si="0"/>
        <v>0.22880307283479295</v>
      </c>
      <c r="EC3" s="62">
        <f t="shared" ca="1" si="0"/>
        <v>0.22647383786211536</v>
      </c>
      <c r="ED3" s="62">
        <f t="shared" ca="1" si="0"/>
        <v>0.22421973950145963</v>
      </c>
      <c r="EE3" s="62">
        <f t="shared" ca="1" si="0"/>
        <v>0.22189050452878201</v>
      </c>
      <c r="EF3" s="62">
        <f t="shared" ca="1" si="0"/>
        <v>0.2196364061681263</v>
      </c>
      <c r="EG3" s="57" t="s">
        <v>570</v>
      </c>
      <c r="EH3" s="58"/>
      <c r="EI3" s="58"/>
      <c r="EJ3" s="58"/>
      <c r="EK3" s="58"/>
      <c r="EL3" s="58"/>
      <c r="EM3" s="58"/>
      <c r="EN3" s="58"/>
      <c r="EO3" s="58"/>
      <c r="EP3" s="58"/>
      <c r="EQ3" s="77">
        <f ca="1">SUM(EG5:ER130)</f>
        <v>22233.809999988811</v>
      </c>
      <c r="ER3" s="78"/>
    </row>
    <row r="4" spans="1:148" s="7" customFormat="1" x14ac:dyDescent="0.25">
      <c r="A4" s="7" t="s">
        <v>8</v>
      </c>
      <c r="B4" s="1" t="s">
        <v>488</v>
      </c>
      <c r="C4" s="7" t="s">
        <v>9</v>
      </c>
      <c r="D4" s="7" t="s">
        <v>10</v>
      </c>
      <c r="E4" s="8">
        <v>40909</v>
      </c>
      <c r="F4" s="8">
        <v>40940</v>
      </c>
      <c r="G4" s="8">
        <v>40969</v>
      </c>
      <c r="H4" s="8">
        <v>41000</v>
      </c>
      <c r="I4" s="8">
        <v>41030</v>
      </c>
      <c r="J4" s="8">
        <v>41061</v>
      </c>
      <c r="K4" s="8">
        <v>41091</v>
      </c>
      <c r="L4" s="8">
        <v>41122</v>
      </c>
      <c r="M4" s="8">
        <v>41153</v>
      </c>
      <c r="N4" s="8">
        <v>41183</v>
      </c>
      <c r="O4" s="8">
        <v>41214</v>
      </c>
      <c r="P4" s="8">
        <v>41244</v>
      </c>
      <c r="Q4" s="9">
        <v>40909</v>
      </c>
      <c r="R4" s="9">
        <v>40940</v>
      </c>
      <c r="S4" s="9">
        <v>40969</v>
      </c>
      <c r="T4" s="9">
        <v>41000</v>
      </c>
      <c r="U4" s="9">
        <v>41030</v>
      </c>
      <c r="V4" s="9">
        <v>41061</v>
      </c>
      <c r="W4" s="9">
        <v>41091</v>
      </c>
      <c r="X4" s="9">
        <v>41122</v>
      </c>
      <c r="Y4" s="9">
        <v>41153</v>
      </c>
      <c r="Z4" s="9">
        <v>41183</v>
      </c>
      <c r="AA4" s="9">
        <v>41214</v>
      </c>
      <c r="AB4" s="9">
        <v>41244</v>
      </c>
      <c r="AC4" s="8">
        <v>40909</v>
      </c>
      <c r="AD4" s="8">
        <v>40940</v>
      </c>
      <c r="AE4" s="8">
        <v>40969</v>
      </c>
      <c r="AF4" s="8">
        <v>41000</v>
      </c>
      <c r="AG4" s="8">
        <v>41030</v>
      </c>
      <c r="AH4" s="8">
        <v>41061</v>
      </c>
      <c r="AI4" s="8">
        <v>41091</v>
      </c>
      <c r="AJ4" s="8">
        <v>41122</v>
      </c>
      <c r="AK4" s="8">
        <v>41153</v>
      </c>
      <c r="AL4" s="8">
        <v>41183</v>
      </c>
      <c r="AM4" s="8">
        <v>41214</v>
      </c>
      <c r="AN4" s="8">
        <v>41244</v>
      </c>
      <c r="AO4" s="37">
        <v>40909</v>
      </c>
      <c r="AP4" s="37">
        <v>40940</v>
      </c>
      <c r="AQ4" s="37">
        <v>40969</v>
      </c>
      <c r="AR4" s="37">
        <v>41000</v>
      </c>
      <c r="AS4" s="37">
        <v>41030</v>
      </c>
      <c r="AT4" s="37">
        <v>41061</v>
      </c>
      <c r="AU4" s="37">
        <v>41091</v>
      </c>
      <c r="AV4" s="37">
        <v>41122</v>
      </c>
      <c r="AW4" s="37">
        <v>41153</v>
      </c>
      <c r="AX4" s="37">
        <v>41183</v>
      </c>
      <c r="AY4" s="37">
        <v>41214</v>
      </c>
      <c r="AZ4" s="37">
        <v>41244</v>
      </c>
      <c r="BA4" s="10">
        <v>40909</v>
      </c>
      <c r="BB4" s="10">
        <v>40940</v>
      </c>
      <c r="BC4" s="10">
        <v>40969</v>
      </c>
      <c r="BD4" s="10">
        <v>41000</v>
      </c>
      <c r="BE4" s="10">
        <v>41030</v>
      </c>
      <c r="BF4" s="10">
        <v>41061</v>
      </c>
      <c r="BG4" s="10">
        <v>41091</v>
      </c>
      <c r="BH4" s="10">
        <v>41122</v>
      </c>
      <c r="BI4" s="10">
        <v>41153</v>
      </c>
      <c r="BJ4" s="10">
        <v>41183</v>
      </c>
      <c r="BK4" s="10">
        <v>41214</v>
      </c>
      <c r="BL4" s="10">
        <v>41244</v>
      </c>
      <c r="BM4" s="9">
        <v>40909</v>
      </c>
      <c r="BN4" s="9">
        <v>40940</v>
      </c>
      <c r="BO4" s="9">
        <v>40969</v>
      </c>
      <c r="BP4" s="9">
        <v>41000</v>
      </c>
      <c r="BQ4" s="9">
        <v>41030</v>
      </c>
      <c r="BR4" s="9">
        <v>41061</v>
      </c>
      <c r="BS4" s="9">
        <v>41091</v>
      </c>
      <c r="BT4" s="9">
        <v>41122</v>
      </c>
      <c r="BU4" s="9">
        <v>41153</v>
      </c>
      <c r="BV4" s="9">
        <v>41183</v>
      </c>
      <c r="BW4" s="9">
        <v>41214</v>
      </c>
      <c r="BX4" s="9">
        <v>41244</v>
      </c>
      <c r="BY4" s="10">
        <v>40909</v>
      </c>
      <c r="BZ4" s="10">
        <v>40940</v>
      </c>
      <c r="CA4" s="10">
        <v>40969</v>
      </c>
      <c r="CB4" s="10">
        <v>41000</v>
      </c>
      <c r="CC4" s="10">
        <v>41030</v>
      </c>
      <c r="CD4" s="10">
        <v>41061</v>
      </c>
      <c r="CE4" s="10">
        <v>41091</v>
      </c>
      <c r="CF4" s="10">
        <v>41122</v>
      </c>
      <c r="CG4" s="10">
        <v>41153</v>
      </c>
      <c r="CH4" s="10">
        <v>41183</v>
      </c>
      <c r="CI4" s="10">
        <v>41214</v>
      </c>
      <c r="CJ4" s="10">
        <v>41244</v>
      </c>
      <c r="CK4" s="9">
        <v>40909</v>
      </c>
      <c r="CL4" s="9">
        <v>40940</v>
      </c>
      <c r="CM4" s="9">
        <v>40969</v>
      </c>
      <c r="CN4" s="9">
        <v>41000</v>
      </c>
      <c r="CO4" s="9">
        <v>41030</v>
      </c>
      <c r="CP4" s="9">
        <v>41061</v>
      </c>
      <c r="CQ4" s="9">
        <v>41091</v>
      </c>
      <c r="CR4" s="9">
        <v>41122</v>
      </c>
      <c r="CS4" s="9">
        <v>41153</v>
      </c>
      <c r="CT4" s="9">
        <v>41183</v>
      </c>
      <c r="CU4" s="9">
        <v>41214</v>
      </c>
      <c r="CV4" s="9">
        <v>41244</v>
      </c>
      <c r="CW4" s="10">
        <v>40909</v>
      </c>
      <c r="CX4" s="10">
        <v>40940</v>
      </c>
      <c r="CY4" s="10">
        <v>40969</v>
      </c>
      <c r="CZ4" s="10">
        <v>41000</v>
      </c>
      <c r="DA4" s="10">
        <v>41030</v>
      </c>
      <c r="DB4" s="10">
        <v>41061</v>
      </c>
      <c r="DC4" s="10">
        <v>41091</v>
      </c>
      <c r="DD4" s="10">
        <v>41122</v>
      </c>
      <c r="DE4" s="10">
        <v>41153</v>
      </c>
      <c r="DF4" s="10">
        <v>41183</v>
      </c>
      <c r="DG4" s="10">
        <v>41214</v>
      </c>
      <c r="DH4" s="10">
        <v>41244</v>
      </c>
      <c r="DI4" s="9">
        <v>40909</v>
      </c>
      <c r="DJ4" s="9">
        <v>40940</v>
      </c>
      <c r="DK4" s="9">
        <v>40969</v>
      </c>
      <c r="DL4" s="9">
        <v>41000</v>
      </c>
      <c r="DM4" s="9">
        <v>41030</v>
      </c>
      <c r="DN4" s="9">
        <v>41061</v>
      </c>
      <c r="DO4" s="9">
        <v>41091</v>
      </c>
      <c r="DP4" s="9">
        <v>41122</v>
      </c>
      <c r="DQ4" s="9">
        <v>41153</v>
      </c>
      <c r="DR4" s="9">
        <v>41183</v>
      </c>
      <c r="DS4" s="9">
        <v>41214</v>
      </c>
      <c r="DT4" s="9">
        <v>41244</v>
      </c>
      <c r="DU4" s="10">
        <v>40909</v>
      </c>
      <c r="DV4" s="10">
        <v>40940</v>
      </c>
      <c r="DW4" s="10">
        <v>40969</v>
      </c>
      <c r="DX4" s="10">
        <v>41000</v>
      </c>
      <c r="DY4" s="10">
        <v>41030</v>
      </c>
      <c r="DZ4" s="10">
        <v>41061</v>
      </c>
      <c r="EA4" s="10">
        <v>41091</v>
      </c>
      <c r="EB4" s="10">
        <v>41122</v>
      </c>
      <c r="EC4" s="10">
        <v>41153</v>
      </c>
      <c r="ED4" s="10">
        <v>41183</v>
      </c>
      <c r="EE4" s="10">
        <v>41214</v>
      </c>
      <c r="EF4" s="10">
        <v>41244</v>
      </c>
      <c r="EG4" s="9">
        <v>40909</v>
      </c>
      <c r="EH4" s="9">
        <v>40940</v>
      </c>
      <c r="EI4" s="9">
        <v>40969</v>
      </c>
      <c r="EJ4" s="9">
        <v>41000</v>
      </c>
      <c r="EK4" s="9">
        <v>41030</v>
      </c>
      <c r="EL4" s="9">
        <v>41061</v>
      </c>
      <c r="EM4" s="9">
        <v>41091</v>
      </c>
      <c r="EN4" s="9">
        <v>41122</v>
      </c>
      <c r="EO4" s="9">
        <v>41153</v>
      </c>
      <c r="EP4" s="9">
        <v>41183</v>
      </c>
      <c r="EQ4" s="9">
        <v>41214</v>
      </c>
      <c r="ER4" s="9">
        <v>41244</v>
      </c>
    </row>
    <row r="5" spans="1:148" x14ac:dyDescent="0.25">
      <c r="A5" t="s">
        <v>441</v>
      </c>
      <c r="B5" s="1" t="s">
        <v>148</v>
      </c>
      <c r="C5" t="str">
        <f t="shared" ref="C5:C68" ca="1" si="1">VLOOKUP($B5,LocationLookup,2,FALSE)</f>
        <v>0000001511</v>
      </c>
      <c r="D5" t="str">
        <f t="shared" ref="D5:D68" ca="1" si="2">VLOOKUP($C5,LossFactorLookup,2,FALSE)</f>
        <v>FortisAlberta Reversing POD - Fort Macleod (15S)</v>
      </c>
      <c r="F5" s="51">
        <v>5.4909125000000003</v>
      </c>
      <c r="G5" s="51">
        <v>8.7803682999999992</v>
      </c>
      <c r="H5" s="51">
        <v>1.6229415</v>
      </c>
      <c r="I5" s="51">
        <v>0.23461080000000001</v>
      </c>
      <c r="J5" s="51">
        <v>14.5832265</v>
      </c>
      <c r="N5" s="51">
        <v>4.0283616000000002</v>
      </c>
      <c r="O5" s="51">
        <v>5.1359513999999997</v>
      </c>
      <c r="P5" s="51">
        <v>1.6040745999999999</v>
      </c>
      <c r="Q5" s="32"/>
      <c r="R5" s="32">
        <v>257.95999999999998</v>
      </c>
      <c r="S5" s="32">
        <v>358.06</v>
      </c>
      <c r="T5" s="32">
        <v>66.88</v>
      </c>
      <c r="U5" s="32">
        <v>13.1</v>
      </c>
      <c r="V5" s="32">
        <v>576.21</v>
      </c>
      <c r="W5" s="32"/>
      <c r="X5" s="32"/>
      <c r="Y5" s="32"/>
      <c r="Z5" s="32">
        <v>311.3</v>
      </c>
      <c r="AA5" s="32">
        <v>237.3</v>
      </c>
      <c r="AB5" s="32">
        <v>217.41</v>
      </c>
      <c r="AD5" s="2">
        <v>1.24</v>
      </c>
      <c r="AE5" s="2">
        <v>1.24</v>
      </c>
      <c r="AF5" s="2">
        <v>1.24</v>
      </c>
      <c r="AG5" s="2">
        <v>1.24</v>
      </c>
      <c r="AH5" s="2">
        <v>1.24</v>
      </c>
      <c r="AL5" s="2">
        <v>0.56000000000000005</v>
      </c>
      <c r="AM5" s="2">
        <v>0.56000000000000005</v>
      </c>
      <c r="AN5" s="2">
        <v>0.56000000000000005</v>
      </c>
      <c r="AO5" s="33"/>
      <c r="AP5" s="33">
        <v>3.2</v>
      </c>
      <c r="AQ5" s="33">
        <v>4.4400000000000004</v>
      </c>
      <c r="AR5" s="33">
        <v>0.83</v>
      </c>
      <c r="AS5" s="33">
        <v>0.16</v>
      </c>
      <c r="AT5" s="33">
        <v>7.14</v>
      </c>
      <c r="AU5" s="33"/>
      <c r="AV5" s="33"/>
      <c r="AW5" s="33"/>
      <c r="AX5" s="33">
        <v>1.74</v>
      </c>
      <c r="AY5" s="33">
        <v>1.33</v>
      </c>
      <c r="AZ5" s="33">
        <v>1.22</v>
      </c>
      <c r="BA5" s="31">
        <f t="shared" ref="BA5:BL20" si="3">ROUND(Q5*BA$3,2)</f>
        <v>0</v>
      </c>
      <c r="BB5" s="31">
        <f t="shared" si="3"/>
        <v>0.03</v>
      </c>
      <c r="BC5" s="31">
        <f t="shared" si="3"/>
        <v>0.04</v>
      </c>
      <c r="BD5" s="31">
        <f t="shared" si="3"/>
        <v>-0.24</v>
      </c>
      <c r="BE5" s="31">
        <f t="shared" si="3"/>
        <v>-0.05</v>
      </c>
      <c r="BF5" s="31">
        <f t="shared" si="3"/>
        <v>-2.0699999999999998</v>
      </c>
      <c r="BG5" s="31">
        <f t="shared" si="3"/>
        <v>0</v>
      </c>
      <c r="BH5" s="31">
        <f t="shared" si="3"/>
        <v>0</v>
      </c>
      <c r="BI5" s="31">
        <f t="shared" si="3"/>
        <v>0</v>
      </c>
      <c r="BJ5" s="31">
        <f t="shared" si="3"/>
        <v>-1.71</v>
      </c>
      <c r="BK5" s="31">
        <f t="shared" si="3"/>
        <v>-1.31</v>
      </c>
      <c r="BL5" s="31">
        <f t="shared" si="3"/>
        <v>-1.2</v>
      </c>
      <c r="BM5" s="6">
        <f t="shared" ref="BM5:BX20" ca="1" si="4">VLOOKUP($C5,LossFactorLookup,3,FALSE)</f>
        <v>6.3399999999999998E-2</v>
      </c>
      <c r="BN5" s="6">
        <f t="shared" ca="1" si="4"/>
        <v>6.3399999999999998E-2</v>
      </c>
      <c r="BO5" s="6">
        <f t="shared" ca="1" si="4"/>
        <v>6.3399999999999998E-2</v>
      </c>
      <c r="BP5" s="6">
        <f t="shared" ca="1" si="4"/>
        <v>6.3399999999999998E-2</v>
      </c>
      <c r="BQ5" s="6">
        <f t="shared" ca="1" si="4"/>
        <v>6.3399999999999998E-2</v>
      </c>
      <c r="BR5" s="6">
        <f t="shared" ca="1" si="4"/>
        <v>6.3399999999999998E-2</v>
      </c>
      <c r="BS5" s="6">
        <f t="shared" ca="1" si="4"/>
        <v>6.3399999999999998E-2</v>
      </c>
      <c r="BT5" s="6">
        <f t="shared" ca="1" si="4"/>
        <v>6.3399999999999998E-2</v>
      </c>
      <c r="BU5" s="6">
        <f t="shared" ca="1" si="4"/>
        <v>6.3399999999999998E-2</v>
      </c>
      <c r="BV5" s="6">
        <f t="shared" ca="1" si="4"/>
        <v>6.3399999999999998E-2</v>
      </c>
      <c r="BW5" s="6">
        <f t="shared" ca="1" si="4"/>
        <v>6.3399999999999998E-2</v>
      </c>
      <c r="BX5" s="6">
        <f t="shared" ca="1" si="4"/>
        <v>6.3399999999999998E-2</v>
      </c>
      <c r="BY5" s="31">
        <f t="shared" ref="BY5:CJ26" ca="1" si="5">IFERROR(VLOOKUP($C5,DOSDetail,CELL("col",BY$4)+58,FALSE),ROUND(Q5*BM5,2))</f>
        <v>0</v>
      </c>
      <c r="BZ5" s="31">
        <f t="shared" ca="1" si="5"/>
        <v>16.350000000000001</v>
      </c>
      <c r="CA5" s="31">
        <f t="shared" ca="1" si="5"/>
        <v>22.7</v>
      </c>
      <c r="CB5" s="31">
        <f t="shared" ca="1" si="5"/>
        <v>4.24</v>
      </c>
      <c r="CC5" s="31">
        <f t="shared" ca="1" si="5"/>
        <v>0.83</v>
      </c>
      <c r="CD5" s="31">
        <f t="shared" ca="1" si="5"/>
        <v>36.53</v>
      </c>
      <c r="CE5" s="31">
        <f t="shared" ca="1" si="5"/>
        <v>0</v>
      </c>
      <c r="CF5" s="31">
        <f t="shared" ca="1" si="5"/>
        <v>0</v>
      </c>
      <c r="CG5" s="31">
        <f t="shared" ca="1" si="5"/>
        <v>0</v>
      </c>
      <c r="CH5" s="31">
        <f t="shared" ca="1" si="5"/>
        <v>19.739999999999998</v>
      </c>
      <c r="CI5" s="31">
        <f t="shared" ca="1" si="5"/>
        <v>15.04</v>
      </c>
      <c r="CJ5" s="31">
        <f t="shared" ca="1" si="5"/>
        <v>13.78</v>
      </c>
      <c r="CK5" s="32">
        <f t="shared" ref="CK5:CV20" ca="1" si="6">ROUND(Q5*$CV$3,2)</f>
        <v>0</v>
      </c>
      <c r="CL5" s="32">
        <f t="shared" ca="1" si="6"/>
        <v>-1.03</v>
      </c>
      <c r="CM5" s="32">
        <f t="shared" ca="1" si="6"/>
        <v>-1.43</v>
      </c>
      <c r="CN5" s="32">
        <f t="shared" ca="1" si="6"/>
        <v>-0.27</v>
      </c>
      <c r="CO5" s="32">
        <f t="shared" ca="1" si="6"/>
        <v>-0.05</v>
      </c>
      <c r="CP5" s="32">
        <f t="shared" ca="1" si="6"/>
        <v>-2.2999999999999998</v>
      </c>
      <c r="CQ5" s="32">
        <f t="shared" ca="1" si="6"/>
        <v>0</v>
      </c>
      <c r="CR5" s="32">
        <f t="shared" ca="1" si="6"/>
        <v>0</v>
      </c>
      <c r="CS5" s="32">
        <f t="shared" ca="1" si="6"/>
        <v>0</v>
      </c>
      <c r="CT5" s="32">
        <f t="shared" ca="1" si="6"/>
        <v>-1.25</v>
      </c>
      <c r="CU5" s="32">
        <f t="shared" ca="1" si="6"/>
        <v>-0.95</v>
      </c>
      <c r="CV5" s="32">
        <f t="shared" ca="1" si="6"/>
        <v>-0.87</v>
      </c>
      <c r="CW5" s="31">
        <f t="shared" ref="CW5:CW7" ca="1" si="7">BY5+CK5-AO5-BA5</f>
        <v>0</v>
      </c>
      <c r="CX5" s="31">
        <f t="shared" ref="CX5:CX7" ca="1" si="8">BZ5+CL5-AP5-BB5</f>
        <v>12.090000000000002</v>
      </c>
      <c r="CY5" s="31">
        <f t="shared" ref="CY5:CY7" ca="1" si="9">CA5+CM5-AQ5-BC5</f>
        <v>16.79</v>
      </c>
      <c r="CZ5" s="31">
        <f t="shared" ref="CZ5:CZ7" ca="1" si="10">CB5+CN5-AR5-BD5</f>
        <v>3.38</v>
      </c>
      <c r="DA5" s="31">
        <f t="shared" ref="DA5:DA7" ca="1" si="11">CC5+CO5-AS5-BE5</f>
        <v>0.66999999999999993</v>
      </c>
      <c r="DB5" s="31">
        <f t="shared" ref="DB5:DB7" ca="1" si="12">CD5+CP5-AT5-BF5</f>
        <v>29.160000000000004</v>
      </c>
      <c r="DC5" s="31">
        <f t="shared" ref="DC5:DC7" ca="1" si="13">CE5+CQ5-AU5-BG5</f>
        <v>0</v>
      </c>
      <c r="DD5" s="31">
        <f t="shared" ref="DD5:DD7" ca="1" si="14">CF5+CR5-AV5-BH5</f>
        <v>0</v>
      </c>
      <c r="DE5" s="31">
        <f t="shared" ref="DE5:DE7" ca="1" si="15">CG5+CS5-AW5-BI5</f>
        <v>0</v>
      </c>
      <c r="DF5" s="31">
        <f t="shared" ref="DF5:DF7" ca="1" si="16">CH5+CT5-AX5-BJ5</f>
        <v>18.46</v>
      </c>
      <c r="DG5" s="31">
        <f t="shared" ref="DG5:DG7" ca="1" si="17">CI5+CU5-AY5-BK5</f>
        <v>14.07</v>
      </c>
      <c r="DH5" s="31">
        <f t="shared" ref="DH5:DH7" ca="1" si="18">CJ5+CV5-AZ5-BL5</f>
        <v>12.889999999999999</v>
      </c>
      <c r="DI5" s="32">
        <f ca="1">ROUND(CW5*5%,2)</f>
        <v>0</v>
      </c>
      <c r="DJ5" s="32">
        <f t="shared" ref="DJ5:DT20" ca="1" si="19">ROUND(CX5*5%,2)</f>
        <v>0.6</v>
      </c>
      <c r="DK5" s="32">
        <f t="shared" ca="1" si="19"/>
        <v>0.84</v>
      </c>
      <c r="DL5" s="32">
        <f t="shared" ca="1" si="19"/>
        <v>0.17</v>
      </c>
      <c r="DM5" s="32">
        <f t="shared" ca="1" si="19"/>
        <v>0.03</v>
      </c>
      <c r="DN5" s="32">
        <f t="shared" ca="1" si="19"/>
        <v>1.46</v>
      </c>
      <c r="DO5" s="32">
        <f t="shared" ca="1" si="19"/>
        <v>0</v>
      </c>
      <c r="DP5" s="32">
        <f t="shared" ca="1" si="19"/>
        <v>0</v>
      </c>
      <c r="DQ5" s="32">
        <f t="shared" ca="1" si="19"/>
        <v>0</v>
      </c>
      <c r="DR5" s="32">
        <f t="shared" ca="1" si="19"/>
        <v>0.92</v>
      </c>
      <c r="DS5" s="32">
        <f t="shared" ca="1" si="19"/>
        <v>0.7</v>
      </c>
      <c r="DT5" s="32">
        <f t="shared" ca="1" si="19"/>
        <v>0.64</v>
      </c>
      <c r="DU5" s="31">
        <f ca="1">ROUND(CW5*DU$3,2)</f>
        <v>0</v>
      </c>
      <c r="DV5" s="31">
        <f t="shared" ref="DV5:EF20" ca="1" si="20">ROUND(CX5*DV$3,2)</f>
        <v>2.93</v>
      </c>
      <c r="DW5" s="31">
        <f t="shared" ca="1" si="20"/>
        <v>4.03</v>
      </c>
      <c r="DX5" s="31">
        <f t="shared" ca="1" si="20"/>
        <v>0.8</v>
      </c>
      <c r="DY5" s="31">
        <f t="shared" ca="1" si="20"/>
        <v>0.16</v>
      </c>
      <c r="DZ5" s="31">
        <f t="shared" ca="1" si="20"/>
        <v>6.81</v>
      </c>
      <c r="EA5" s="31">
        <f t="shared" ca="1" si="20"/>
        <v>0</v>
      </c>
      <c r="EB5" s="31">
        <f t="shared" ca="1" si="20"/>
        <v>0</v>
      </c>
      <c r="EC5" s="31">
        <f t="shared" ca="1" si="20"/>
        <v>0</v>
      </c>
      <c r="ED5" s="31">
        <f t="shared" ca="1" si="20"/>
        <v>4.1399999999999997</v>
      </c>
      <c r="EE5" s="31">
        <f t="shared" ca="1" si="20"/>
        <v>3.12</v>
      </c>
      <c r="EF5" s="31">
        <f t="shared" ca="1" si="20"/>
        <v>2.83</v>
      </c>
      <c r="EG5" s="32">
        <f ca="1">CW5+DI5+DU5</f>
        <v>0</v>
      </c>
      <c r="EH5" s="32">
        <f t="shared" ref="EH5:ER20" ca="1" si="21">CX5+DJ5+DV5</f>
        <v>15.620000000000001</v>
      </c>
      <c r="EI5" s="32">
        <f t="shared" ca="1" si="21"/>
        <v>21.66</v>
      </c>
      <c r="EJ5" s="32">
        <f t="shared" ca="1" si="21"/>
        <v>4.3499999999999996</v>
      </c>
      <c r="EK5" s="32">
        <f t="shared" ca="1" si="21"/>
        <v>0.86</v>
      </c>
      <c r="EL5" s="32">
        <f t="shared" ca="1" si="21"/>
        <v>37.430000000000007</v>
      </c>
      <c r="EM5" s="32">
        <f t="shared" ca="1" si="21"/>
        <v>0</v>
      </c>
      <c r="EN5" s="32">
        <f t="shared" ca="1" si="21"/>
        <v>0</v>
      </c>
      <c r="EO5" s="32">
        <f t="shared" ca="1" si="21"/>
        <v>0</v>
      </c>
      <c r="EP5" s="32">
        <f t="shared" ca="1" si="21"/>
        <v>23.520000000000003</v>
      </c>
      <c r="EQ5" s="32">
        <f t="shared" ca="1" si="21"/>
        <v>17.89</v>
      </c>
      <c r="ER5" s="32">
        <f t="shared" ca="1" si="21"/>
        <v>16.36</v>
      </c>
    </row>
    <row r="6" spans="1:148" x14ac:dyDescent="0.25">
      <c r="A6" t="s">
        <v>441</v>
      </c>
      <c r="B6" s="1" t="s">
        <v>156</v>
      </c>
      <c r="C6" t="str">
        <f t="shared" ca="1" si="1"/>
        <v>0000006711</v>
      </c>
      <c r="D6" t="str">
        <f t="shared" ca="1" si="2"/>
        <v>FortisAlberta Reversing POD - Stirling (67S)</v>
      </c>
      <c r="H6" s="51">
        <v>92.439188799999997</v>
      </c>
      <c r="I6" s="51">
        <v>256.63961560000001</v>
      </c>
      <c r="J6" s="51">
        <v>74.730728099999993</v>
      </c>
      <c r="K6" s="51">
        <v>85.383325299999996</v>
      </c>
      <c r="L6" s="51">
        <v>70.265573399999994</v>
      </c>
      <c r="M6" s="51">
        <v>333.97431920000002</v>
      </c>
      <c r="N6" s="51">
        <v>97.503652399999993</v>
      </c>
      <c r="Q6" s="32"/>
      <c r="R6" s="32"/>
      <c r="S6" s="32"/>
      <c r="T6" s="32">
        <v>1213.26</v>
      </c>
      <c r="U6" s="32">
        <v>2917.73</v>
      </c>
      <c r="V6" s="32">
        <v>826.9</v>
      </c>
      <c r="W6" s="32">
        <v>858.95</v>
      </c>
      <c r="X6" s="32">
        <v>821.58</v>
      </c>
      <c r="Y6" s="32">
        <v>14020.34</v>
      </c>
      <c r="Z6" s="32">
        <v>2429.21</v>
      </c>
      <c r="AA6" s="32"/>
      <c r="AB6" s="32"/>
      <c r="AF6" s="2">
        <v>-7.0000000000000007E-2</v>
      </c>
      <c r="AG6" s="2">
        <v>-7.0000000000000007E-2</v>
      </c>
      <c r="AH6" s="2">
        <v>-7.0000000000000007E-2</v>
      </c>
      <c r="AI6" s="2">
        <v>-7.0000000000000007E-2</v>
      </c>
      <c r="AJ6" s="2">
        <v>-0.64</v>
      </c>
      <c r="AK6" s="2">
        <v>-0.64</v>
      </c>
      <c r="AL6" s="2">
        <v>-0.64</v>
      </c>
      <c r="AO6" s="33"/>
      <c r="AP6" s="33"/>
      <c r="AQ6" s="33"/>
      <c r="AR6" s="33">
        <v>-0.85</v>
      </c>
      <c r="AS6" s="33">
        <v>-2.04</v>
      </c>
      <c r="AT6" s="33">
        <v>-0.57999999999999996</v>
      </c>
      <c r="AU6" s="33">
        <v>-0.6</v>
      </c>
      <c r="AV6" s="33">
        <v>-5.26</v>
      </c>
      <c r="AW6" s="33">
        <v>-89.73</v>
      </c>
      <c r="AX6" s="33">
        <v>-15.55</v>
      </c>
      <c r="AY6" s="33"/>
      <c r="AZ6" s="33"/>
      <c r="BA6" s="31">
        <f t="shared" si="3"/>
        <v>0</v>
      </c>
      <c r="BB6" s="31">
        <f t="shared" si="3"/>
        <v>0</v>
      </c>
      <c r="BC6" s="31">
        <f t="shared" si="3"/>
        <v>0</v>
      </c>
      <c r="BD6" s="31">
        <f t="shared" si="3"/>
        <v>-4.37</v>
      </c>
      <c r="BE6" s="31">
        <f t="shared" si="3"/>
        <v>-10.5</v>
      </c>
      <c r="BF6" s="31">
        <f t="shared" si="3"/>
        <v>-2.98</v>
      </c>
      <c r="BG6" s="31">
        <f t="shared" si="3"/>
        <v>-3.09</v>
      </c>
      <c r="BH6" s="31">
        <f t="shared" si="3"/>
        <v>-7.39</v>
      </c>
      <c r="BI6" s="31">
        <f t="shared" si="3"/>
        <v>-126.18</v>
      </c>
      <c r="BJ6" s="31">
        <f t="shared" si="3"/>
        <v>-13.36</v>
      </c>
      <c r="BK6" s="31">
        <f t="shared" si="3"/>
        <v>0</v>
      </c>
      <c r="BL6" s="31">
        <f t="shared" si="3"/>
        <v>0</v>
      </c>
      <c r="BM6" s="6">
        <f t="shared" ca="1" si="4"/>
        <v>4.2900000000000001E-2</v>
      </c>
      <c r="BN6" s="6">
        <f t="shared" ca="1" si="4"/>
        <v>4.2900000000000001E-2</v>
      </c>
      <c r="BO6" s="6">
        <f t="shared" ca="1" si="4"/>
        <v>4.2900000000000001E-2</v>
      </c>
      <c r="BP6" s="6">
        <f t="shared" ca="1" si="4"/>
        <v>4.2900000000000001E-2</v>
      </c>
      <c r="BQ6" s="6">
        <f t="shared" ca="1" si="4"/>
        <v>4.2900000000000001E-2</v>
      </c>
      <c r="BR6" s="6">
        <f t="shared" ca="1" si="4"/>
        <v>4.2900000000000001E-2</v>
      </c>
      <c r="BS6" s="6">
        <f t="shared" ca="1" si="4"/>
        <v>4.2900000000000001E-2</v>
      </c>
      <c r="BT6" s="6">
        <f t="shared" ca="1" si="4"/>
        <v>4.2900000000000001E-2</v>
      </c>
      <c r="BU6" s="6">
        <f t="shared" ca="1" si="4"/>
        <v>4.2900000000000001E-2</v>
      </c>
      <c r="BV6" s="6">
        <f t="shared" ca="1" si="4"/>
        <v>4.2900000000000001E-2</v>
      </c>
      <c r="BW6" s="6">
        <f t="shared" ca="1" si="4"/>
        <v>4.2900000000000001E-2</v>
      </c>
      <c r="BX6" s="6">
        <f t="shared" ca="1" si="4"/>
        <v>4.2900000000000001E-2</v>
      </c>
      <c r="BY6" s="31">
        <f t="shared" ca="1" si="5"/>
        <v>0</v>
      </c>
      <c r="BZ6" s="31">
        <f t="shared" ca="1" si="5"/>
        <v>0</v>
      </c>
      <c r="CA6" s="31">
        <f t="shared" ca="1" si="5"/>
        <v>0</v>
      </c>
      <c r="CB6" s="31">
        <f t="shared" ca="1" si="5"/>
        <v>52.05</v>
      </c>
      <c r="CC6" s="31">
        <f t="shared" ca="1" si="5"/>
        <v>125.17</v>
      </c>
      <c r="CD6" s="31">
        <f t="shared" ca="1" si="5"/>
        <v>35.47</v>
      </c>
      <c r="CE6" s="31">
        <f t="shared" ca="1" si="5"/>
        <v>36.85</v>
      </c>
      <c r="CF6" s="31">
        <f t="shared" ca="1" si="5"/>
        <v>35.25</v>
      </c>
      <c r="CG6" s="31">
        <f t="shared" ca="1" si="5"/>
        <v>601.47</v>
      </c>
      <c r="CH6" s="31">
        <f t="shared" ca="1" si="5"/>
        <v>104.21</v>
      </c>
      <c r="CI6" s="31">
        <f t="shared" ca="1" si="5"/>
        <v>0</v>
      </c>
      <c r="CJ6" s="31">
        <f t="shared" ca="1" si="5"/>
        <v>0</v>
      </c>
      <c r="CK6" s="32">
        <f t="shared" ca="1" si="6"/>
        <v>0</v>
      </c>
      <c r="CL6" s="32">
        <f t="shared" ca="1" si="6"/>
        <v>0</v>
      </c>
      <c r="CM6" s="32">
        <f t="shared" ca="1" si="6"/>
        <v>0</v>
      </c>
      <c r="CN6" s="32">
        <f t="shared" ca="1" si="6"/>
        <v>-4.8499999999999996</v>
      </c>
      <c r="CO6" s="32">
        <f t="shared" ca="1" si="6"/>
        <v>-11.67</v>
      </c>
      <c r="CP6" s="32">
        <f t="shared" ca="1" si="6"/>
        <v>-3.31</v>
      </c>
      <c r="CQ6" s="32">
        <f t="shared" ca="1" si="6"/>
        <v>-3.44</v>
      </c>
      <c r="CR6" s="32">
        <f t="shared" ca="1" si="6"/>
        <v>-3.29</v>
      </c>
      <c r="CS6" s="32">
        <f t="shared" ca="1" si="6"/>
        <v>-56.08</v>
      </c>
      <c r="CT6" s="32">
        <f t="shared" ca="1" si="6"/>
        <v>-9.7200000000000006</v>
      </c>
      <c r="CU6" s="32">
        <f t="shared" ca="1" si="6"/>
        <v>0</v>
      </c>
      <c r="CV6" s="32">
        <f t="shared" ca="1" si="6"/>
        <v>0</v>
      </c>
      <c r="CW6" s="31">
        <f t="shared" ca="1" si="7"/>
        <v>0</v>
      </c>
      <c r="CX6" s="31">
        <f t="shared" ca="1" si="8"/>
        <v>0</v>
      </c>
      <c r="CY6" s="31">
        <f t="shared" ca="1" si="9"/>
        <v>0</v>
      </c>
      <c r="CZ6" s="31">
        <f t="shared" ca="1" si="10"/>
        <v>52.419999999999995</v>
      </c>
      <c r="DA6" s="31">
        <f t="shared" ca="1" si="11"/>
        <v>126.04</v>
      </c>
      <c r="DB6" s="31">
        <f t="shared" ca="1" si="12"/>
        <v>35.719999999999992</v>
      </c>
      <c r="DC6" s="31">
        <f t="shared" ca="1" si="13"/>
        <v>37.100000000000009</v>
      </c>
      <c r="DD6" s="31">
        <f t="shared" ca="1" si="14"/>
        <v>44.61</v>
      </c>
      <c r="DE6" s="31">
        <f t="shared" ca="1" si="15"/>
        <v>761.3</v>
      </c>
      <c r="DF6" s="31">
        <f t="shared" ca="1" si="16"/>
        <v>123.39999999999999</v>
      </c>
      <c r="DG6" s="31">
        <f t="shared" ca="1" si="17"/>
        <v>0</v>
      </c>
      <c r="DH6" s="31">
        <f t="shared" ca="1" si="18"/>
        <v>0</v>
      </c>
      <c r="DI6" s="32">
        <f t="shared" ref="DI6:DT40" ca="1" si="22">ROUND(CW6*5%,2)</f>
        <v>0</v>
      </c>
      <c r="DJ6" s="32">
        <f t="shared" ca="1" si="19"/>
        <v>0</v>
      </c>
      <c r="DK6" s="32">
        <f t="shared" ca="1" si="19"/>
        <v>0</v>
      </c>
      <c r="DL6" s="32">
        <f t="shared" ca="1" si="19"/>
        <v>2.62</v>
      </c>
      <c r="DM6" s="32">
        <f t="shared" ca="1" si="19"/>
        <v>6.3</v>
      </c>
      <c r="DN6" s="32">
        <f t="shared" ca="1" si="19"/>
        <v>1.79</v>
      </c>
      <c r="DO6" s="32">
        <f t="shared" ca="1" si="19"/>
        <v>1.86</v>
      </c>
      <c r="DP6" s="32">
        <f t="shared" ca="1" si="19"/>
        <v>2.23</v>
      </c>
      <c r="DQ6" s="32">
        <f t="shared" ca="1" si="19"/>
        <v>38.07</v>
      </c>
      <c r="DR6" s="32">
        <f t="shared" ca="1" si="19"/>
        <v>6.17</v>
      </c>
      <c r="DS6" s="32">
        <f t="shared" ca="1" si="19"/>
        <v>0</v>
      </c>
      <c r="DT6" s="32">
        <f t="shared" ca="1" si="19"/>
        <v>0</v>
      </c>
      <c r="DU6" s="31">
        <f t="shared" ref="DU6:EF40" ca="1" si="23">ROUND(CW6*DU$3,2)</f>
        <v>0</v>
      </c>
      <c r="DV6" s="31">
        <f t="shared" ca="1" si="20"/>
        <v>0</v>
      </c>
      <c r="DW6" s="31">
        <f t="shared" ca="1" si="20"/>
        <v>0</v>
      </c>
      <c r="DX6" s="31">
        <f t="shared" ca="1" si="20"/>
        <v>12.47</v>
      </c>
      <c r="DY6" s="31">
        <f t="shared" ca="1" si="20"/>
        <v>29.71</v>
      </c>
      <c r="DZ6" s="31">
        <f t="shared" ca="1" si="20"/>
        <v>8.34</v>
      </c>
      <c r="EA6" s="31">
        <f t="shared" ca="1" si="20"/>
        <v>8.58</v>
      </c>
      <c r="EB6" s="31">
        <f t="shared" ca="1" si="20"/>
        <v>10.210000000000001</v>
      </c>
      <c r="EC6" s="31">
        <f t="shared" ca="1" si="20"/>
        <v>172.41</v>
      </c>
      <c r="ED6" s="31">
        <f t="shared" ca="1" si="20"/>
        <v>27.67</v>
      </c>
      <c r="EE6" s="31">
        <f t="shared" ca="1" si="20"/>
        <v>0</v>
      </c>
      <c r="EF6" s="31">
        <f t="shared" ca="1" si="20"/>
        <v>0</v>
      </c>
      <c r="EG6" s="32">
        <f t="shared" ref="EG6:ER40" ca="1" si="24">CW6+DI6+DU6</f>
        <v>0</v>
      </c>
      <c r="EH6" s="32">
        <f t="shared" ca="1" si="21"/>
        <v>0</v>
      </c>
      <c r="EI6" s="32">
        <f t="shared" ca="1" si="21"/>
        <v>0</v>
      </c>
      <c r="EJ6" s="32">
        <f t="shared" ca="1" si="21"/>
        <v>67.509999999999991</v>
      </c>
      <c r="EK6" s="32">
        <f t="shared" ca="1" si="21"/>
        <v>162.05000000000001</v>
      </c>
      <c r="EL6" s="32">
        <f t="shared" ca="1" si="21"/>
        <v>45.849999999999994</v>
      </c>
      <c r="EM6" s="32">
        <f t="shared" ca="1" si="21"/>
        <v>47.540000000000006</v>
      </c>
      <c r="EN6" s="32">
        <f t="shared" ca="1" si="21"/>
        <v>57.05</v>
      </c>
      <c r="EO6" s="32">
        <f t="shared" ca="1" si="21"/>
        <v>971.78</v>
      </c>
      <c r="EP6" s="32">
        <f t="shared" ca="1" si="21"/>
        <v>157.24</v>
      </c>
      <c r="EQ6" s="32">
        <f t="shared" ca="1" si="21"/>
        <v>0</v>
      </c>
      <c r="ER6" s="32">
        <f t="shared" ca="1" si="21"/>
        <v>0</v>
      </c>
    </row>
    <row r="7" spans="1:148" x14ac:dyDescent="0.25">
      <c r="A7" t="s">
        <v>441</v>
      </c>
      <c r="B7" s="1" t="s">
        <v>149</v>
      </c>
      <c r="C7" t="str">
        <f t="shared" ca="1" si="1"/>
        <v>0000022911</v>
      </c>
      <c r="D7" t="str">
        <f t="shared" ca="1" si="2"/>
        <v>FortisAlberta Reversing POD - Glenwood (229S)</v>
      </c>
      <c r="E7" s="51">
        <v>3.6407055000000001</v>
      </c>
      <c r="F7" s="51">
        <v>4.6911823000000004</v>
      </c>
      <c r="G7" s="51">
        <v>11.115790199999999</v>
      </c>
      <c r="H7" s="51">
        <v>9.9975774000000008</v>
      </c>
      <c r="I7" s="51">
        <v>2.6980293999999998</v>
      </c>
      <c r="J7" s="51">
        <v>16.1662587</v>
      </c>
      <c r="M7" s="51">
        <v>82.401163800000006</v>
      </c>
      <c r="N7" s="51">
        <v>97.701868099999999</v>
      </c>
      <c r="O7" s="51">
        <v>13.875920199999999</v>
      </c>
      <c r="P7" s="51">
        <v>3.4164245000000002</v>
      </c>
      <c r="Q7" s="32">
        <v>55.6</v>
      </c>
      <c r="R7" s="32">
        <v>83.16</v>
      </c>
      <c r="S7" s="32">
        <v>199.91</v>
      </c>
      <c r="T7" s="32">
        <v>116.71</v>
      </c>
      <c r="U7" s="32">
        <v>20.9</v>
      </c>
      <c r="V7" s="32">
        <v>105.54</v>
      </c>
      <c r="W7" s="32"/>
      <c r="X7" s="32"/>
      <c r="Y7" s="32">
        <v>3100.74</v>
      </c>
      <c r="Z7" s="32">
        <v>2341.4699999999998</v>
      </c>
      <c r="AA7" s="32">
        <v>304.33</v>
      </c>
      <c r="AB7" s="32">
        <v>70.03</v>
      </c>
      <c r="AC7" s="2">
        <v>2.02</v>
      </c>
      <c r="AD7" s="2">
        <v>2.02</v>
      </c>
      <c r="AE7" s="2">
        <v>2.02</v>
      </c>
      <c r="AF7" s="2">
        <v>2.4300000000000002</v>
      </c>
      <c r="AG7" s="2">
        <v>2.4300000000000002</v>
      </c>
      <c r="AH7" s="2">
        <v>2.4300000000000002</v>
      </c>
      <c r="AK7" s="2">
        <v>1.61</v>
      </c>
      <c r="AL7" s="2">
        <v>1.61</v>
      </c>
      <c r="AM7" s="2">
        <v>1.61</v>
      </c>
      <c r="AN7" s="2">
        <v>1.61</v>
      </c>
      <c r="AO7" s="33">
        <v>1.1200000000000001</v>
      </c>
      <c r="AP7" s="33">
        <v>1.68</v>
      </c>
      <c r="AQ7" s="33">
        <v>4.04</v>
      </c>
      <c r="AR7" s="33">
        <v>2.84</v>
      </c>
      <c r="AS7" s="33">
        <v>0.51</v>
      </c>
      <c r="AT7" s="33">
        <v>2.56</v>
      </c>
      <c r="AU7" s="33"/>
      <c r="AV7" s="33"/>
      <c r="AW7" s="33">
        <v>49.92</v>
      </c>
      <c r="AX7" s="33">
        <v>37.700000000000003</v>
      </c>
      <c r="AY7" s="33">
        <v>4.9000000000000004</v>
      </c>
      <c r="AZ7" s="33">
        <v>1.1299999999999999</v>
      </c>
      <c r="BA7" s="31">
        <f t="shared" si="3"/>
        <v>0.01</v>
      </c>
      <c r="BB7" s="31">
        <f t="shared" si="3"/>
        <v>0.01</v>
      </c>
      <c r="BC7" s="31">
        <f t="shared" si="3"/>
        <v>0.02</v>
      </c>
      <c r="BD7" s="31">
        <f t="shared" si="3"/>
        <v>-0.42</v>
      </c>
      <c r="BE7" s="31">
        <f t="shared" si="3"/>
        <v>-0.08</v>
      </c>
      <c r="BF7" s="31">
        <f t="shared" si="3"/>
        <v>-0.38</v>
      </c>
      <c r="BG7" s="31">
        <f t="shared" si="3"/>
        <v>0</v>
      </c>
      <c r="BH7" s="31">
        <f t="shared" si="3"/>
        <v>0</v>
      </c>
      <c r="BI7" s="31">
        <f t="shared" si="3"/>
        <v>-27.91</v>
      </c>
      <c r="BJ7" s="31">
        <f t="shared" si="3"/>
        <v>-12.88</v>
      </c>
      <c r="BK7" s="31">
        <f t="shared" si="3"/>
        <v>-1.67</v>
      </c>
      <c r="BL7" s="31">
        <f t="shared" si="3"/>
        <v>-0.39</v>
      </c>
      <c r="BM7" s="6">
        <f t="shared" ca="1" si="4"/>
        <v>7.0800000000000002E-2</v>
      </c>
      <c r="BN7" s="6">
        <f t="shared" ca="1" si="4"/>
        <v>7.0800000000000002E-2</v>
      </c>
      <c r="BO7" s="6">
        <f t="shared" ca="1" si="4"/>
        <v>7.0800000000000002E-2</v>
      </c>
      <c r="BP7" s="6">
        <f t="shared" ca="1" si="4"/>
        <v>7.0800000000000002E-2</v>
      </c>
      <c r="BQ7" s="6">
        <f t="shared" ca="1" si="4"/>
        <v>7.0800000000000002E-2</v>
      </c>
      <c r="BR7" s="6">
        <f t="shared" ca="1" si="4"/>
        <v>7.0800000000000002E-2</v>
      </c>
      <c r="BS7" s="6">
        <f t="shared" ca="1" si="4"/>
        <v>7.0800000000000002E-2</v>
      </c>
      <c r="BT7" s="6">
        <f t="shared" ca="1" si="4"/>
        <v>7.0800000000000002E-2</v>
      </c>
      <c r="BU7" s="6">
        <f t="shared" ca="1" si="4"/>
        <v>7.0800000000000002E-2</v>
      </c>
      <c r="BV7" s="6">
        <f t="shared" ca="1" si="4"/>
        <v>7.0800000000000002E-2</v>
      </c>
      <c r="BW7" s="6">
        <f t="shared" ca="1" si="4"/>
        <v>7.0800000000000002E-2</v>
      </c>
      <c r="BX7" s="6">
        <f t="shared" ca="1" si="4"/>
        <v>7.0800000000000002E-2</v>
      </c>
      <c r="BY7" s="31">
        <f t="shared" ca="1" si="5"/>
        <v>3.94</v>
      </c>
      <c r="BZ7" s="31">
        <f t="shared" ca="1" si="5"/>
        <v>5.89</v>
      </c>
      <c r="CA7" s="31">
        <f t="shared" ca="1" si="5"/>
        <v>14.15</v>
      </c>
      <c r="CB7" s="31">
        <f t="shared" ca="1" si="5"/>
        <v>8.26</v>
      </c>
      <c r="CC7" s="31">
        <f t="shared" ca="1" si="5"/>
        <v>1.48</v>
      </c>
      <c r="CD7" s="31">
        <f t="shared" ca="1" si="5"/>
        <v>7.47</v>
      </c>
      <c r="CE7" s="31">
        <f t="shared" ca="1" si="5"/>
        <v>0</v>
      </c>
      <c r="CF7" s="31">
        <f t="shared" ca="1" si="5"/>
        <v>0</v>
      </c>
      <c r="CG7" s="31">
        <f t="shared" ca="1" si="5"/>
        <v>219.53</v>
      </c>
      <c r="CH7" s="31">
        <f t="shared" ca="1" si="5"/>
        <v>165.78</v>
      </c>
      <c r="CI7" s="31">
        <f t="shared" ca="1" si="5"/>
        <v>21.55</v>
      </c>
      <c r="CJ7" s="31">
        <f t="shared" ca="1" si="5"/>
        <v>4.96</v>
      </c>
      <c r="CK7" s="32">
        <f t="shared" ca="1" si="6"/>
        <v>-0.22</v>
      </c>
      <c r="CL7" s="32">
        <f t="shared" ca="1" si="6"/>
        <v>-0.33</v>
      </c>
      <c r="CM7" s="32">
        <f t="shared" ca="1" si="6"/>
        <v>-0.8</v>
      </c>
      <c r="CN7" s="32">
        <f t="shared" ca="1" si="6"/>
        <v>-0.47</v>
      </c>
      <c r="CO7" s="32">
        <f t="shared" ca="1" si="6"/>
        <v>-0.08</v>
      </c>
      <c r="CP7" s="32">
        <f t="shared" ca="1" si="6"/>
        <v>-0.42</v>
      </c>
      <c r="CQ7" s="32">
        <f t="shared" ca="1" si="6"/>
        <v>0</v>
      </c>
      <c r="CR7" s="32">
        <f t="shared" ca="1" si="6"/>
        <v>0</v>
      </c>
      <c r="CS7" s="32">
        <f t="shared" ca="1" si="6"/>
        <v>-12.4</v>
      </c>
      <c r="CT7" s="32">
        <f t="shared" ca="1" si="6"/>
        <v>-9.3699999999999992</v>
      </c>
      <c r="CU7" s="32">
        <f t="shared" ca="1" si="6"/>
        <v>-1.22</v>
      </c>
      <c r="CV7" s="32">
        <f t="shared" ca="1" si="6"/>
        <v>-0.28000000000000003</v>
      </c>
      <c r="CW7" s="31">
        <f t="shared" ca="1" si="7"/>
        <v>2.59</v>
      </c>
      <c r="CX7" s="31">
        <f t="shared" ca="1" si="8"/>
        <v>3.87</v>
      </c>
      <c r="CY7" s="31">
        <f t="shared" ca="1" si="9"/>
        <v>9.2899999999999991</v>
      </c>
      <c r="CZ7" s="31">
        <f t="shared" ca="1" si="10"/>
        <v>5.37</v>
      </c>
      <c r="DA7" s="31">
        <f t="shared" ca="1" si="11"/>
        <v>0.96999999999999986</v>
      </c>
      <c r="DB7" s="31">
        <f t="shared" ca="1" si="12"/>
        <v>4.87</v>
      </c>
      <c r="DC7" s="31">
        <f t="shared" ca="1" si="13"/>
        <v>0</v>
      </c>
      <c r="DD7" s="31">
        <f t="shared" ca="1" si="14"/>
        <v>0</v>
      </c>
      <c r="DE7" s="31">
        <f t="shared" ca="1" si="15"/>
        <v>185.11999999999998</v>
      </c>
      <c r="DF7" s="31">
        <f t="shared" ca="1" si="16"/>
        <v>131.59</v>
      </c>
      <c r="DG7" s="31">
        <f t="shared" ca="1" si="17"/>
        <v>17.100000000000001</v>
      </c>
      <c r="DH7" s="31">
        <f t="shared" ca="1" si="18"/>
        <v>3.94</v>
      </c>
      <c r="DI7" s="32">
        <f t="shared" ca="1" si="22"/>
        <v>0.13</v>
      </c>
      <c r="DJ7" s="32">
        <f t="shared" ca="1" si="19"/>
        <v>0.19</v>
      </c>
      <c r="DK7" s="32">
        <f t="shared" ca="1" si="19"/>
        <v>0.46</v>
      </c>
      <c r="DL7" s="32">
        <f t="shared" ca="1" si="19"/>
        <v>0.27</v>
      </c>
      <c r="DM7" s="32">
        <f t="shared" ca="1" si="19"/>
        <v>0.05</v>
      </c>
      <c r="DN7" s="32">
        <f t="shared" ca="1" si="19"/>
        <v>0.24</v>
      </c>
      <c r="DO7" s="32">
        <f t="shared" ca="1" si="19"/>
        <v>0</v>
      </c>
      <c r="DP7" s="32">
        <f t="shared" ca="1" si="19"/>
        <v>0</v>
      </c>
      <c r="DQ7" s="32">
        <f t="shared" ca="1" si="19"/>
        <v>9.26</v>
      </c>
      <c r="DR7" s="32">
        <f t="shared" ca="1" si="19"/>
        <v>6.58</v>
      </c>
      <c r="DS7" s="32">
        <f t="shared" ca="1" si="19"/>
        <v>0.86</v>
      </c>
      <c r="DT7" s="32">
        <f t="shared" ca="1" si="19"/>
        <v>0.2</v>
      </c>
      <c r="DU7" s="31">
        <f t="shared" ca="1" si="23"/>
        <v>0.63</v>
      </c>
      <c r="DV7" s="31">
        <f t="shared" ca="1" si="20"/>
        <v>0.94</v>
      </c>
      <c r="DW7" s="31">
        <f t="shared" ca="1" si="20"/>
        <v>2.23</v>
      </c>
      <c r="DX7" s="31">
        <f t="shared" ca="1" si="20"/>
        <v>1.28</v>
      </c>
      <c r="DY7" s="31">
        <f t="shared" ca="1" si="20"/>
        <v>0.23</v>
      </c>
      <c r="DZ7" s="31">
        <f t="shared" ca="1" si="20"/>
        <v>1.1399999999999999</v>
      </c>
      <c r="EA7" s="31">
        <f t="shared" ca="1" si="20"/>
        <v>0</v>
      </c>
      <c r="EB7" s="31">
        <f t="shared" ca="1" si="20"/>
        <v>0</v>
      </c>
      <c r="EC7" s="31">
        <f t="shared" ca="1" si="20"/>
        <v>41.92</v>
      </c>
      <c r="ED7" s="31">
        <f t="shared" ca="1" si="20"/>
        <v>29.51</v>
      </c>
      <c r="EE7" s="31">
        <f t="shared" ca="1" si="20"/>
        <v>3.79</v>
      </c>
      <c r="EF7" s="31">
        <f t="shared" ca="1" si="20"/>
        <v>0.87</v>
      </c>
      <c r="EG7" s="32">
        <f t="shared" ca="1" si="24"/>
        <v>3.3499999999999996</v>
      </c>
      <c r="EH7" s="32">
        <f t="shared" ca="1" si="21"/>
        <v>5</v>
      </c>
      <c r="EI7" s="32">
        <f t="shared" ca="1" si="21"/>
        <v>11.98</v>
      </c>
      <c r="EJ7" s="32">
        <f t="shared" ca="1" si="21"/>
        <v>6.9200000000000008</v>
      </c>
      <c r="EK7" s="32">
        <f t="shared" ca="1" si="21"/>
        <v>1.2499999999999998</v>
      </c>
      <c r="EL7" s="32">
        <f t="shared" ca="1" si="21"/>
        <v>6.25</v>
      </c>
      <c r="EM7" s="32">
        <f t="shared" ca="1" si="21"/>
        <v>0</v>
      </c>
      <c r="EN7" s="32">
        <f t="shared" ca="1" si="21"/>
        <v>0</v>
      </c>
      <c r="EO7" s="32">
        <f t="shared" ca="1" si="21"/>
        <v>236.29999999999995</v>
      </c>
      <c r="EP7" s="32">
        <f t="shared" ca="1" si="21"/>
        <v>167.68</v>
      </c>
      <c r="EQ7" s="32">
        <f t="shared" ca="1" si="21"/>
        <v>21.75</v>
      </c>
      <c r="ER7" s="32">
        <f t="shared" ca="1" si="21"/>
        <v>5.01</v>
      </c>
    </row>
    <row r="8" spans="1:148" x14ac:dyDescent="0.25">
      <c r="A8" t="s">
        <v>441</v>
      </c>
      <c r="B8" s="1" t="s">
        <v>150</v>
      </c>
      <c r="C8" t="str">
        <f t="shared" ca="1" si="1"/>
        <v>0000025611</v>
      </c>
      <c r="D8" t="str">
        <f t="shared" ca="1" si="2"/>
        <v>FortisAlberta Reversing POD - Harmattan (256S)</v>
      </c>
      <c r="E8" s="51">
        <v>24.999138599999998</v>
      </c>
      <c r="F8" s="51">
        <v>231.1118357</v>
      </c>
      <c r="G8" s="51">
        <v>453.86579760000001</v>
      </c>
      <c r="H8" s="51">
        <v>208.0038284</v>
      </c>
      <c r="I8" s="51">
        <v>656.86898350000001</v>
      </c>
      <c r="J8" s="51">
        <v>6227.3605637000001</v>
      </c>
      <c r="K8" s="51">
        <v>7188.9222210999997</v>
      </c>
      <c r="L8" s="51">
        <v>8251.5307365000008</v>
      </c>
      <c r="M8" s="51">
        <v>7491.4110214000002</v>
      </c>
      <c r="N8" s="51">
        <v>7257.5473254999997</v>
      </c>
      <c r="O8" s="51">
        <v>979.24534730000005</v>
      </c>
      <c r="P8" s="51">
        <v>1623.3795688</v>
      </c>
      <c r="Q8" s="32">
        <v>767.72</v>
      </c>
      <c r="R8" s="32">
        <v>8724.01</v>
      </c>
      <c r="S8" s="32">
        <v>15539.99</v>
      </c>
      <c r="T8" s="32">
        <v>4097.01</v>
      </c>
      <c r="U8" s="32">
        <v>12998.47</v>
      </c>
      <c r="V8" s="32">
        <v>268495.18</v>
      </c>
      <c r="W8" s="32">
        <v>414293.81</v>
      </c>
      <c r="X8" s="32">
        <v>396398.5</v>
      </c>
      <c r="Y8" s="32">
        <v>739459.59</v>
      </c>
      <c r="Z8" s="32">
        <v>650995.65</v>
      </c>
      <c r="AA8" s="32">
        <v>40622.9</v>
      </c>
      <c r="AB8" s="32">
        <v>92274.26</v>
      </c>
      <c r="AC8" s="2">
        <v>-0.57999999999999996</v>
      </c>
      <c r="AD8" s="2">
        <v>-0.57999999999999996</v>
      </c>
      <c r="AE8" s="2">
        <v>-0.57999999999999996</v>
      </c>
      <c r="AF8" s="2">
        <v>-0.46</v>
      </c>
      <c r="AG8" s="2">
        <v>-0.46</v>
      </c>
      <c r="AH8" s="2">
        <v>-0.46</v>
      </c>
      <c r="AI8" s="2">
        <v>-0.46</v>
      </c>
      <c r="AJ8" s="2">
        <v>-1.26</v>
      </c>
      <c r="AK8" s="2">
        <v>-1.26</v>
      </c>
      <c r="AL8" s="2">
        <v>-1.26</v>
      </c>
      <c r="AM8" s="2">
        <v>-1.26</v>
      </c>
      <c r="AN8" s="2">
        <v>-1.26</v>
      </c>
      <c r="AO8" s="33">
        <v>-4.45</v>
      </c>
      <c r="AP8" s="33">
        <v>-50.6</v>
      </c>
      <c r="AQ8" s="33">
        <v>-90.13</v>
      </c>
      <c r="AR8" s="33">
        <v>-18.850000000000001</v>
      </c>
      <c r="AS8" s="33">
        <v>-59.79</v>
      </c>
      <c r="AT8" s="33">
        <v>-1235.08</v>
      </c>
      <c r="AU8" s="33">
        <v>-1905.75</v>
      </c>
      <c r="AV8" s="33">
        <v>-4994.62</v>
      </c>
      <c r="AW8" s="33">
        <v>-9317.19</v>
      </c>
      <c r="AX8" s="33">
        <v>-8202.5499999999993</v>
      </c>
      <c r="AY8" s="33">
        <v>-511.85</v>
      </c>
      <c r="AZ8" s="33">
        <v>-1162.6600000000001</v>
      </c>
      <c r="BA8" s="31">
        <f t="shared" si="3"/>
        <v>0.08</v>
      </c>
      <c r="BB8" s="31">
        <f t="shared" si="3"/>
        <v>0.87</v>
      </c>
      <c r="BC8" s="31">
        <f t="shared" si="3"/>
        <v>1.55</v>
      </c>
      <c r="BD8" s="31">
        <f t="shared" si="3"/>
        <v>-14.75</v>
      </c>
      <c r="BE8" s="31">
        <f t="shared" si="3"/>
        <v>-46.79</v>
      </c>
      <c r="BF8" s="31">
        <f t="shared" si="3"/>
        <v>-966.58</v>
      </c>
      <c r="BG8" s="31">
        <f t="shared" si="3"/>
        <v>-1491.46</v>
      </c>
      <c r="BH8" s="31">
        <f t="shared" si="3"/>
        <v>-3567.59</v>
      </c>
      <c r="BI8" s="31">
        <f t="shared" si="3"/>
        <v>-6655.14</v>
      </c>
      <c r="BJ8" s="31">
        <f t="shared" si="3"/>
        <v>-3580.48</v>
      </c>
      <c r="BK8" s="31">
        <f t="shared" si="3"/>
        <v>-223.43</v>
      </c>
      <c r="BL8" s="31">
        <f t="shared" si="3"/>
        <v>-507.51</v>
      </c>
      <c r="BM8" s="6">
        <f t="shared" ca="1" si="4"/>
        <v>1.5E-3</v>
      </c>
      <c r="BN8" s="6">
        <f t="shared" ca="1" si="4"/>
        <v>1.5E-3</v>
      </c>
      <c r="BO8" s="6">
        <f t="shared" ca="1" si="4"/>
        <v>1.5E-3</v>
      </c>
      <c r="BP8" s="6">
        <f t="shared" ca="1" si="4"/>
        <v>1.5E-3</v>
      </c>
      <c r="BQ8" s="6">
        <f t="shared" ca="1" si="4"/>
        <v>1.5E-3</v>
      </c>
      <c r="BR8" s="6">
        <f t="shared" ca="1" si="4"/>
        <v>1.5E-3</v>
      </c>
      <c r="BS8" s="6">
        <f t="shared" ca="1" si="4"/>
        <v>1.5E-3</v>
      </c>
      <c r="BT8" s="6">
        <f t="shared" ca="1" si="4"/>
        <v>1.5E-3</v>
      </c>
      <c r="BU8" s="6">
        <f t="shared" ca="1" si="4"/>
        <v>1.5E-3</v>
      </c>
      <c r="BV8" s="6">
        <f t="shared" ca="1" si="4"/>
        <v>1.5E-3</v>
      </c>
      <c r="BW8" s="6">
        <f t="shared" ca="1" si="4"/>
        <v>1.5E-3</v>
      </c>
      <c r="BX8" s="6">
        <f t="shared" ca="1" si="4"/>
        <v>1.5E-3</v>
      </c>
      <c r="BY8" s="31">
        <f t="shared" ca="1" si="5"/>
        <v>1.1499999999999999</v>
      </c>
      <c r="BZ8" s="31">
        <f t="shared" ca="1" si="5"/>
        <v>13.09</v>
      </c>
      <c r="CA8" s="31">
        <f t="shared" ca="1" si="5"/>
        <v>23.31</v>
      </c>
      <c r="CB8" s="31">
        <f t="shared" ca="1" si="5"/>
        <v>6.15</v>
      </c>
      <c r="CC8" s="31">
        <f t="shared" ca="1" si="5"/>
        <v>19.5</v>
      </c>
      <c r="CD8" s="31">
        <f t="shared" ca="1" si="5"/>
        <v>402.74</v>
      </c>
      <c r="CE8" s="31">
        <f t="shared" ca="1" si="5"/>
        <v>621.44000000000005</v>
      </c>
      <c r="CF8" s="31">
        <f t="shared" ca="1" si="5"/>
        <v>594.6</v>
      </c>
      <c r="CG8" s="31">
        <f t="shared" ca="1" si="5"/>
        <v>1109.19</v>
      </c>
      <c r="CH8" s="31">
        <f t="shared" ca="1" si="5"/>
        <v>976.49</v>
      </c>
      <c r="CI8" s="31">
        <f t="shared" ca="1" si="5"/>
        <v>60.93</v>
      </c>
      <c r="CJ8" s="31">
        <f t="shared" ca="1" si="5"/>
        <v>138.41</v>
      </c>
      <c r="CK8" s="32">
        <f t="shared" ca="1" si="6"/>
        <v>-3.07</v>
      </c>
      <c r="CL8" s="32">
        <f t="shared" ca="1" si="6"/>
        <v>-34.9</v>
      </c>
      <c r="CM8" s="32">
        <f t="shared" ca="1" si="6"/>
        <v>-62.16</v>
      </c>
      <c r="CN8" s="32">
        <f t="shared" ca="1" si="6"/>
        <v>-16.39</v>
      </c>
      <c r="CO8" s="32">
        <f t="shared" ca="1" si="6"/>
        <v>-51.99</v>
      </c>
      <c r="CP8" s="32">
        <f t="shared" ca="1" si="6"/>
        <v>-1073.98</v>
      </c>
      <c r="CQ8" s="32">
        <f t="shared" ca="1" si="6"/>
        <v>-1657.18</v>
      </c>
      <c r="CR8" s="32">
        <f t="shared" ca="1" si="6"/>
        <v>-1585.59</v>
      </c>
      <c r="CS8" s="32">
        <f t="shared" ca="1" si="6"/>
        <v>-2957.84</v>
      </c>
      <c r="CT8" s="32">
        <f t="shared" ca="1" si="6"/>
        <v>-2603.98</v>
      </c>
      <c r="CU8" s="32">
        <f t="shared" ca="1" si="6"/>
        <v>-162.49</v>
      </c>
      <c r="CV8" s="32">
        <f t="shared" ca="1" si="6"/>
        <v>-369.1</v>
      </c>
      <c r="CW8" s="31">
        <f t="shared" ref="CW8:DH23" ca="1" si="25">BY8+CK8-AO8-BA8</f>
        <v>2.4500000000000002</v>
      </c>
      <c r="CX8" s="31">
        <f t="shared" ca="1" si="25"/>
        <v>27.92</v>
      </c>
      <c r="CY8" s="31">
        <f t="shared" ca="1" si="25"/>
        <v>49.730000000000004</v>
      </c>
      <c r="CZ8" s="31">
        <f t="shared" ca="1" si="25"/>
        <v>23.36</v>
      </c>
      <c r="DA8" s="31">
        <f t="shared" ca="1" si="25"/>
        <v>74.09</v>
      </c>
      <c r="DB8" s="31">
        <f t="shared" ca="1" si="25"/>
        <v>1530.42</v>
      </c>
      <c r="DC8" s="31">
        <f t="shared" ca="1" si="25"/>
        <v>2361.4700000000003</v>
      </c>
      <c r="DD8" s="31">
        <f t="shared" ca="1" si="25"/>
        <v>7571.22</v>
      </c>
      <c r="DE8" s="31">
        <f t="shared" ca="1" si="25"/>
        <v>14123.68</v>
      </c>
      <c r="DF8" s="31">
        <f t="shared" ca="1" si="25"/>
        <v>10155.539999999999</v>
      </c>
      <c r="DG8" s="31">
        <f t="shared" ca="1" si="25"/>
        <v>633.72</v>
      </c>
      <c r="DH8" s="31">
        <f t="shared" ca="1" si="25"/>
        <v>1439.48</v>
      </c>
      <c r="DI8" s="32">
        <f t="shared" ca="1" si="22"/>
        <v>0.12</v>
      </c>
      <c r="DJ8" s="32">
        <f t="shared" ca="1" si="19"/>
        <v>1.4</v>
      </c>
      <c r="DK8" s="32">
        <f t="shared" ca="1" si="19"/>
        <v>2.4900000000000002</v>
      </c>
      <c r="DL8" s="32">
        <f t="shared" ca="1" si="19"/>
        <v>1.17</v>
      </c>
      <c r="DM8" s="32">
        <f t="shared" ca="1" si="19"/>
        <v>3.7</v>
      </c>
      <c r="DN8" s="32">
        <f t="shared" ca="1" si="19"/>
        <v>76.52</v>
      </c>
      <c r="DO8" s="32">
        <f t="shared" ca="1" si="19"/>
        <v>118.07</v>
      </c>
      <c r="DP8" s="32">
        <f t="shared" ca="1" si="19"/>
        <v>378.56</v>
      </c>
      <c r="DQ8" s="32">
        <f t="shared" ca="1" si="19"/>
        <v>706.18</v>
      </c>
      <c r="DR8" s="32">
        <f t="shared" ca="1" si="19"/>
        <v>507.78</v>
      </c>
      <c r="DS8" s="32">
        <f t="shared" ca="1" si="19"/>
        <v>31.69</v>
      </c>
      <c r="DT8" s="32">
        <f t="shared" ca="1" si="19"/>
        <v>71.97</v>
      </c>
      <c r="DU8" s="31">
        <f t="shared" ca="1" si="23"/>
        <v>0.6</v>
      </c>
      <c r="DV8" s="31">
        <f t="shared" ca="1" si="20"/>
        <v>6.77</v>
      </c>
      <c r="DW8" s="31">
        <f t="shared" ca="1" si="20"/>
        <v>11.95</v>
      </c>
      <c r="DX8" s="31">
        <f t="shared" ca="1" si="20"/>
        <v>5.56</v>
      </c>
      <c r="DY8" s="31">
        <f t="shared" ca="1" si="20"/>
        <v>17.46</v>
      </c>
      <c r="DZ8" s="31">
        <f t="shared" ca="1" si="20"/>
        <v>357.18</v>
      </c>
      <c r="EA8" s="31">
        <f t="shared" ca="1" si="20"/>
        <v>545.80999999999995</v>
      </c>
      <c r="EB8" s="31">
        <f t="shared" ca="1" si="20"/>
        <v>1732.32</v>
      </c>
      <c r="EC8" s="31">
        <f t="shared" ca="1" si="20"/>
        <v>3198.64</v>
      </c>
      <c r="ED8" s="31">
        <f t="shared" ca="1" si="20"/>
        <v>2277.0700000000002</v>
      </c>
      <c r="EE8" s="31">
        <f t="shared" ca="1" si="20"/>
        <v>140.62</v>
      </c>
      <c r="EF8" s="31">
        <f t="shared" ca="1" si="20"/>
        <v>316.16000000000003</v>
      </c>
      <c r="EG8" s="32">
        <f t="shared" ca="1" si="24"/>
        <v>3.1700000000000004</v>
      </c>
      <c r="EH8" s="32">
        <f t="shared" ca="1" si="21"/>
        <v>36.090000000000003</v>
      </c>
      <c r="EI8" s="32">
        <f t="shared" ca="1" si="21"/>
        <v>64.17</v>
      </c>
      <c r="EJ8" s="32">
        <f t="shared" ca="1" si="21"/>
        <v>30.09</v>
      </c>
      <c r="EK8" s="32">
        <f t="shared" ca="1" si="21"/>
        <v>95.25</v>
      </c>
      <c r="EL8" s="32">
        <f t="shared" ca="1" si="21"/>
        <v>1964.1200000000001</v>
      </c>
      <c r="EM8" s="32">
        <f t="shared" ca="1" si="21"/>
        <v>3025.3500000000004</v>
      </c>
      <c r="EN8" s="32">
        <f t="shared" ca="1" si="21"/>
        <v>9682.1</v>
      </c>
      <c r="EO8" s="32">
        <f t="shared" ca="1" si="21"/>
        <v>18028.5</v>
      </c>
      <c r="EP8" s="32">
        <f t="shared" ca="1" si="21"/>
        <v>12940.39</v>
      </c>
      <c r="EQ8" s="32">
        <f t="shared" ca="1" si="21"/>
        <v>806.03000000000009</v>
      </c>
      <c r="ER8" s="32">
        <f t="shared" ca="1" si="21"/>
        <v>1827.6100000000001</v>
      </c>
    </row>
    <row r="9" spans="1:148" x14ac:dyDescent="0.25">
      <c r="A9" t="s">
        <v>441</v>
      </c>
      <c r="B9" s="1" t="s">
        <v>153</v>
      </c>
      <c r="C9" t="str">
        <f t="shared" ca="1" si="1"/>
        <v>0000038511</v>
      </c>
      <c r="D9" t="str">
        <f t="shared" ca="1" si="2"/>
        <v>FortisAlberta Reversing POD - Spring Coulee (385S)</v>
      </c>
      <c r="O9" s="51">
        <v>4.6634200000000001E-2</v>
      </c>
      <c r="Q9" s="32"/>
      <c r="R9" s="32"/>
      <c r="S9" s="32"/>
      <c r="T9" s="32"/>
      <c r="U9" s="32"/>
      <c r="V9" s="32"/>
      <c r="W9" s="32"/>
      <c r="X9" s="32"/>
      <c r="Y9" s="32"/>
      <c r="Z9" s="32"/>
      <c r="AA9" s="32">
        <v>0.83</v>
      </c>
      <c r="AB9" s="32"/>
      <c r="AM9" s="2">
        <v>0.64</v>
      </c>
      <c r="AO9" s="33"/>
      <c r="AP9" s="33"/>
      <c r="AQ9" s="33"/>
      <c r="AR9" s="33"/>
      <c r="AS9" s="33"/>
      <c r="AT9" s="33"/>
      <c r="AU9" s="33"/>
      <c r="AV9" s="33"/>
      <c r="AW9" s="33"/>
      <c r="AX9" s="33"/>
      <c r="AY9" s="33">
        <v>0.01</v>
      </c>
      <c r="AZ9" s="33"/>
      <c r="BA9" s="31">
        <f t="shared" si="3"/>
        <v>0</v>
      </c>
      <c r="BB9" s="31">
        <f t="shared" si="3"/>
        <v>0</v>
      </c>
      <c r="BC9" s="31">
        <f t="shared" si="3"/>
        <v>0</v>
      </c>
      <c r="BD9" s="31">
        <f t="shared" si="3"/>
        <v>0</v>
      </c>
      <c r="BE9" s="31">
        <f t="shared" si="3"/>
        <v>0</v>
      </c>
      <c r="BF9" s="31">
        <f t="shared" si="3"/>
        <v>0</v>
      </c>
      <c r="BG9" s="31">
        <f t="shared" si="3"/>
        <v>0</v>
      </c>
      <c r="BH9" s="31">
        <f t="shared" si="3"/>
        <v>0</v>
      </c>
      <c r="BI9" s="31">
        <f t="shared" si="3"/>
        <v>0</v>
      </c>
      <c r="BJ9" s="31">
        <f t="shared" si="3"/>
        <v>0</v>
      </c>
      <c r="BK9" s="31">
        <f t="shared" si="3"/>
        <v>0</v>
      </c>
      <c r="BL9" s="31">
        <f t="shared" si="3"/>
        <v>0</v>
      </c>
      <c r="BM9" s="6">
        <f t="shared" ca="1" si="4"/>
        <v>3.6799999999999999E-2</v>
      </c>
      <c r="BN9" s="6">
        <f t="shared" ca="1" si="4"/>
        <v>3.6799999999999999E-2</v>
      </c>
      <c r="BO9" s="6">
        <f t="shared" ca="1" si="4"/>
        <v>3.6799999999999999E-2</v>
      </c>
      <c r="BP9" s="6">
        <f t="shared" ca="1" si="4"/>
        <v>3.6799999999999999E-2</v>
      </c>
      <c r="BQ9" s="6">
        <f t="shared" ca="1" si="4"/>
        <v>3.6799999999999999E-2</v>
      </c>
      <c r="BR9" s="6">
        <f t="shared" ca="1" si="4"/>
        <v>3.6799999999999999E-2</v>
      </c>
      <c r="BS9" s="6">
        <f t="shared" ca="1" si="4"/>
        <v>3.6799999999999999E-2</v>
      </c>
      <c r="BT9" s="6">
        <f t="shared" ca="1" si="4"/>
        <v>3.6799999999999999E-2</v>
      </c>
      <c r="BU9" s="6">
        <f t="shared" ca="1" si="4"/>
        <v>3.6799999999999999E-2</v>
      </c>
      <c r="BV9" s="6">
        <f t="shared" ca="1" si="4"/>
        <v>3.6799999999999999E-2</v>
      </c>
      <c r="BW9" s="6">
        <f t="shared" ca="1" si="4"/>
        <v>3.6799999999999999E-2</v>
      </c>
      <c r="BX9" s="6">
        <f t="shared" ca="1" si="4"/>
        <v>3.6799999999999999E-2</v>
      </c>
      <c r="BY9" s="31">
        <f t="shared" ca="1" si="5"/>
        <v>0</v>
      </c>
      <c r="BZ9" s="31">
        <f t="shared" ca="1" si="5"/>
        <v>0</v>
      </c>
      <c r="CA9" s="31">
        <f t="shared" ca="1" si="5"/>
        <v>0</v>
      </c>
      <c r="CB9" s="31">
        <f t="shared" ca="1" si="5"/>
        <v>0</v>
      </c>
      <c r="CC9" s="31">
        <f t="shared" ca="1" si="5"/>
        <v>0</v>
      </c>
      <c r="CD9" s="31">
        <f t="shared" ca="1" si="5"/>
        <v>0</v>
      </c>
      <c r="CE9" s="31">
        <f t="shared" ca="1" si="5"/>
        <v>0</v>
      </c>
      <c r="CF9" s="31">
        <f t="shared" ca="1" si="5"/>
        <v>0</v>
      </c>
      <c r="CG9" s="31">
        <f t="shared" ca="1" si="5"/>
        <v>0</v>
      </c>
      <c r="CH9" s="31">
        <f t="shared" ca="1" si="5"/>
        <v>0</v>
      </c>
      <c r="CI9" s="31">
        <f t="shared" ca="1" si="5"/>
        <v>0.03</v>
      </c>
      <c r="CJ9" s="31">
        <f t="shared" ca="1" si="5"/>
        <v>0</v>
      </c>
      <c r="CK9" s="32">
        <f t="shared" ca="1" si="6"/>
        <v>0</v>
      </c>
      <c r="CL9" s="32">
        <f t="shared" ca="1" si="6"/>
        <v>0</v>
      </c>
      <c r="CM9" s="32">
        <f t="shared" ca="1" si="6"/>
        <v>0</v>
      </c>
      <c r="CN9" s="32">
        <f t="shared" ca="1" si="6"/>
        <v>0</v>
      </c>
      <c r="CO9" s="32">
        <f t="shared" ca="1" si="6"/>
        <v>0</v>
      </c>
      <c r="CP9" s="32">
        <f t="shared" ca="1" si="6"/>
        <v>0</v>
      </c>
      <c r="CQ9" s="32">
        <f t="shared" ca="1" si="6"/>
        <v>0</v>
      </c>
      <c r="CR9" s="32">
        <f t="shared" ca="1" si="6"/>
        <v>0</v>
      </c>
      <c r="CS9" s="32">
        <f t="shared" ca="1" si="6"/>
        <v>0</v>
      </c>
      <c r="CT9" s="32">
        <f t="shared" ca="1" si="6"/>
        <v>0</v>
      </c>
      <c r="CU9" s="32">
        <f t="shared" ca="1" si="6"/>
        <v>0</v>
      </c>
      <c r="CV9" s="32">
        <f t="shared" ca="1" si="6"/>
        <v>0</v>
      </c>
      <c r="CW9" s="31">
        <f t="shared" ca="1" si="25"/>
        <v>0</v>
      </c>
      <c r="CX9" s="31">
        <f t="shared" ca="1" si="25"/>
        <v>0</v>
      </c>
      <c r="CY9" s="31">
        <f t="shared" ca="1" si="25"/>
        <v>0</v>
      </c>
      <c r="CZ9" s="31">
        <f t="shared" ca="1" si="25"/>
        <v>0</v>
      </c>
      <c r="DA9" s="31">
        <f t="shared" ca="1" si="25"/>
        <v>0</v>
      </c>
      <c r="DB9" s="31">
        <f t="shared" ca="1" si="25"/>
        <v>0</v>
      </c>
      <c r="DC9" s="31">
        <f t="shared" ca="1" si="25"/>
        <v>0</v>
      </c>
      <c r="DD9" s="31">
        <f t="shared" ca="1" si="25"/>
        <v>0</v>
      </c>
      <c r="DE9" s="31">
        <f t="shared" ca="1" si="25"/>
        <v>0</v>
      </c>
      <c r="DF9" s="31">
        <f t="shared" ca="1" si="25"/>
        <v>0</v>
      </c>
      <c r="DG9" s="31">
        <f t="shared" ca="1" si="25"/>
        <v>1.9999999999999997E-2</v>
      </c>
      <c r="DH9" s="31">
        <f t="shared" ca="1" si="25"/>
        <v>0</v>
      </c>
      <c r="DI9" s="32">
        <f t="shared" ca="1" si="22"/>
        <v>0</v>
      </c>
      <c r="DJ9" s="32">
        <f t="shared" ca="1" si="19"/>
        <v>0</v>
      </c>
      <c r="DK9" s="32">
        <f t="shared" ca="1" si="19"/>
        <v>0</v>
      </c>
      <c r="DL9" s="32">
        <f t="shared" ca="1" si="19"/>
        <v>0</v>
      </c>
      <c r="DM9" s="32">
        <f t="shared" ca="1" si="19"/>
        <v>0</v>
      </c>
      <c r="DN9" s="32">
        <f t="shared" ca="1" si="19"/>
        <v>0</v>
      </c>
      <c r="DO9" s="32">
        <f t="shared" ca="1" si="19"/>
        <v>0</v>
      </c>
      <c r="DP9" s="32">
        <f t="shared" ca="1" si="19"/>
        <v>0</v>
      </c>
      <c r="DQ9" s="32">
        <f t="shared" ca="1" si="19"/>
        <v>0</v>
      </c>
      <c r="DR9" s="32">
        <f t="shared" ca="1" si="19"/>
        <v>0</v>
      </c>
      <c r="DS9" s="32">
        <f t="shared" ca="1" si="19"/>
        <v>0</v>
      </c>
      <c r="DT9" s="32">
        <f t="shared" ca="1" si="19"/>
        <v>0</v>
      </c>
      <c r="DU9" s="31">
        <f t="shared" ca="1" si="23"/>
        <v>0</v>
      </c>
      <c r="DV9" s="31">
        <f t="shared" ca="1" si="20"/>
        <v>0</v>
      </c>
      <c r="DW9" s="31">
        <f t="shared" ca="1" si="20"/>
        <v>0</v>
      </c>
      <c r="DX9" s="31">
        <f t="shared" ca="1" si="20"/>
        <v>0</v>
      </c>
      <c r="DY9" s="31">
        <f t="shared" ca="1" si="20"/>
        <v>0</v>
      </c>
      <c r="DZ9" s="31">
        <f t="shared" ca="1" si="20"/>
        <v>0</v>
      </c>
      <c r="EA9" s="31">
        <f t="shared" ca="1" si="20"/>
        <v>0</v>
      </c>
      <c r="EB9" s="31">
        <f t="shared" ca="1" si="20"/>
        <v>0</v>
      </c>
      <c r="EC9" s="31">
        <f t="shared" ca="1" si="20"/>
        <v>0</v>
      </c>
      <c r="ED9" s="31">
        <f t="shared" ca="1" si="20"/>
        <v>0</v>
      </c>
      <c r="EE9" s="31">
        <f t="shared" ca="1" si="20"/>
        <v>0</v>
      </c>
      <c r="EF9" s="31">
        <f t="shared" ca="1" si="20"/>
        <v>0</v>
      </c>
      <c r="EG9" s="32">
        <f t="shared" ca="1" si="24"/>
        <v>0</v>
      </c>
      <c r="EH9" s="32">
        <f t="shared" ca="1" si="21"/>
        <v>0</v>
      </c>
      <c r="EI9" s="32">
        <f t="shared" ca="1" si="21"/>
        <v>0</v>
      </c>
      <c r="EJ9" s="32">
        <f t="shared" ca="1" si="21"/>
        <v>0</v>
      </c>
      <c r="EK9" s="32">
        <f t="shared" ca="1" si="21"/>
        <v>0</v>
      </c>
      <c r="EL9" s="32">
        <f t="shared" ca="1" si="21"/>
        <v>0</v>
      </c>
      <c r="EM9" s="32">
        <f t="shared" ca="1" si="21"/>
        <v>0</v>
      </c>
      <c r="EN9" s="32">
        <f t="shared" ca="1" si="21"/>
        <v>0</v>
      </c>
      <c r="EO9" s="32">
        <f t="shared" ca="1" si="21"/>
        <v>0</v>
      </c>
      <c r="EP9" s="32">
        <f t="shared" ca="1" si="21"/>
        <v>0</v>
      </c>
      <c r="EQ9" s="32">
        <f t="shared" ca="1" si="21"/>
        <v>1.9999999999999997E-2</v>
      </c>
      <c r="ER9" s="32">
        <f t="shared" ca="1" si="21"/>
        <v>0</v>
      </c>
    </row>
    <row r="10" spans="1:148" x14ac:dyDescent="0.25">
      <c r="A10" t="s">
        <v>441</v>
      </c>
      <c r="B10" s="1" t="s">
        <v>154</v>
      </c>
      <c r="C10" t="str">
        <f t="shared" ca="1" si="1"/>
        <v>0000039611</v>
      </c>
      <c r="D10" t="str">
        <f t="shared" ca="1" si="2"/>
        <v>FortisAlberta Reversing POD - Pincher Creek (396S)</v>
      </c>
      <c r="E10" s="51">
        <v>690.02704540000002</v>
      </c>
      <c r="F10" s="51">
        <v>644.13181010000005</v>
      </c>
      <c r="G10" s="51">
        <v>941.98453870000003</v>
      </c>
      <c r="H10" s="51">
        <v>720.71503789999997</v>
      </c>
      <c r="I10" s="51">
        <v>1029.0784645000001</v>
      </c>
      <c r="J10" s="51">
        <v>1452.4669815</v>
      </c>
      <c r="K10" s="51">
        <v>704.05353979999995</v>
      </c>
      <c r="L10" s="51">
        <v>379.86771829999998</v>
      </c>
      <c r="M10" s="51">
        <v>829.72606329999996</v>
      </c>
      <c r="N10" s="51">
        <v>901.98106419999999</v>
      </c>
      <c r="O10" s="51">
        <v>1552.2896762</v>
      </c>
      <c r="P10" s="51">
        <v>1754.1557316999999</v>
      </c>
      <c r="Q10" s="32">
        <v>16020.74</v>
      </c>
      <c r="R10" s="32">
        <v>17612.91</v>
      </c>
      <c r="S10" s="32">
        <v>21619.73</v>
      </c>
      <c r="T10" s="32">
        <v>10960.15</v>
      </c>
      <c r="U10" s="32">
        <v>20559.650000000001</v>
      </c>
      <c r="V10" s="32">
        <v>25887.83</v>
      </c>
      <c r="W10" s="32">
        <v>8859.2999999999993</v>
      </c>
      <c r="X10" s="32">
        <v>24088.53</v>
      </c>
      <c r="Y10" s="32">
        <v>18048.25</v>
      </c>
      <c r="Z10" s="32">
        <v>30585.83</v>
      </c>
      <c r="AA10" s="32">
        <v>48816.89</v>
      </c>
      <c r="AB10" s="32">
        <v>55978.43</v>
      </c>
      <c r="AC10" s="2">
        <v>2.21</v>
      </c>
      <c r="AD10" s="2">
        <v>2.21</v>
      </c>
      <c r="AE10" s="2">
        <v>2.21</v>
      </c>
      <c r="AF10" s="2">
        <v>2.5099999999999998</v>
      </c>
      <c r="AG10" s="2">
        <v>2.5099999999999998</v>
      </c>
      <c r="AH10" s="2">
        <v>2.5099999999999998</v>
      </c>
      <c r="AI10" s="2">
        <v>2.5099999999999998</v>
      </c>
      <c r="AJ10" s="2">
        <v>1.65</v>
      </c>
      <c r="AK10" s="2">
        <v>1.65</v>
      </c>
      <c r="AL10" s="2">
        <v>1.65</v>
      </c>
      <c r="AM10" s="2">
        <v>1.65</v>
      </c>
      <c r="AN10" s="2">
        <v>1.65</v>
      </c>
      <c r="AO10" s="33">
        <v>354.06</v>
      </c>
      <c r="AP10" s="33">
        <v>389.25</v>
      </c>
      <c r="AQ10" s="33">
        <v>477.8</v>
      </c>
      <c r="AR10" s="33">
        <v>275.10000000000002</v>
      </c>
      <c r="AS10" s="33">
        <v>516.04999999999995</v>
      </c>
      <c r="AT10" s="33">
        <v>649.78</v>
      </c>
      <c r="AU10" s="33">
        <v>222.37</v>
      </c>
      <c r="AV10" s="33">
        <v>397.46</v>
      </c>
      <c r="AW10" s="33">
        <v>297.8</v>
      </c>
      <c r="AX10" s="33">
        <v>504.67</v>
      </c>
      <c r="AY10" s="33">
        <v>805.48</v>
      </c>
      <c r="AZ10" s="33">
        <v>923.64</v>
      </c>
      <c r="BA10" s="31">
        <f t="shared" si="3"/>
        <v>1.6</v>
      </c>
      <c r="BB10" s="31">
        <f t="shared" si="3"/>
        <v>1.76</v>
      </c>
      <c r="BC10" s="31">
        <f t="shared" si="3"/>
        <v>2.16</v>
      </c>
      <c r="BD10" s="31">
        <f t="shared" si="3"/>
        <v>-39.46</v>
      </c>
      <c r="BE10" s="31">
        <f t="shared" si="3"/>
        <v>-74.010000000000005</v>
      </c>
      <c r="BF10" s="31">
        <f t="shared" si="3"/>
        <v>-93.2</v>
      </c>
      <c r="BG10" s="31">
        <f t="shared" si="3"/>
        <v>-31.89</v>
      </c>
      <c r="BH10" s="31">
        <f t="shared" si="3"/>
        <v>-216.8</v>
      </c>
      <c r="BI10" s="31">
        <f t="shared" si="3"/>
        <v>-162.43</v>
      </c>
      <c r="BJ10" s="31">
        <f t="shared" si="3"/>
        <v>-168.22</v>
      </c>
      <c r="BK10" s="31">
        <f t="shared" si="3"/>
        <v>-268.49</v>
      </c>
      <c r="BL10" s="31">
        <f t="shared" si="3"/>
        <v>-307.88</v>
      </c>
      <c r="BM10" s="6">
        <f t="shared" ca="1" si="4"/>
        <v>7.0900000000000005E-2</v>
      </c>
      <c r="BN10" s="6">
        <f t="shared" ca="1" si="4"/>
        <v>7.0900000000000005E-2</v>
      </c>
      <c r="BO10" s="6">
        <f t="shared" ca="1" si="4"/>
        <v>7.0900000000000005E-2</v>
      </c>
      <c r="BP10" s="6">
        <f t="shared" ca="1" si="4"/>
        <v>7.0900000000000005E-2</v>
      </c>
      <c r="BQ10" s="6">
        <f t="shared" ca="1" si="4"/>
        <v>7.0900000000000005E-2</v>
      </c>
      <c r="BR10" s="6">
        <f t="shared" ca="1" si="4"/>
        <v>7.0900000000000005E-2</v>
      </c>
      <c r="BS10" s="6">
        <f t="shared" ca="1" si="4"/>
        <v>7.0900000000000005E-2</v>
      </c>
      <c r="BT10" s="6">
        <f t="shared" ca="1" si="4"/>
        <v>7.0900000000000005E-2</v>
      </c>
      <c r="BU10" s="6">
        <f t="shared" ca="1" si="4"/>
        <v>7.0900000000000005E-2</v>
      </c>
      <c r="BV10" s="6">
        <f t="shared" ca="1" si="4"/>
        <v>7.0900000000000005E-2</v>
      </c>
      <c r="BW10" s="6">
        <f t="shared" ca="1" si="4"/>
        <v>7.0900000000000005E-2</v>
      </c>
      <c r="BX10" s="6">
        <f t="shared" ca="1" si="4"/>
        <v>7.0900000000000005E-2</v>
      </c>
      <c r="BY10" s="31">
        <f t="shared" ca="1" si="5"/>
        <v>1135.8699999999999</v>
      </c>
      <c r="BZ10" s="31">
        <f t="shared" ca="1" si="5"/>
        <v>1248.76</v>
      </c>
      <c r="CA10" s="31">
        <f t="shared" ca="1" si="5"/>
        <v>1532.84</v>
      </c>
      <c r="CB10" s="31">
        <f t="shared" ca="1" si="5"/>
        <v>777.07</v>
      </c>
      <c r="CC10" s="31">
        <f t="shared" ca="1" si="5"/>
        <v>1457.68</v>
      </c>
      <c r="CD10" s="31">
        <f t="shared" ca="1" si="5"/>
        <v>1835.45</v>
      </c>
      <c r="CE10" s="31">
        <f t="shared" ca="1" si="5"/>
        <v>628.12</v>
      </c>
      <c r="CF10" s="31">
        <f t="shared" ca="1" si="5"/>
        <v>1707.88</v>
      </c>
      <c r="CG10" s="31">
        <f t="shared" ca="1" si="5"/>
        <v>1279.6199999999999</v>
      </c>
      <c r="CH10" s="31">
        <f t="shared" ca="1" si="5"/>
        <v>2168.54</v>
      </c>
      <c r="CI10" s="31">
        <f t="shared" ca="1" si="5"/>
        <v>3461.12</v>
      </c>
      <c r="CJ10" s="31">
        <f t="shared" ca="1" si="5"/>
        <v>3968.87</v>
      </c>
      <c r="CK10" s="32">
        <f t="shared" ca="1" si="6"/>
        <v>-64.08</v>
      </c>
      <c r="CL10" s="32">
        <f t="shared" ca="1" si="6"/>
        <v>-70.45</v>
      </c>
      <c r="CM10" s="32">
        <f t="shared" ca="1" si="6"/>
        <v>-86.48</v>
      </c>
      <c r="CN10" s="32">
        <f t="shared" ca="1" si="6"/>
        <v>-43.84</v>
      </c>
      <c r="CO10" s="32">
        <f t="shared" ca="1" si="6"/>
        <v>-82.24</v>
      </c>
      <c r="CP10" s="32">
        <f t="shared" ca="1" si="6"/>
        <v>-103.55</v>
      </c>
      <c r="CQ10" s="32">
        <f t="shared" ca="1" si="6"/>
        <v>-35.44</v>
      </c>
      <c r="CR10" s="32">
        <f t="shared" ca="1" si="6"/>
        <v>-96.35</v>
      </c>
      <c r="CS10" s="32">
        <f t="shared" ca="1" si="6"/>
        <v>-72.19</v>
      </c>
      <c r="CT10" s="32">
        <f t="shared" ca="1" si="6"/>
        <v>-122.34</v>
      </c>
      <c r="CU10" s="32">
        <f t="shared" ca="1" si="6"/>
        <v>-195.27</v>
      </c>
      <c r="CV10" s="32">
        <f t="shared" ca="1" si="6"/>
        <v>-223.91</v>
      </c>
      <c r="CW10" s="31">
        <f t="shared" ca="1" si="25"/>
        <v>716.13</v>
      </c>
      <c r="CX10" s="31">
        <f t="shared" ca="1" si="25"/>
        <v>787.3</v>
      </c>
      <c r="CY10" s="31">
        <f t="shared" ca="1" si="25"/>
        <v>966.4</v>
      </c>
      <c r="CZ10" s="31">
        <f t="shared" ca="1" si="25"/>
        <v>497.59</v>
      </c>
      <c r="DA10" s="31">
        <f t="shared" ca="1" si="25"/>
        <v>933.40000000000009</v>
      </c>
      <c r="DB10" s="31">
        <f t="shared" ca="1" si="25"/>
        <v>1175.3200000000002</v>
      </c>
      <c r="DC10" s="31">
        <f t="shared" ca="1" si="25"/>
        <v>402.20000000000005</v>
      </c>
      <c r="DD10" s="31">
        <f t="shared" ca="1" si="25"/>
        <v>1430.8700000000001</v>
      </c>
      <c r="DE10" s="31">
        <f t="shared" ca="1" si="25"/>
        <v>1072.06</v>
      </c>
      <c r="DF10" s="31">
        <f t="shared" ca="1" si="25"/>
        <v>1709.75</v>
      </c>
      <c r="DG10" s="31">
        <f t="shared" ca="1" si="25"/>
        <v>2728.8599999999997</v>
      </c>
      <c r="DH10" s="31">
        <f t="shared" ca="1" si="25"/>
        <v>3129.2000000000003</v>
      </c>
      <c r="DI10" s="32">
        <f t="shared" ca="1" si="22"/>
        <v>35.81</v>
      </c>
      <c r="DJ10" s="32">
        <f t="shared" ca="1" si="19"/>
        <v>39.369999999999997</v>
      </c>
      <c r="DK10" s="32">
        <f t="shared" ca="1" si="19"/>
        <v>48.32</v>
      </c>
      <c r="DL10" s="32">
        <f t="shared" ca="1" si="19"/>
        <v>24.88</v>
      </c>
      <c r="DM10" s="32">
        <f t="shared" ca="1" si="19"/>
        <v>46.67</v>
      </c>
      <c r="DN10" s="32">
        <f t="shared" ca="1" si="19"/>
        <v>58.77</v>
      </c>
      <c r="DO10" s="32">
        <f t="shared" ca="1" si="19"/>
        <v>20.11</v>
      </c>
      <c r="DP10" s="32">
        <f t="shared" ca="1" si="19"/>
        <v>71.540000000000006</v>
      </c>
      <c r="DQ10" s="32">
        <f t="shared" ca="1" si="19"/>
        <v>53.6</v>
      </c>
      <c r="DR10" s="32">
        <f t="shared" ca="1" si="19"/>
        <v>85.49</v>
      </c>
      <c r="DS10" s="32">
        <f t="shared" ca="1" si="19"/>
        <v>136.44</v>
      </c>
      <c r="DT10" s="32">
        <f t="shared" ca="1" si="19"/>
        <v>156.46</v>
      </c>
      <c r="DU10" s="31">
        <f t="shared" ca="1" si="23"/>
        <v>175.31</v>
      </c>
      <c r="DV10" s="31">
        <f t="shared" ca="1" si="20"/>
        <v>190.9</v>
      </c>
      <c r="DW10" s="31">
        <f t="shared" ca="1" si="20"/>
        <v>232.22</v>
      </c>
      <c r="DX10" s="31">
        <f t="shared" ca="1" si="20"/>
        <v>118.41</v>
      </c>
      <c r="DY10" s="31">
        <f t="shared" ca="1" si="20"/>
        <v>220.02</v>
      </c>
      <c r="DZ10" s="31">
        <f t="shared" ca="1" si="20"/>
        <v>274.3</v>
      </c>
      <c r="EA10" s="31">
        <f t="shared" ca="1" si="20"/>
        <v>92.96</v>
      </c>
      <c r="EB10" s="31">
        <f t="shared" ca="1" si="20"/>
        <v>327.39</v>
      </c>
      <c r="EC10" s="31">
        <f t="shared" ca="1" si="20"/>
        <v>242.79</v>
      </c>
      <c r="ED10" s="31">
        <f t="shared" ca="1" si="20"/>
        <v>383.36</v>
      </c>
      <c r="EE10" s="31">
        <f t="shared" ca="1" si="20"/>
        <v>605.51</v>
      </c>
      <c r="EF10" s="31">
        <f t="shared" ca="1" si="20"/>
        <v>687.29</v>
      </c>
      <c r="EG10" s="32">
        <f t="shared" ca="1" si="24"/>
        <v>927.25</v>
      </c>
      <c r="EH10" s="32">
        <f t="shared" ca="1" si="21"/>
        <v>1017.5699999999999</v>
      </c>
      <c r="EI10" s="32">
        <f t="shared" ca="1" si="21"/>
        <v>1246.94</v>
      </c>
      <c r="EJ10" s="32">
        <f t="shared" ca="1" si="21"/>
        <v>640.88</v>
      </c>
      <c r="EK10" s="32">
        <f t="shared" ca="1" si="21"/>
        <v>1200.0900000000001</v>
      </c>
      <c r="EL10" s="32">
        <f t="shared" ca="1" si="21"/>
        <v>1508.39</v>
      </c>
      <c r="EM10" s="32">
        <f t="shared" ca="1" si="21"/>
        <v>515.2700000000001</v>
      </c>
      <c r="EN10" s="32">
        <f t="shared" ca="1" si="21"/>
        <v>1829.8000000000002</v>
      </c>
      <c r="EO10" s="32">
        <f t="shared" ca="1" si="21"/>
        <v>1368.4499999999998</v>
      </c>
      <c r="EP10" s="32">
        <f t="shared" ca="1" si="21"/>
        <v>2178.6</v>
      </c>
      <c r="EQ10" s="32">
        <f t="shared" ca="1" si="21"/>
        <v>3470.8099999999995</v>
      </c>
      <c r="ER10" s="32">
        <f t="shared" ca="1" si="21"/>
        <v>3972.9500000000003</v>
      </c>
    </row>
    <row r="11" spans="1:148" x14ac:dyDescent="0.25">
      <c r="A11" t="s">
        <v>441</v>
      </c>
      <c r="B11" s="1" t="s">
        <v>190</v>
      </c>
      <c r="C11" t="str">
        <f t="shared" ca="1" si="1"/>
        <v>0000045411</v>
      </c>
      <c r="D11" t="str">
        <f t="shared" ca="1" si="2"/>
        <v>FortisAlberta Reversing POD - Buck Lake (454S)</v>
      </c>
      <c r="G11" s="51">
        <v>0.36559039999999998</v>
      </c>
      <c r="M11" s="51">
        <v>6.9169052999999998</v>
      </c>
      <c r="N11" s="51">
        <v>6.9451087999999999</v>
      </c>
      <c r="O11" s="51">
        <v>0.52892570000000005</v>
      </c>
      <c r="Q11" s="32"/>
      <c r="R11" s="32"/>
      <c r="S11" s="32">
        <v>35.94</v>
      </c>
      <c r="T11" s="32"/>
      <c r="U11" s="32"/>
      <c r="V11" s="32"/>
      <c r="W11" s="32"/>
      <c r="X11" s="32"/>
      <c r="Y11" s="32">
        <v>185.98</v>
      </c>
      <c r="Z11" s="32">
        <v>257.27999999999997</v>
      </c>
      <c r="AA11" s="32">
        <v>10.32</v>
      </c>
      <c r="AB11" s="32"/>
      <c r="AE11" s="2">
        <v>3.3</v>
      </c>
      <c r="AK11" s="2">
        <v>2.63</v>
      </c>
      <c r="AL11" s="2">
        <v>2.63</v>
      </c>
      <c r="AM11" s="2">
        <v>2.63</v>
      </c>
      <c r="AO11" s="33"/>
      <c r="AP11" s="33"/>
      <c r="AQ11" s="33">
        <v>1.19</v>
      </c>
      <c r="AR11" s="33"/>
      <c r="AS11" s="33"/>
      <c r="AT11" s="33"/>
      <c r="AU11" s="33"/>
      <c r="AV11" s="33"/>
      <c r="AW11" s="33">
        <v>4.8899999999999997</v>
      </c>
      <c r="AX11" s="33">
        <v>6.77</v>
      </c>
      <c r="AY11" s="33">
        <v>0.27</v>
      </c>
      <c r="AZ11" s="33"/>
      <c r="BA11" s="31">
        <f t="shared" si="3"/>
        <v>0</v>
      </c>
      <c r="BB11" s="31">
        <f t="shared" si="3"/>
        <v>0</v>
      </c>
      <c r="BC11" s="31">
        <f t="shared" si="3"/>
        <v>0</v>
      </c>
      <c r="BD11" s="31">
        <f t="shared" si="3"/>
        <v>0</v>
      </c>
      <c r="BE11" s="31">
        <f t="shared" si="3"/>
        <v>0</v>
      </c>
      <c r="BF11" s="31">
        <f t="shared" si="3"/>
        <v>0</v>
      </c>
      <c r="BG11" s="31">
        <f t="shared" si="3"/>
        <v>0</v>
      </c>
      <c r="BH11" s="31">
        <f t="shared" si="3"/>
        <v>0</v>
      </c>
      <c r="BI11" s="31">
        <f t="shared" si="3"/>
        <v>-1.67</v>
      </c>
      <c r="BJ11" s="31">
        <f t="shared" si="3"/>
        <v>-1.42</v>
      </c>
      <c r="BK11" s="31">
        <f t="shared" si="3"/>
        <v>-0.06</v>
      </c>
      <c r="BL11" s="31">
        <f t="shared" si="3"/>
        <v>0</v>
      </c>
      <c r="BM11" s="6">
        <f t="shared" ca="1" si="4"/>
        <v>7.4700000000000003E-2</v>
      </c>
      <c r="BN11" s="6">
        <f t="shared" ca="1" si="4"/>
        <v>7.4700000000000003E-2</v>
      </c>
      <c r="BO11" s="6">
        <f t="shared" ca="1" si="4"/>
        <v>7.4700000000000003E-2</v>
      </c>
      <c r="BP11" s="6">
        <f t="shared" ca="1" si="4"/>
        <v>7.4700000000000003E-2</v>
      </c>
      <c r="BQ11" s="6">
        <f t="shared" ca="1" si="4"/>
        <v>7.4700000000000003E-2</v>
      </c>
      <c r="BR11" s="6">
        <f t="shared" ca="1" si="4"/>
        <v>7.4700000000000003E-2</v>
      </c>
      <c r="BS11" s="6">
        <f t="shared" ca="1" si="4"/>
        <v>7.4700000000000003E-2</v>
      </c>
      <c r="BT11" s="6">
        <f t="shared" ca="1" si="4"/>
        <v>7.4700000000000003E-2</v>
      </c>
      <c r="BU11" s="6">
        <f t="shared" ca="1" si="4"/>
        <v>7.4700000000000003E-2</v>
      </c>
      <c r="BV11" s="6">
        <f t="shared" ca="1" si="4"/>
        <v>7.4700000000000003E-2</v>
      </c>
      <c r="BW11" s="6">
        <f t="shared" ca="1" si="4"/>
        <v>7.4700000000000003E-2</v>
      </c>
      <c r="BX11" s="6">
        <f t="shared" ca="1" si="4"/>
        <v>7.4700000000000003E-2</v>
      </c>
      <c r="BY11" s="31">
        <f t="shared" ca="1" si="5"/>
        <v>0</v>
      </c>
      <c r="BZ11" s="31">
        <f t="shared" ca="1" si="5"/>
        <v>0</v>
      </c>
      <c r="CA11" s="31">
        <f t="shared" ca="1" si="5"/>
        <v>2.68</v>
      </c>
      <c r="CB11" s="31">
        <f t="shared" ca="1" si="5"/>
        <v>0</v>
      </c>
      <c r="CC11" s="31">
        <f t="shared" ca="1" si="5"/>
        <v>0</v>
      </c>
      <c r="CD11" s="31">
        <f t="shared" ca="1" si="5"/>
        <v>0</v>
      </c>
      <c r="CE11" s="31">
        <f t="shared" ca="1" si="5"/>
        <v>0</v>
      </c>
      <c r="CF11" s="31">
        <f t="shared" ca="1" si="5"/>
        <v>0</v>
      </c>
      <c r="CG11" s="31">
        <f t="shared" ca="1" si="5"/>
        <v>13.89</v>
      </c>
      <c r="CH11" s="31">
        <f t="shared" ca="1" si="5"/>
        <v>19.22</v>
      </c>
      <c r="CI11" s="31">
        <f t="shared" ca="1" si="5"/>
        <v>0.77</v>
      </c>
      <c r="CJ11" s="31">
        <f t="shared" ca="1" si="5"/>
        <v>0</v>
      </c>
      <c r="CK11" s="32">
        <f t="shared" ca="1" si="6"/>
        <v>0</v>
      </c>
      <c r="CL11" s="32">
        <f t="shared" ca="1" si="6"/>
        <v>0</v>
      </c>
      <c r="CM11" s="32">
        <f t="shared" ca="1" si="6"/>
        <v>-0.14000000000000001</v>
      </c>
      <c r="CN11" s="32">
        <f t="shared" ca="1" si="6"/>
        <v>0</v>
      </c>
      <c r="CO11" s="32">
        <f t="shared" ca="1" si="6"/>
        <v>0</v>
      </c>
      <c r="CP11" s="32">
        <f t="shared" ca="1" si="6"/>
        <v>0</v>
      </c>
      <c r="CQ11" s="32">
        <f t="shared" ca="1" si="6"/>
        <v>0</v>
      </c>
      <c r="CR11" s="32">
        <f t="shared" ca="1" si="6"/>
        <v>0</v>
      </c>
      <c r="CS11" s="32">
        <f t="shared" ca="1" si="6"/>
        <v>-0.74</v>
      </c>
      <c r="CT11" s="32">
        <f t="shared" ca="1" si="6"/>
        <v>-1.03</v>
      </c>
      <c r="CU11" s="32">
        <f t="shared" ca="1" si="6"/>
        <v>-0.04</v>
      </c>
      <c r="CV11" s="32">
        <f t="shared" ca="1" si="6"/>
        <v>0</v>
      </c>
      <c r="CW11" s="31">
        <f t="shared" ca="1" si="25"/>
        <v>0</v>
      </c>
      <c r="CX11" s="31">
        <f t="shared" ca="1" si="25"/>
        <v>0</v>
      </c>
      <c r="CY11" s="31">
        <f t="shared" ca="1" si="25"/>
        <v>1.35</v>
      </c>
      <c r="CZ11" s="31">
        <f t="shared" ca="1" si="25"/>
        <v>0</v>
      </c>
      <c r="DA11" s="31">
        <f t="shared" ca="1" si="25"/>
        <v>0</v>
      </c>
      <c r="DB11" s="31">
        <f t="shared" ca="1" si="25"/>
        <v>0</v>
      </c>
      <c r="DC11" s="31">
        <f t="shared" ca="1" si="25"/>
        <v>0</v>
      </c>
      <c r="DD11" s="31">
        <f t="shared" ca="1" si="25"/>
        <v>0</v>
      </c>
      <c r="DE11" s="31">
        <f t="shared" ca="1" si="25"/>
        <v>9.9300000000000015</v>
      </c>
      <c r="DF11" s="31">
        <f t="shared" ca="1" si="25"/>
        <v>12.839999999999998</v>
      </c>
      <c r="DG11" s="31">
        <f t="shared" ca="1" si="25"/>
        <v>0.52</v>
      </c>
      <c r="DH11" s="31">
        <f t="shared" ca="1" si="25"/>
        <v>0</v>
      </c>
      <c r="DI11" s="32">
        <f t="shared" ca="1" si="22"/>
        <v>0</v>
      </c>
      <c r="DJ11" s="32">
        <f t="shared" ca="1" si="19"/>
        <v>0</v>
      </c>
      <c r="DK11" s="32">
        <f t="shared" ca="1" si="19"/>
        <v>7.0000000000000007E-2</v>
      </c>
      <c r="DL11" s="32">
        <f t="shared" ca="1" si="19"/>
        <v>0</v>
      </c>
      <c r="DM11" s="32">
        <f t="shared" ca="1" si="19"/>
        <v>0</v>
      </c>
      <c r="DN11" s="32">
        <f t="shared" ca="1" si="19"/>
        <v>0</v>
      </c>
      <c r="DO11" s="32">
        <f t="shared" ca="1" si="19"/>
        <v>0</v>
      </c>
      <c r="DP11" s="32">
        <f t="shared" ca="1" si="19"/>
        <v>0</v>
      </c>
      <c r="DQ11" s="32">
        <f t="shared" ca="1" si="19"/>
        <v>0.5</v>
      </c>
      <c r="DR11" s="32">
        <f t="shared" ca="1" si="19"/>
        <v>0.64</v>
      </c>
      <c r="DS11" s="32">
        <f t="shared" ca="1" si="19"/>
        <v>0.03</v>
      </c>
      <c r="DT11" s="32">
        <f t="shared" ca="1" si="19"/>
        <v>0</v>
      </c>
      <c r="DU11" s="31">
        <f t="shared" ca="1" si="23"/>
        <v>0</v>
      </c>
      <c r="DV11" s="31">
        <f t="shared" ca="1" si="20"/>
        <v>0</v>
      </c>
      <c r="DW11" s="31">
        <f t="shared" ca="1" si="20"/>
        <v>0.32</v>
      </c>
      <c r="DX11" s="31">
        <f t="shared" ca="1" si="20"/>
        <v>0</v>
      </c>
      <c r="DY11" s="31">
        <f t="shared" ca="1" si="20"/>
        <v>0</v>
      </c>
      <c r="DZ11" s="31">
        <f t="shared" ca="1" si="20"/>
        <v>0</v>
      </c>
      <c r="EA11" s="31">
        <f t="shared" ca="1" si="20"/>
        <v>0</v>
      </c>
      <c r="EB11" s="31">
        <f t="shared" ca="1" si="20"/>
        <v>0</v>
      </c>
      <c r="EC11" s="31">
        <f t="shared" ca="1" si="20"/>
        <v>2.25</v>
      </c>
      <c r="ED11" s="31">
        <f t="shared" ca="1" si="20"/>
        <v>2.88</v>
      </c>
      <c r="EE11" s="31">
        <f t="shared" ca="1" si="20"/>
        <v>0.12</v>
      </c>
      <c r="EF11" s="31">
        <f t="shared" ca="1" si="20"/>
        <v>0</v>
      </c>
      <c r="EG11" s="32">
        <f t="shared" ca="1" si="24"/>
        <v>0</v>
      </c>
      <c r="EH11" s="32">
        <f t="shared" ca="1" si="21"/>
        <v>0</v>
      </c>
      <c r="EI11" s="32">
        <f t="shared" ca="1" si="21"/>
        <v>1.7400000000000002</v>
      </c>
      <c r="EJ11" s="32">
        <f t="shared" ca="1" si="21"/>
        <v>0</v>
      </c>
      <c r="EK11" s="32">
        <f t="shared" ca="1" si="21"/>
        <v>0</v>
      </c>
      <c r="EL11" s="32">
        <f t="shared" ca="1" si="21"/>
        <v>0</v>
      </c>
      <c r="EM11" s="32">
        <f t="shared" ca="1" si="21"/>
        <v>0</v>
      </c>
      <c r="EN11" s="32">
        <f t="shared" ca="1" si="21"/>
        <v>0</v>
      </c>
      <c r="EO11" s="32">
        <f t="shared" ca="1" si="21"/>
        <v>12.680000000000001</v>
      </c>
      <c r="EP11" s="32">
        <f t="shared" ca="1" si="21"/>
        <v>16.36</v>
      </c>
      <c r="EQ11" s="32">
        <f t="shared" ca="1" si="21"/>
        <v>0.67</v>
      </c>
      <c r="ER11" s="32">
        <f t="shared" ca="1" si="21"/>
        <v>0</v>
      </c>
    </row>
    <row r="12" spans="1:148" x14ac:dyDescent="0.25">
      <c r="A12" t="s">
        <v>441</v>
      </c>
      <c r="B12" s="1" t="s">
        <v>193</v>
      </c>
      <c r="C12" t="str">
        <f t="shared" ca="1" si="1"/>
        <v>0000079301</v>
      </c>
      <c r="D12" t="str">
        <f t="shared" ca="1" si="2"/>
        <v>FortisAlberta DOS - Cochrane EV Partnership (793S)</v>
      </c>
      <c r="K12" s="51">
        <v>0</v>
      </c>
      <c r="Q12" s="32"/>
      <c r="R12" s="32"/>
      <c r="S12" s="32"/>
      <c r="T12" s="32"/>
      <c r="U12" s="32"/>
      <c r="V12" s="32"/>
      <c r="W12" s="32">
        <v>0</v>
      </c>
      <c r="X12" s="32"/>
      <c r="Y12" s="32"/>
      <c r="Z12" s="32"/>
      <c r="AA12" s="32"/>
      <c r="AB12" s="32"/>
      <c r="AC12" s="2">
        <v>3.4</v>
      </c>
      <c r="AD12" s="2">
        <v>3.4</v>
      </c>
      <c r="AE12" s="2">
        <v>3.4</v>
      </c>
      <c r="AF12" s="2">
        <v>3.4</v>
      </c>
      <c r="AG12" s="2">
        <v>3.4</v>
      </c>
      <c r="AH12" s="2">
        <v>3.4</v>
      </c>
      <c r="AI12" s="2">
        <v>3.4</v>
      </c>
      <c r="AJ12" s="2">
        <v>2.75</v>
      </c>
      <c r="AK12" s="2">
        <v>2.75</v>
      </c>
      <c r="AL12" s="2">
        <v>2.75</v>
      </c>
      <c r="AM12" s="2">
        <v>2.75</v>
      </c>
      <c r="AN12" s="2">
        <v>2.75</v>
      </c>
      <c r="AO12" s="33"/>
      <c r="AP12" s="33"/>
      <c r="AQ12" s="33"/>
      <c r="AR12" s="33"/>
      <c r="AS12" s="33"/>
      <c r="AT12" s="33"/>
      <c r="AU12" s="33">
        <v>0</v>
      </c>
      <c r="AV12" s="33"/>
      <c r="AW12" s="33"/>
      <c r="AX12" s="33"/>
      <c r="AY12" s="33"/>
      <c r="AZ12" s="33"/>
      <c r="BA12" s="31">
        <f t="shared" si="3"/>
        <v>0</v>
      </c>
      <c r="BB12" s="31">
        <f t="shared" si="3"/>
        <v>0</v>
      </c>
      <c r="BC12" s="31">
        <f t="shared" si="3"/>
        <v>0</v>
      </c>
      <c r="BD12" s="31">
        <f t="shared" si="3"/>
        <v>0</v>
      </c>
      <c r="BE12" s="31">
        <f t="shared" si="3"/>
        <v>0</v>
      </c>
      <c r="BF12" s="31">
        <f t="shared" si="3"/>
        <v>0</v>
      </c>
      <c r="BG12" s="31">
        <f t="shared" si="3"/>
        <v>0</v>
      </c>
      <c r="BH12" s="31">
        <f t="shared" si="3"/>
        <v>0</v>
      </c>
      <c r="BI12" s="31">
        <f t="shared" si="3"/>
        <v>0</v>
      </c>
      <c r="BJ12" s="31">
        <f t="shared" si="3"/>
        <v>0</v>
      </c>
      <c r="BK12" s="31">
        <f t="shared" si="3"/>
        <v>0</v>
      </c>
      <c r="BL12" s="31">
        <f t="shared" si="3"/>
        <v>0</v>
      </c>
      <c r="BM12" s="6">
        <f t="shared" ca="1" si="4"/>
        <v>4.1000000000000002E-2</v>
      </c>
      <c r="BN12" s="6">
        <f t="shared" ca="1" si="4"/>
        <v>4.1000000000000002E-2</v>
      </c>
      <c r="BO12" s="6">
        <f t="shared" ca="1" si="4"/>
        <v>4.1000000000000002E-2</v>
      </c>
      <c r="BP12" s="6">
        <f t="shared" ca="1" si="4"/>
        <v>4.1000000000000002E-2</v>
      </c>
      <c r="BQ12" s="6">
        <f t="shared" ca="1" si="4"/>
        <v>4.1000000000000002E-2</v>
      </c>
      <c r="BR12" s="6">
        <f t="shared" ca="1" si="4"/>
        <v>4.1000000000000002E-2</v>
      </c>
      <c r="BS12" s="6">
        <f t="shared" ca="1" si="4"/>
        <v>4.1000000000000002E-2</v>
      </c>
      <c r="BT12" s="6">
        <f t="shared" ca="1" si="4"/>
        <v>4.1000000000000002E-2</v>
      </c>
      <c r="BU12" s="6">
        <f t="shared" ca="1" si="4"/>
        <v>4.1000000000000002E-2</v>
      </c>
      <c r="BV12" s="6">
        <f t="shared" ca="1" si="4"/>
        <v>4.1000000000000002E-2</v>
      </c>
      <c r="BW12" s="6">
        <f t="shared" ca="1" si="4"/>
        <v>4.1000000000000002E-2</v>
      </c>
      <c r="BX12" s="6">
        <f t="shared" ca="1" si="4"/>
        <v>4.1000000000000002E-2</v>
      </c>
      <c r="BY12" s="31">
        <f t="shared" ca="1" si="5"/>
        <v>0</v>
      </c>
      <c r="BZ12" s="31">
        <f t="shared" ca="1" si="5"/>
        <v>0</v>
      </c>
      <c r="CA12" s="31">
        <f t="shared" ca="1" si="5"/>
        <v>0</v>
      </c>
      <c r="CB12" s="31">
        <f t="shared" ca="1" si="5"/>
        <v>0</v>
      </c>
      <c r="CC12" s="31">
        <f t="shared" ca="1" si="5"/>
        <v>0</v>
      </c>
      <c r="CD12" s="31">
        <f t="shared" ca="1" si="5"/>
        <v>0</v>
      </c>
      <c r="CE12" s="31">
        <f t="shared" ca="1" si="5"/>
        <v>0</v>
      </c>
      <c r="CF12" s="31">
        <f t="shared" ca="1" si="5"/>
        <v>0</v>
      </c>
      <c r="CG12" s="31">
        <f t="shared" ca="1" si="5"/>
        <v>0</v>
      </c>
      <c r="CH12" s="31">
        <f t="shared" ca="1" si="5"/>
        <v>0</v>
      </c>
      <c r="CI12" s="31">
        <f t="shared" ca="1" si="5"/>
        <v>0</v>
      </c>
      <c r="CJ12" s="31">
        <f t="shared" ca="1" si="5"/>
        <v>0</v>
      </c>
      <c r="CK12" s="32">
        <f t="shared" ca="1" si="6"/>
        <v>0</v>
      </c>
      <c r="CL12" s="32">
        <f t="shared" ca="1" si="6"/>
        <v>0</v>
      </c>
      <c r="CM12" s="32">
        <f t="shared" ca="1" si="6"/>
        <v>0</v>
      </c>
      <c r="CN12" s="32">
        <f t="shared" ca="1" si="6"/>
        <v>0</v>
      </c>
      <c r="CO12" s="32">
        <f t="shared" ca="1" si="6"/>
        <v>0</v>
      </c>
      <c r="CP12" s="32">
        <f t="shared" ca="1" si="6"/>
        <v>0</v>
      </c>
      <c r="CQ12" s="32">
        <f t="shared" ca="1" si="6"/>
        <v>0</v>
      </c>
      <c r="CR12" s="32">
        <f t="shared" ca="1" si="6"/>
        <v>0</v>
      </c>
      <c r="CS12" s="32">
        <f t="shared" ca="1" si="6"/>
        <v>0</v>
      </c>
      <c r="CT12" s="32">
        <f t="shared" ca="1" si="6"/>
        <v>0</v>
      </c>
      <c r="CU12" s="32">
        <f t="shared" ca="1" si="6"/>
        <v>0</v>
      </c>
      <c r="CV12" s="32">
        <f t="shared" ca="1" si="6"/>
        <v>0</v>
      </c>
      <c r="CW12" s="31">
        <f t="shared" ca="1" si="25"/>
        <v>0</v>
      </c>
      <c r="CX12" s="31">
        <f t="shared" ca="1" si="25"/>
        <v>0</v>
      </c>
      <c r="CY12" s="31">
        <f t="shared" ca="1" si="25"/>
        <v>0</v>
      </c>
      <c r="CZ12" s="31">
        <f t="shared" ca="1" si="25"/>
        <v>0</v>
      </c>
      <c r="DA12" s="31">
        <f t="shared" ca="1" si="25"/>
        <v>0</v>
      </c>
      <c r="DB12" s="31">
        <f t="shared" ca="1" si="25"/>
        <v>0</v>
      </c>
      <c r="DC12" s="31">
        <f t="shared" ca="1" si="25"/>
        <v>0</v>
      </c>
      <c r="DD12" s="31">
        <f t="shared" ca="1" si="25"/>
        <v>0</v>
      </c>
      <c r="DE12" s="31">
        <f t="shared" ca="1" si="25"/>
        <v>0</v>
      </c>
      <c r="DF12" s="31">
        <f t="shared" ca="1" si="25"/>
        <v>0</v>
      </c>
      <c r="DG12" s="31">
        <f t="shared" ca="1" si="25"/>
        <v>0</v>
      </c>
      <c r="DH12" s="31">
        <f t="shared" ca="1" si="25"/>
        <v>0</v>
      </c>
      <c r="DI12" s="32">
        <f t="shared" ca="1" si="22"/>
        <v>0</v>
      </c>
      <c r="DJ12" s="32">
        <f t="shared" ca="1" si="19"/>
        <v>0</v>
      </c>
      <c r="DK12" s="32">
        <f t="shared" ca="1" si="19"/>
        <v>0</v>
      </c>
      <c r="DL12" s="32">
        <f t="shared" ca="1" si="19"/>
        <v>0</v>
      </c>
      <c r="DM12" s="32">
        <f t="shared" ca="1" si="19"/>
        <v>0</v>
      </c>
      <c r="DN12" s="32">
        <f t="shared" ca="1" si="19"/>
        <v>0</v>
      </c>
      <c r="DO12" s="32">
        <f t="shared" ca="1" si="19"/>
        <v>0</v>
      </c>
      <c r="DP12" s="32">
        <f t="shared" ca="1" si="19"/>
        <v>0</v>
      </c>
      <c r="DQ12" s="32">
        <f t="shared" ca="1" si="19"/>
        <v>0</v>
      </c>
      <c r="DR12" s="32">
        <f t="shared" ca="1" si="19"/>
        <v>0</v>
      </c>
      <c r="DS12" s="32">
        <f t="shared" ca="1" si="19"/>
        <v>0</v>
      </c>
      <c r="DT12" s="32">
        <f t="shared" ca="1" si="19"/>
        <v>0</v>
      </c>
      <c r="DU12" s="31">
        <f t="shared" ca="1" si="23"/>
        <v>0</v>
      </c>
      <c r="DV12" s="31">
        <f t="shared" ca="1" si="20"/>
        <v>0</v>
      </c>
      <c r="DW12" s="31">
        <f t="shared" ca="1" si="20"/>
        <v>0</v>
      </c>
      <c r="DX12" s="31">
        <f t="shared" ca="1" si="20"/>
        <v>0</v>
      </c>
      <c r="DY12" s="31">
        <f t="shared" ca="1" si="20"/>
        <v>0</v>
      </c>
      <c r="DZ12" s="31">
        <f t="shared" ca="1" si="20"/>
        <v>0</v>
      </c>
      <c r="EA12" s="31">
        <f t="shared" ca="1" si="20"/>
        <v>0</v>
      </c>
      <c r="EB12" s="31">
        <f t="shared" ca="1" si="20"/>
        <v>0</v>
      </c>
      <c r="EC12" s="31">
        <f t="shared" ca="1" si="20"/>
        <v>0</v>
      </c>
      <c r="ED12" s="31">
        <f t="shared" ca="1" si="20"/>
        <v>0</v>
      </c>
      <c r="EE12" s="31">
        <f t="shared" ca="1" si="20"/>
        <v>0</v>
      </c>
      <c r="EF12" s="31">
        <f t="shared" ca="1" si="20"/>
        <v>0</v>
      </c>
      <c r="EG12" s="32">
        <f t="shared" ca="1" si="24"/>
        <v>0</v>
      </c>
      <c r="EH12" s="32">
        <f t="shared" ca="1" si="21"/>
        <v>0</v>
      </c>
      <c r="EI12" s="32">
        <f t="shared" ca="1" si="21"/>
        <v>0</v>
      </c>
      <c r="EJ12" s="32">
        <f t="shared" ca="1" si="21"/>
        <v>0</v>
      </c>
      <c r="EK12" s="32">
        <f t="shared" ca="1" si="21"/>
        <v>0</v>
      </c>
      <c r="EL12" s="32">
        <f t="shared" ca="1" si="21"/>
        <v>0</v>
      </c>
      <c r="EM12" s="32">
        <f t="shared" ca="1" si="21"/>
        <v>0</v>
      </c>
      <c r="EN12" s="32">
        <f t="shared" ca="1" si="21"/>
        <v>0</v>
      </c>
      <c r="EO12" s="32">
        <f t="shared" ca="1" si="21"/>
        <v>0</v>
      </c>
      <c r="EP12" s="32">
        <f t="shared" ca="1" si="21"/>
        <v>0</v>
      </c>
      <c r="EQ12" s="32">
        <f t="shared" ca="1" si="21"/>
        <v>0</v>
      </c>
      <c r="ER12" s="32">
        <f t="shared" ca="1" si="21"/>
        <v>0</v>
      </c>
    </row>
    <row r="13" spans="1:148" x14ac:dyDescent="0.25">
      <c r="A13" t="s">
        <v>479</v>
      </c>
      <c r="B13" s="1" t="s">
        <v>542</v>
      </c>
      <c r="C13" t="str">
        <f t="shared" ca="1" si="1"/>
        <v>341S025</v>
      </c>
      <c r="D13" t="str">
        <f t="shared" ca="1" si="2"/>
        <v>Syncrude Industrial System DOS</v>
      </c>
      <c r="E13" s="51">
        <v>0</v>
      </c>
      <c r="F13" s="51">
        <v>5520.6740000000009</v>
      </c>
      <c r="G13" s="51">
        <v>1918.492</v>
      </c>
      <c r="H13" s="51">
        <v>0</v>
      </c>
      <c r="I13" s="51">
        <v>4346.5540000000001</v>
      </c>
      <c r="J13" s="51">
        <v>0</v>
      </c>
      <c r="K13" s="51">
        <v>6320.7309999999998</v>
      </c>
      <c r="L13" s="51">
        <v>13531.251999999999</v>
      </c>
      <c r="M13" s="51">
        <v>14182.651999999998</v>
      </c>
      <c r="N13" s="51">
        <v>12721.852999999999</v>
      </c>
      <c r="O13" s="51">
        <v>1730.3539999999998</v>
      </c>
      <c r="P13" s="51">
        <v>9867.7330000000002</v>
      </c>
      <c r="Q13" s="32">
        <v>0</v>
      </c>
      <c r="R13" s="32">
        <v>215081.87</v>
      </c>
      <c r="S13" s="32">
        <v>59373.590000000004</v>
      </c>
      <c r="T13" s="32">
        <v>0</v>
      </c>
      <c r="U13" s="32">
        <v>165614.06999999998</v>
      </c>
      <c r="V13" s="32">
        <v>0</v>
      </c>
      <c r="W13" s="32">
        <v>292455.32</v>
      </c>
      <c r="X13" s="32">
        <v>808085.39999999991</v>
      </c>
      <c r="Y13" s="32">
        <v>2196384.16</v>
      </c>
      <c r="Z13" s="32">
        <v>848679.55</v>
      </c>
      <c r="AA13" s="32">
        <v>59484.33</v>
      </c>
      <c r="AB13" s="32">
        <v>711403.19</v>
      </c>
      <c r="AC13" s="2">
        <v>-0.82</v>
      </c>
      <c r="AD13" s="2">
        <v>-0.82</v>
      </c>
      <c r="AE13" s="2">
        <v>-0.82</v>
      </c>
      <c r="AF13" s="2">
        <v>-0.82</v>
      </c>
      <c r="AG13" s="2">
        <v>-0.82</v>
      </c>
      <c r="AH13" s="2">
        <v>-0.82</v>
      </c>
      <c r="AI13" s="2">
        <v>-0.82</v>
      </c>
      <c r="AJ13" s="2">
        <v>-1.5</v>
      </c>
      <c r="AK13" s="2">
        <v>-1.5</v>
      </c>
      <c r="AL13" s="2">
        <v>-1.5</v>
      </c>
      <c r="AM13" s="2">
        <v>-1.5</v>
      </c>
      <c r="AN13" s="2">
        <v>-1.5</v>
      </c>
      <c r="AO13" s="33">
        <v>0</v>
      </c>
      <c r="AP13" s="33">
        <v>-1763.6800000000003</v>
      </c>
      <c r="AQ13" s="33">
        <v>-486.86</v>
      </c>
      <c r="AR13" s="33">
        <v>0</v>
      </c>
      <c r="AS13" s="33">
        <v>-1358.0400000000002</v>
      </c>
      <c r="AT13" s="33">
        <v>0</v>
      </c>
      <c r="AU13" s="33">
        <v>-2398.11</v>
      </c>
      <c r="AV13" s="33">
        <v>-12121.26</v>
      </c>
      <c r="AW13" s="33">
        <v>-32945.760000000002</v>
      </c>
      <c r="AX13" s="33">
        <v>-12730.18</v>
      </c>
      <c r="AY13" s="33">
        <v>-892.27</v>
      </c>
      <c r="AZ13" s="33">
        <v>-10671.060000000001</v>
      </c>
      <c r="BA13" s="31">
        <f t="shared" si="3"/>
        <v>0</v>
      </c>
      <c r="BB13" s="31">
        <f t="shared" si="3"/>
        <v>21.51</v>
      </c>
      <c r="BC13" s="31">
        <f t="shared" si="3"/>
        <v>5.94</v>
      </c>
      <c r="BD13" s="31">
        <f t="shared" si="3"/>
        <v>0</v>
      </c>
      <c r="BE13" s="31">
        <f t="shared" si="3"/>
        <v>-596.21</v>
      </c>
      <c r="BF13" s="31">
        <f t="shared" si="3"/>
        <v>0</v>
      </c>
      <c r="BG13" s="31">
        <f t="shared" si="3"/>
        <v>-1052.8399999999999</v>
      </c>
      <c r="BH13" s="31">
        <f t="shared" si="3"/>
        <v>-7272.77</v>
      </c>
      <c r="BI13" s="31">
        <f t="shared" si="3"/>
        <v>-19767.46</v>
      </c>
      <c r="BJ13" s="31">
        <f t="shared" si="3"/>
        <v>-4667.74</v>
      </c>
      <c r="BK13" s="31">
        <f t="shared" si="3"/>
        <v>-327.16000000000003</v>
      </c>
      <c r="BL13" s="31">
        <f t="shared" si="3"/>
        <v>-3912.72</v>
      </c>
      <c r="BM13" s="6">
        <f t="shared" ca="1" si="4"/>
        <v>2.9100000000000001E-2</v>
      </c>
      <c r="BN13" s="6">
        <f t="shared" ca="1" si="4"/>
        <v>2.9100000000000001E-2</v>
      </c>
      <c r="BO13" s="6">
        <f t="shared" ca="1" si="4"/>
        <v>2.9100000000000001E-2</v>
      </c>
      <c r="BP13" s="6">
        <f t="shared" ca="1" si="4"/>
        <v>2.9100000000000001E-2</v>
      </c>
      <c r="BQ13" s="6">
        <f t="shared" ca="1" si="4"/>
        <v>2.9100000000000001E-2</v>
      </c>
      <c r="BR13" s="6">
        <f t="shared" ca="1" si="4"/>
        <v>2.9100000000000001E-2</v>
      </c>
      <c r="BS13" s="6">
        <f t="shared" ca="1" si="4"/>
        <v>2.9100000000000001E-2</v>
      </c>
      <c r="BT13" s="6">
        <f t="shared" ca="1" si="4"/>
        <v>2.9100000000000001E-2</v>
      </c>
      <c r="BU13" s="6">
        <f t="shared" ca="1" si="4"/>
        <v>2.9100000000000001E-2</v>
      </c>
      <c r="BV13" s="6">
        <f t="shared" ca="1" si="4"/>
        <v>2.9100000000000001E-2</v>
      </c>
      <c r="BW13" s="6">
        <f t="shared" ca="1" si="4"/>
        <v>2.9100000000000001E-2</v>
      </c>
      <c r="BX13" s="6">
        <f t="shared" ca="1" si="4"/>
        <v>2.9100000000000001E-2</v>
      </c>
      <c r="BY13" s="31">
        <f t="shared" ca="1" si="5"/>
        <v>0</v>
      </c>
      <c r="BZ13" s="31">
        <f t="shared" ca="1" si="5"/>
        <v>-1763.6800000000003</v>
      </c>
      <c r="CA13" s="31">
        <f t="shared" ca="1" si="5"/>
        <v>-486.86</v>
      </c>
      <c r="CB13" s="31">
        <f t="shared" ca="1" si="5"/>
        <v>0</v>
      </c>
      <c r="CC13" s="31">
        <f t="shared" ca="1" si="5"/>
        <v>-1358.0400000000002</v>
      </c>
      <c r="CD13" s="31">
        <f t="shared" ca="1" si="5"/>
        <v>0</v>
      </c>
      <c r="CE13" s="31">
        <f t="shared" ca="1" si="5"/>
        <v>-2398.11</v>
      </c>
      <c r="CF13" s="31">
        <f t="shared" ca="1" si="5"/>
        <v>-12121.26</v>
      </c>
      <c r="CG13" s="31">
        <f t="shared" ca="1" si="5"/>
        <v>31.210000000001855</v>
      </c>
      <c r="CH13" s="31">
        <f t="shared" ca="1" si="5"/>
        <v>-12730.18</v>
      </c>
      <c r="CI13" s="31">
        <f t="shared" ca="1" si="5"/>
        <v>-892.27</v>
      </c>
      <c r="CJ13" s="31">
        <f t="shared" ca="1" si="5"/>
        <v>-10671.060000000001</v>
      </c>
      <c r="CK13" s="32">
        <f t="shared" ca="1" si="6"/>
        <v>0</v>
      </c>
      <c r="CL13" s="32">
        <f t="shared" ca="1" si="6"/>
        <v>-860.33</v>
      </c>
      <c r="CM13" s="32">
        <f t="shared" ca="1" si="6"/>
        <v>-237.49</v>
      </c>
      <c r="CN13" s="32">
        <f t="shared" ca="1" si="6"/>
        <v>0</v>
      </c>
      <c r="CO13" s="32">
        <f t="shared" ca="1" si="6"/>
        <v>-662.46</v>
      </c>
      <c r="CP13" s="32">
        <f t="shared" ca="1" si="6"/>
        <v>0</v>
      </c>
      <c r="CQ13" s="32">
        <f t="shared" ca="1" si="6"/>
        <v>-1169.82</v>
      </c>
      <c r="CR13" s="32">
        <f t="shared" ca="1" si="6"/>
        <v>-3232.34</v>
      </c>
      <c r="CS13" s="32">
        <f t="shared" ca="1" si="6"/>
        <v>-8785.5400000000009</v>
      </c>
      <c r="CT13" s="32">
        <f t="shared" ca="1" si="6"/>
        <v>-3394.72</v>
      </c>
      <c r="CU13" s="32">
        <f t="shared" ca="1" si="6"/>
        <v>-237.94</v>
      </c>
      <c r="CV13" s="32">
        <f t="shared" ca="1" si="6"/>
        <v>-2845.61</v>
      </c>
      <c r="CW13" s="31">
        <f t="shared" ca="1" si="25"/>
        <v>0</v>
      </c>
      <c r="CX13" s="31">
        <f t="shared" ca="1" si="25"/>
        <v>-881.83999999999992</v>
      </c>
      <c r="CY13" s="31">
        <f t="shared" ca="1" si="25"/>
        <v>-243.43</v>
      </c>
      <c r="CZ13" s="31">
        <f t="shared" ca="1" si="25"/>
        <v>0</v>
      </c>
      <c r="DA13" s="31">
        <f t="shared" ca="1" si="25"/>
        <v>-66.25</v>
      </c>
      <c r="DB13" s="31">
        <f t="shared" ca="1" si="25"/>
        <v>0</v>
      </c>
      <c r="DC13" s="31">
        <f t="shared" ca="1" si="25"/>
        <v>-116.98000000000025</v>
      </c>
      <c r="DD13" s="31">
        <f t="shared" ca="1" si="25"/>
        <v>4040.4300000000003</v>
      </c>
      <c r="DE13" s="31">
        <f t="shared" ca="1" si="25"/>
        <v>43958.89</v>
      </c>
      <c r="DF13" s="31">
        <f t="shared" ca="1" si="25"/>
        <v>1273.0200000000004</v>
      </c>
      <c r="DG13" s="31">
        <f t="shared" ca="1" si="25"/>
        <v>89.21999999999997</v>
      </c>
      <c r="DH13" s="31">
        <f t="shared" ca="1" si="25"/>
        <v>1067.1099999999992</v>
      </c>
      <c r="DI13" s="32">
        <f t="shared" ca="1" si="22"/>
        <v>0</v>
      </c>
      <c r="DJ13" s="32">
        <f t="shared" ca="1" si="19"/>
        <v>-44.09</v>
      </c>
      <c r="DK13" s="32">
        <f t="shared" ca="1" si="19"/>
        <v>-12.17</v>
      </c>
      <c r="DL13" s="32">
        <f t="shared" ca="1" si="19"/>
        <v>0</v>
      </c>
      <c r="DM13" s="32">
        <f t="shared" ca="1" si="19"/>
        <v>-3.31</v>
      </c>
      <c r="DN13" s="32">
        <f t="shared" ca="1" si="19"/>
        <v>0</v>
      </c>
      <c r="DO13" s="32">
        <f t="shared" ca="1" si="19"/>
        <v>-5.85</v>
      </c>
      <c r="DP13" s="32">
        <f t="shared" ca="1" si="19"/>
        <v>202.02</v>
      </c>
      <c r="DQ13" s="32">
        <f t="shared" ca="1" si="19"/>
        <v>2197.94</v>
      </c>
      <c r="DR13" s="32">
        <f t="shared" ca="1" si="19"/>
        <v>63.65</v>
      </c>
      <c r="DS13" s="32">
        <f t="shared" ca="1" si="19"/>
        <v>4.46</v>
      </c>
      <c r="DT13" s="32">
        <f t="shared" ca="1" si="19"/>
        <v>53.36</v>
      </c>
      <c r="DU13" s="31">
        <f t="shared" ca="1" si="23"/>
        <v>0</v>
      </c>
      <c r="DV13" s="31">
        <f t="shared" ca="1" si="20"/>
        <v>-213.83</v>
      </c>
      <c r="DW13" s="31">
        <f t="shared" ca="1" si="20"/>
        <v>-58.5</v>
      </c>
      <c r="DX13" s="31">
        <f t="shared" ca="1" si="20"/>
        <v>0</v>
      </c>
      <c r="DY13" s="31">
        <f t="shared" ca="1" si="20"/>
        <v>-15.62</v>
      </c>
      <c r="DZ13" s="31">
        <f t="shared" ca="1" si="20"/>
        <v>0</v>
      </c>
      <c r="EA13" s="31">
        <f t="shared" ca="1" si="20"/>
        <v>-27.04</v>
      </c>
      <c r="EB13" s="31">
        <f t="shared" ca="1" si="20"/>
        <v>924.46</v>
      </c>
      <c r="EC13" s="31">
        <f t="shared" ca="1" si="20"/>
        <v>9955.5400000000009</v>
      </c>
      <c r="ED13" s="31">
        <f t="shared" ca="1" si="20"/>
        <v>285.44</v>
      </c>
      <c r="EE13" s="31">
        <f t="shared" ca="1" si="20"/>
        <v>19.8</v>
      </c>
      <c r="EF13" s="31">
        <f t="shared" ca="1" si="20"/>
        <v>234.38</v>
      </c>
      <c r="EG13" s="32">
        <f t="shared" ca="1" si="24"/>
        <v>0</v>
      </c>
      <c r="EH13" s="32">
        <f t="shared" ca="1" si="21"/>
        <v>-1139.76</v>
      </c>
      <c r="EI13" s="32">
        <f t="shared" ca="1" si="21"/>
        <v>-314.10000000000002</v>
      </c>
      <c r="EJ13" s="32">
        <f t="shared" ca="1" si="21"/>
        <v>0</v>
      </c>
      <c r="EK13" s="32">
        <f t="shared" ca="1" si="21"/>
        <v>-85.18</v>
      </c>
      <c r="EL13" s="32">
        <f t="shared" ca="1" si="21"/>
        <v>0</v>
      </c>
      <c r="EM13" s="32">
        <f t="shared" ca="1" si="21"/>
        <v>-149.87000000000023</v>
      </c>
      <c r="EN13" s="32">
        <f t="shared" ca="1" si="21"/>
        <v>5166.9100000000008</v>
      </c>
      <c r="EO13" s="32">
        <f t="shared" ca="1" si="21"/>
        <v>56112.37</v>
      </c>
      <c r="EP13" s="32">
        <f t="shared" ca="1" si="21"/>
        <v>1622.1100000000006</v>
      </c>
      <c r="EQ13" s="32">
        <f t="shared" ca="1" si="21"/>
        <v>113.47999999999996</v>
      </c>
      <c r="ER13" s="32">
        <f t="shared" ca="1" si="21"/>
        <v>1354.849999999999</v>
      </c>
    </row>
    <row r="14" spans="1:148" x14ac:dyDescent="0.25">
      <c r="A14" t="s">
        <v>442</v>
      </c>
      <c r="B14" s="1" t="s">
        <v>17</v>
      </c>
      <c r="C14" t="str">
        <f t="shared" ca="1" si="1"/>
        <v>AFG1TX</v>
      </c>
      <c r="D14" t="str">
        <f t="shared" ca="1" si="2"/>
        <v>APF Athabasca</v>
      </c>
      <c r="E14" s="51">
        <v>6597.1418999999996</v>
      </c>
      <c r="F14" s="51">
        <v>7329.9925999999996</v>
      </c>
      <c r="G14" s="51">
        <v>10694.5268</v>
      </c>
      <c r="H14" s="51">
        <v>9385.0040000000008</v>
      </c>
      <c r="I14" s="51">
        <v>3113.0972999999999</v>
      </c>
      <c r="J14" s="51">
        <v>9534.8546999999999</v>
      </c>
      <c r="K14" s="51">
        <v>9541.1756999999998</v>
      </c>
      <c r="L14" s="51">
        <v>7251.6100999999999</v>
      </c>
      <c r="M14" s="51">
        <v>11440.7114</v>
      </c>
      <c r="N14" s="51">
        <v>12666.285099999999</v>
      </c>
      <c r="O14" s="51">
        <v>9871.9521000000004</v>
      </c>
      <c r="P14" s="51">
        <v>11142.232900000001</v>
      </c>
      <c r="Q14" s="32">
        <v>1260650.26</v>
      </c>
      <c r="R14" s="32">
        <v>370942.31</v>
      </c>
      <c r="S14" s="32">
        <v>815695.75</v>
      </c>
      <c r="T14" s="32">
        <v>774764.63</v>
      </c>
      <c r="U14" s="32">
        <v>195062.44</v>
      </c>
      <c r="V14" s="32">
        <v>898660.77</v>
      </c>
      <c r="W14" s="32">
        <v>1644665.7</v>
      </c>
      <c r="X14" s="32">
        <v>975402.26</v>
      </c>
      <c r="Y14" s="32">
        <v>2558303.16</v>
      </c>
      <c r="Z14" s="32">
        <v>1957841.85</v>
      </c>
      <c r="AA14" s="32">
        <v>1496678.46</v>
      </c>
      <c r="AB14" s="32">
        <v>984562.26</v>
      </c>
      <c r="AC14" s="2">
        <v>1.5</v>
      </c>
      <c r="AD14" s="2">
        <v>1.5</v>
      </c>
      <c r="AE14" s="2">
        <v>1.5</v>
      </c>
      <c r="AF14" s="2">
        <v>1.1399999999999999</v>
      </c>
      <c r="AG14" s="2">
        <v>1.1399999999999999</v>
      </c>
      <c r="AH14" s="2">
        <v>1.1399999999999999</v>
      </c>
      <c r="AI14" s="2">
        <v>1.1399999999999999</v>
      </c>
      <c r="AJ14" s="2">
        <v>0.63</v>
      </c>
      <c r="AK14" s="2">
        <v>0.63</v>
      </c>
      <c r="AL14" s="2">
        <v>0.63</v>
      </c>
      <c r="AM14" s="2">
        <v>0.63</v>
      </c>
      <c r="AN14" s="2">
        <v>0.63</v>
      </c>
      <c r="AO14" s="33">
        <v>18909.75</v>
      </c>
      <c r="AP14" s="33">
        <v>5564.13</v>
      </c>
      <c r="AQ14" s="33">
        <v>12235.44</v>
      </c>
      <c r="AR14" s="33">
        <v>8832.32</v>
      </c>
      <c r="AS14" s="33">
        <v>2223.71</v>
      </c>
      <c r="AT14" s="33">
        <v>10244.73</v>
      </c>
      <c r="AU14" s="33">
        <v>18749.189999999999</v>
      </c>
      <c r="AV14" s="33">
        <v>6145.03</v>
      </c>
      <c r="AW14" s="33">
        <v>16117.31</v>
      </c>
      <c r="AX14" s="33">
        <v>12334.4</v>
      </c>
      <c r="AY14" s="33">
        <v>9429.07</v>
      </c>
      <c r="AZ14" s="33">
        <v>6202.74</v>
      </c>
      <c r="BA14" s="31">
        <f t="shared" si="3"/>
        <v>126.07</v>
      </c>
      <c r="BB14" s="31">
        <f t="shared" si="3"/>
        <v>37.090000000000003</v>
      </c>
      <c r="BC14" s="31">
        <f t="shared" si="3"/>
        <v>81.569999999999993</v>
      </c>
      <c r="BD14" s="31">
        <f t="shared" si="3"/>
        <v>-2789.15</v>
      </c>
      <c r="BE14" s="31">
        <f t="shared" si="3"/>
        <v>-702.22</v>
      </c>
      <c r="BF14" s="31">
        <f t="shared" si="3"/>
        <v>-3235.18</v>
      </c>
      <c r="BG14" s="31">
        <f t="shared" si="3"/>
        <v>-5920.8</v>
      </c>
      <c r="BH14" s="31">
        <f t="shared" si="3"/>
        <v>-8778.6200000000008</v>
      </c>
      <c r="BI14" s="31">
        <f t="shared" si="3"/>
        <v>-23024.73</v>
      </c>
      <c r="BJ14" s="31">
        <f t="shared" si="3"/>
        <v>-10768.13</v>
      </c>
      <c r="BK14" s="31">
        <f t="shared" si="3"/>
        <v>-8231.73</v>
      </c>
      <c r="BL14" s="31">
        <f t="shared" si="3"/>
        <v>-5415.09</v>
      </c>
      <c r="BM14" s="6">
        <f t="shared" ca="1" si="4"/>
        <v>-1.0200000000000001E-2</v>
      </c>
      <c r="BN14" s="6">
        <f t="shared" ca="1" si="4"/>
        <v>-1.0200000000000001E-2</v>
      </c>
      <c r="BO14" s="6">
        <f t="shared" ca="1" si="4"/>
        <v>-1.0200000000000001E-2</v>
      </c>
      <c r="BP14" s="6">
        <f t="shared" ca="1" si="4"/>
        <v>-1.0200000000000001E-2</v>
      </c>
      <c r="BQ14" s="6">
        <f t="shared" ca="1" si="4"/>
        <v>-1.0200000000000001E-2</v>
      </c>
      <c r="BR14" s="6">
        <f t="shared" ca="1" si="4"/>
        <v>-1.0200000000000001E-2</v>
      </c>
      <c r="BS14" s="6">
        <f t="shared" ca="1" si="4"/>
        <v>-1.0200000000000001E-2</v>
      </c>
      <c r="BT14" s="6">
        <f t="shared" ca="1" si="4"/>
        <v>-1.0200000000000001E-2</v>
      </c>
      <c r="BU14" s="6">
        <f t="shared" ca="1" si="4"/>
        <v>-1.0200000000000001E-2</v>
      </c>
      <c r="BV14" s="6">
        <f t="shared" ca="1" si="4"/>
        <v>-1.0200000000000001E-2</v>
      </c>
      <c r="BW14" s="6">
        <f t="shared" ca="1" si="4"/>
        <v>-1.0200000000000001E-2</v>
      </c>
      <c r="BX14" s="6">
        <f t="shared" ca="1" si="4"/>
        <v>-1.0200000000000001E-2</v>
      </c>
      <c r="BY14" s="31">
        <f t="shared" ca="1" si="5"/>
        <v>-12858.63</v>
      </c>
      <c r="BZ14" s="31">
        <f t="shared" ca="1" si="5"/>
        <v>-3783.61</v>
      </c>
      <c r="CA14" s="31">
        <f t="shared" ca="1" si="5"/>
        <v>-8320.1</v>
      </c>
      <c r="CB14" s="31">
        <f t="shared" ca="1" si="5"/>
        <v>-7902.6</v>
      </c>
      <c r="CC14" s="31">
        <f t="shared" ca="1" si="5"/>
        <v>-1989.64</v>
      </c>
      <c r="CD14" s="31">
        <f t="shared" ca="1" si="5"/>
        <v>-9166.34</v>
      </c>
      <c r="CE14" s="31">
        <f t="shared" ca="1" si="5"/>
        <v>-16775.59</v>
      </c>
      <c r="CF14" s="31">
        <f t="shared" ca="1" si="5"/>
        <v>-9949.1</v>
      </c>
      <c r="CG14" s="31">
        <f t="shared" ca="1" si="5"/>
        <v>-26094.69</v>
      </c>
      <c r="CH14" s="31">
        <f t="shared" ca="1" si="5"/>
        <v>-19969.990000000002</v>
      </c>
      <c r="CI14" s="31">
        <f t="shared" ca="1" si="5"/>
        <v>-15266.12</v>
      </c>
      <c r="CJ14" s="31">
        <f t="shared" ca="1" si="5"/>
        <v>-10042.540000000001</v>
      </c>
      <c r="CK14" s="32">
        <f t="shared" ca="1" si="6"/>
        <v>-5042.6000000000004</v>
      </c>
      <c r="CL14" s="32">
        <f t="shared" ca="1" si="6"/>
        <v>-1483.77</v>
      </c>
      <c r="CM14" s="32">
        <f t="shared" ca="1" si="6"/>
        <v>-3262.78</v>
      </c>
      <c r="CN14" s="32">
        <f t="shared" ca="1" si="6"/>
        <v>-3099.06</v>
      </c>
      <c r="CO14" s="32">
        <f t="shared" ca="1" si="6"/>
        <v>-780.25</v>
      </c>
      <c r="CP14" s="32">
        <f t="shared" ca="1" si="6"/>
        <v>-3594.64</v>
      </c>
      <c r="CQ14" s="32">
        <f t="shared" ca="1" si="6"/>
        <v>-6578.66</v>
      </c>
      <c r="CR14" s="32">
        <f t="shared" ca="1" si="6"/>
        <v>-3901.61</v>
      </c>
      <c r="CS14" s="32">
        <f t="shared" ca="1" si="6"/>
        <v>-10233.209999999999</v>
      </c>
      <c r="CT14" s="32">
        <f t="shared" ca="1" si="6"/>
        <v>-7831.37</v>
      </c>
      <c r="CU14" s="32">
        <f t="shared" ca="1" si="6"/>
        <v>-5986.71</v>
      </c>
      <c r="CV14" s="32">
        <f t="shared" ca="1" si="6"/>
        <v>-3938.25</v>
      </c>
      <c r="CW14" s="31">
        <f t="shared" ca="1" si="25"/>
        <v>-36937.049999999996</v>
      </c>
      <c r="CX14" s="31">
        <f t="shared" ca="1" si="25"/>
        <v>-10868.6</v>
      </c>
      <c r="CY14" s="31">
        <f t="shared" ca="1" si="25"/>
        <v>-23899.89</v>
      </c>
      <c r="CZ14" s="31">
        <f t="shared" ca="1" si="25"/>
        <v>-17044.829999999998</v>
      </c>
      <c r="DA14" s="31">
        <f t="shared" ca="1" si="25"/>
        <v>-4291.38</v>
      </c>
      <c r="DB14" s="31">
        <f t="shared" ca="1" si="25"/>
        <v>-19770.53</v>
      </c>
      <c r="DC14" s="31">
        <f t="shared" ca="1" si="25"/>
        <v>-36182.639999999999</v>
      </c>
      <c r="DD14" s="31">
        <f t="shared" ca="1" si="25"/>
        <v>-11217.12</v>
      </c>
      <c r="DE14" s="31">
        <f t="shared" ca="1" si="25"/>
        <v>-29420.479999999992</v>
      </c>
      <c r="DF14" s="31">
        <f t="shared" ca="1" si="25"/>
        <v>-29367.630000000005</v>
      </c>
      <c r="DG14" s="31">
        <f t="shared" ca="1" si="25"/>
        <v>-22450.170000000002</v>
      </c>
      <c r="DH14" s="31">
        <f t="shared" ca="1" si="25"/>
        <v>-14768.439999999999</v>
      </c>
      <c r="DI14" s="32">
        <f t="shared" ca="1" si="22"/>
        <v>-1846.85</v>
      </c>
      <c r="DJ14" s="32">
        <f t="shared" ca="1" si="19"/>
        <v>-543.42999999999995</v>
      </c>
      <c r="DK14" s="32">
        <f t="shared" ca="1" si="19"/>
        <v>-1194.99</v>
      </c>
      <c r="DL14" s="32">
        <f t="shared" ca="1" si="19"/>
        <v>-852.24</v>
      </c>
      <c r="DM14" s="32">
        <f t="shared" ca="1" si="19"/>
        <v>-214.57</v>
      </c>
      <c r="DN14" s="32">
        <f t="shared" ca="1" si="19"/>
        <v>-988.53</v>
      </c>
      <c r="DO14" s="32">
        <f t="shared" ca="1" si="19"/>
        <v>-1809.13</v>
      </c>
      <c r="DP14" s="32">
        <f t="shared" ca="1" si="19"/>
        <v>-560.86</v>
      </c>
      <c r="DQ14" s="32">
        <f t="shared" ca="1" si="19"/>
        <v>-1471.02</v>
      </c>
      <c r="DR14" s="32">
        <f t="shared" ca="1" si="19"/>
        <v>-1468.38</v>
      </c>
      <c r="DS14" s="32">
        <f t="shared" ca="1" si="19"/>
        <v>-1122.51</v>
      </c>
      <c r="DT14" s="32">
        <f t="shared" ca="1" si="19"/>
        <v>-738.42</v>
      </c>
      <c r="DU14" s="31">
        <f t="shared" ca="1" si="23"/>
        <v>-9042.4500000000007</v>
      </c>
      <c r="DV14" s="31">
        <f t="shared" ca="1" si="20"/>
        <v>-2635.4</v>
      </c>
      <c r="DW14" s="31">
        <f t="shared" ca="1" si="20"/>
        <v>-5743.12</v>
      </c>
      <c r="DX14" s="31">
        <f t="shared" ca="1" si="20"/>
        <v>-4056.15</v>
      </c>
      <c r="DY14" s="31">
        <f t="shared" ca="1" si="20"/>
        <v>-1011.55</v>
      </c>
      <c r="DZ14" s="31">
        <f t="shared" ca="1" si="20"/>
        <v>-4614.17</v>
      </c>
      <c r="EA14" s="31">
        <f t="shared" ca="1" si="20"/>
        <v>-8362.98</v>
      </c>
      <c r="EB14" s="31">
        <f t="shared" ca="1" si="20"/>
        <v>-2566.5100000000002</v>
      </c>
      <c r="EC14" s="31">
        <f t="shared" ca="1" si="20"/>
        <v>-6662.97</v>
      </c>
      <c r="ED14" s="31">
        <f t="shared" ca="1" si="20"/>
        <v>-6584.8</v>
      </c>
      <c r="EE14" s="31">
        <f t="shared" ca="1" si="20"/>
        <v>-4981.4799999999996</v>
      </c>
      <c r="EF14" s="31">
        <f t="shared" ca="1" si="20"/>
        <v>-3243.69</v>
      </c>
      <c r="EG14" s="32">
        <f t="shared" ca="1" si="24"/>
        <v>-47826.349999999991</v>
      </c>
      <c r="EH14" s="32">
        <f t="shared" ca="1" si="21"/>
        <v>-14047.43</v>
      </c>
      <c r="EI14" s="32">
        <f t="shared" ca="1" si="21"/>
        <v>-30838</v>
      </c>
      <c r="EJ14" s="32">
        <f t="shared" ca="1" si="21"/>
        <v>-21953.22</v>
      </c>
      <c r="EK14" s="32">
        <f t="shared" ca="1" si="21"/>
        <v>-5517.5</v>
      </c>
      <c r="EL14" s="32">
        <f t="shared" ca="1" si="21"/>
        <v>-25373.229999999996</v>
      </c>
      <c r="EM14" s="32">
        <f t="shared" ca="1" si="21"/>
        <v>-46354.75</v>
      </c>
      <c r="EN14" s="32">
        <f t="shared" ca="1" si="21"/>
        <v>-14344.490000000002</v>
      </c>
      <c r="EO14" s="32">
        <f t="shared" ca="1" si="21"/>
        <v>-37554.469999999994</v>
      </c>
      <c r="EP14" s="32">
        <f t="shared" ca="1" si="21"/>
        <v>-37420.810000000005</v>
      </c>
      <c r="EQ14" s="32">
        <f t="shared" ca="1" si="21"/>
        <v>-28554.16</v>
      </c>
      <c r="ER14" s="32">
        <f t="shared" ca="1" si="21"/>
        <v>-18750.55</v>
      </c>
    </row>
    <row r="15" spans="1:148" x14ac:dyDescent="0.25">
      <c r="A15" t="s">
        <v>443</v>
      </c>
      <c r="B15" s="1" t="s">
        <v>62</v>
      </c>
      <c r="C15" t="str">
        <f t="shared" ca="1" si="1"/>
        <v>AKE1</v>
      </c>
      <c r="D15" t="str">
        <f t="shared" ca="1" si="2"/>
        <v>McBride Lake Wind Facility</v>
      </c>
      <c r="E15" s="51">
        <v>32737.7569</v>
      </c>
      <c r="F15" s="51">
        <v>19645.492099999999</v>
      </c>
      <c r="G15" s="51">
        <v>23274.5072</v>
      </c>
      <c r="H15" s="51">
        <v>15264.0987</v>
      </c>
      <c r="I15" s="51">
        <v>17601.7817</v>
      </c>
      <c r="J15" s="51">
        <v>18258.449799999999</v>
      </c>
      <c r="K15" s="51">
        <v>11125.986000000001</v>
      </c>
      <c r="L15" s="51">
        <v>8580.2276000000002</v>
      </c>
      <c r="M15" s="51">
        <v>11854.8212</v>
      </c>
      <c r="N15" s="51">
        <v>17130.871800000001</v>
      </c>
      <c r="O15" s="51">
        <v>20709.848600000001</v>
      </c>
      <c r="P15" s="51">
        <v>25022.494900000002</v>
      </c>
      <c r="Q15" s="32">
        <v>898829.8</v>
      </c>
      <c r="R15" s="32">
        <v>566750.12</v>
      </c>
      <c r="S15" s="32">
        <v>735893.19</v>
      </c>
      <c r="T15" s="32">
        <v>288984.2</v>
      </c>
      <c r="U15" s="32">
        <v>374455.61</v>
      </c>
      <c r="V15" s="32">
        <v>440323.37</v>
      </c>
      <c r="W15" s="32">
        <v>254847.95</v>
      </c>
      <c r="X15" s="32">
        <v>416364.96</v>
      </c>
      <c r="Y15" s="32">
        <v>466048.02</v>
      </c>
      <c r="Z15" s="32">
        <v>685698.42</v>
      </c>
      <c r="AA15" s="32">
        <v>880442.17</v>
      </c>
      <c r="AB15" s="32">
        <v>924152.92</v>
      </c>
      <c r="AC15" s="2">
        <v>2.0099999999999998</v>
      </c>
      <c r="AD15" s="2">
        <v>2.0099999999999998</v>
      </c>
      <c r="AE15" s="2">
        <v>2.0099999999999998</v>
      </c>
      <c r="AF15" s="2">
        <v>2.0099999999999998</v>
      </c>
      <c r="AG15" s="2">
        <v>2.0099999999999998</v>
      </c>
      <c r="AH15" s="2">
        <v>2.0099999999999998</v>
      </c>
      <c r="AI15" s="2">
        <v>2.0099999999999998</v>
      </c>
      <c r="AJ15" s="2">
        <v>1.42</v>
      </c>
      <c r="AK15" s="2">
        <v>1.42</v>
      </c>
      <c r="AL15" s="2">
        <v>1.42</v>
      </c>
      <c r="AM15" s="2">
        <v>1.42</v>
      </c>
      <c r="AN15" s="2">
        <v>1.42</v>
      </c>
      <c r="AO15" s="33">
        <v>18066.48</v>
      </c>
      <c r="AP15" s="33">
        <v>11391.68</v>
      </c>
      <c r="AQ15" s="33">
        <v>14791.45</v>
      </c>
      <c r="AR15" s="33">
        <v>5808.58</v>
      </c>
      <c r="AS15" s="33">
        <v>7526.56</v>
      </c>
      <c r="AT15" s="33">
        <v>8850.5</v>
      </c>
      <c r="AU15" s="33">
        <v>5122.4399999999996</v>
      </c>
      <c r="AV15" s="33">
        <v>5912.38</v>
      </c>
      <c r="AW15" s="33">
        <v>6617.88</v>
      </c>
      <c r="AX15" s="33">
        <v>9736.92</v>
      </c>
      <c r="AY15" s="33">
        <v>12502.28</v>
      </c>
      <c r="AZ15" s="33">
        <v>13122.97</v>
      </c>
      <c r="BA15" s="31">
        <f t="shared" si="3"/>
        <v>89.88</v>
      </c>
      <c r="BB15" s="31">
        <f t="shared" si="3"/>
        <v>56.68</v>
      </c>
      <c r="BC15" s="31">
        <f t="shared" si="3"/>
        <v>73.59</v>
      </c>
      <c r="BD15" s="31">
        <f t="shared" si="3"/>
        <v>-1040.3399999999999</v>
      </c>
      <c r="BE15" s="31">
        <f t="shared" si="3"/>
        <v>-1348.04</v>
      </c>
      <c r="BF15" s="31">
        <f t="shared" si="3"/>
        <v>-1585.16</v>
      </c>
      <c r="BG15" s="31">
        <f t="shared" si="3"/>
        <v>-917.45</v>
      </c>
      <c r="BH15" s="31">
        <f t="shared" si="3"/>
        <v>-3747.28</v>
      </c>
      <c r="BI15" s="31">
        <f t="shared" si="3"/>
        <v>-4194.43</v>
      </c>
      <c r="BJ15" s="31">
        <f t="shared" si="3"/>
        <v>-3771.34</v>
      </c>
      <c r="BK15" s="31">
        <f t="shared" si="3"/>
        <v>-4842.43</v>
      </c>
      <c r="BL15" s="31">
        <f t="shared" si="3"/>
        <v>-5082.84</v>
      </c>
      <c r="BM15" s="6">
        <f t="shared" ca="1" si="4"/>
        <v>4.2000000000000003E-2</v>
      </c>
      <c r="BN15" s="6">
        <f t="shared" ca="1" si="4"/>
        <v>4.2000000000000003E-2</v>
      </c>
      <c r="BO15" s="6">
        <f t="shared" ca="1" si="4"/>
        <v>4.2000000000000003E-2</v>
      </c>
      <c r="BP15" s="6">
        <f t="shared" ca="1" si="4"/>
        <v>4.2000000000000003E-2</v>
      </c>
      <c r="BQ15" s="6">
        <f t="shared" ca="1" si="4"/>
        <v>4.2000000000000003E-2</v>
      </c>
      <c r="BR15" s="6">
        <f t="shared" ca="1" si="4"/>
        <v>4.2000000000000003E-2</v>
      </c>
      <c r="BS15" s="6">
        <f t="shared" ca="1" si="4"/>
        <v>4.2000000000000003E-2</v>
      </c>
      <c r="BT15" s="6">
        <f t="shared" ca="1" si="4"/>
        <v>4.2000000000000003E-2</v>
      </c>
      <c r="BU15" s="6">
        <f t="shared" ca="1" si="4"/>
        <v>4.2000000000000003E-2</v>
      </c>
      <c r="BV15" s="6">
        <f t="shared" ca="1" si="4"/>
        <v>4.2000000000000003E-2</v>
      </c>
      <c r="BW15" s="6">
        <f t="shared" ca="1" si="4"/>
        <v>4.2000000000000003E-2</v>
      </c>
      <c r="BX15" s="6">
        <f t="shared" ca="1" si="4"/>
        <v>4.2000000000000003E-2</v>
      </c>
      <c r="BY15" s="31">
        <f t="shared" ca="1" si="5"/>
        <v>37750.85</v>
      </c>
      <c r="BZ15" s="31">
        <f t="shared" ca="1" si="5"/>
        <v>23803.51</v>
      </c>
      <c r="CA15" s="31">
        <f t="shared" ca="1" si="5"/>
        <v>30907.51</v>
      </c>
      <c r="CB15" s="31">
        <f t="shared" ca="1" si="5"/>
        <v>12137.34</v>
      </c>
      <c r="CC15" s="31">
        <f t="shared" ca="1" si="5"/>
        <v>15727.14</v>
      </c>
      <c r="CD15" s="31">
        <f t="shared" ca="1" si="5"/>
        <v>18493.580000000002</v>
      </c>
      <c r="CE15" s="31">
        <f t="shared" ca="1" si="5"/>
        <v>10703.61</v>
      </c>
      <c r="CF15" s="31">
        <f t="shared" ca="1" si="5"/>
        <v>17487.330000000002</v>
      </c>
      <c r="CG15" s="31">
        <f t="shared" ca="1" si="5"/>
        <v>19574.02</v>
      </c>
      <c r="CH15" s="31">
        <f t="shared" ca="1" si="5"/>
        <v>28799.33</v>
      </c>
      <c r="CI15" s="31">
        <f t="shared" ca="1" si="5"/>
        <v>36978.57</v>
      </c>
      <c r="CJ15" s="31">
        <f t="shared" ca="1" si="5"/>
        <v>38814.42</v>
      </c>
      <c r="CK15" s="32">
        <f t="shared" ca="1" si="6"/>
        <v>-3595.32</v>
      </c>
      <c r="CL15" s="32">
        <f t="shared" ca="1" si="6"/>
        <v>-2267</v>
      </c>
      <c r="CM15" s="32">
        <f t="shared" ca="1" si="6"/>
        <v>-2943.57</v>
      </c>
      <c r="CN15" s="32">
        <f t="shared" ca="1" si="6"/>
        <v>-1155.94</v>
      </c>
      <c r="CO15" s="32">
        <f t="shared" ca="1" si="6"/>
        <v>-1497.82</v>
      </c>
      <c r="CP15" s="32">
        <f t="shared" ca="1" si="6"/>
        <v>-1761.29</v>
      </c>
      <c r="CQ15" s="32">
        <f t="shared" ca="1" si="6"/>
        <v>-1019.39</v>
      </c>
      <c r="CR15" s="32">
        <f t="shared" ca="1" si="6"/>
        <v>-1665.46</v>
      </c>
      <c r="CS15" s="32">
        <f t="shared" ca="1" si="6"/>
        <v>-1864.19</v>
      </c>
      <c r="CT15" s="32">
        <f t="shared" ca="1" si="6"/>
        <v>-2742.79</v>
      </c>
      <c r="CU15" s="32">
        <f t="shared" ca="1" si="6"/>
        <v>-3521.77</v>
      </c>
      <c r="CV15" s="32">
        <f t="shared" ca="1" si="6"/>
        <v>-3696.61</v>
      </c>
      <c r="CW15" s="31">
        <f t="shared" ca="1" si="25"/>
        <v>15999.17</v>
      </c>
      <c r="CX15" s="31">
        <f t="shared" ca="1" si="25"/>
        <v>10088.149999999998</v>
      </c>
      <c r="CY15" s="31">
        <f t="shared" ca="1" si="25"/>
        <v>13098.899999999998</v>
      </c>
      <c r="CZ15" s="31">
        <f t="shared" ca="1" si="25"/>
        <v>6213.16</v>
      </c>
      <c r="DA15" s="31">
        <f t="shared" ca="1" si="25"/>
        <v>8050.7999999999993</v>
      </c>
      <c r="DB15" s="31">
        <f t="shared" ca="1" si="25"/>
        <v>9466.9500000000007</v>
      </c>
      <c r="DC15" s="31">
        <f t="shared" ca="1" si="25"/>
        <v>5479.2300000000014</v>
      </c>
      <c r="DD15" s="31">
        <f t="shared" ca="1" si="25"/>
        <v>13656.770000000002</v>
      </c>
      <c r="DE15" s="31">
        <f t="shared" ca="1" si="25"/>
        <v>15286.380000000001</v>
      </c>
      <c r="DF15" s="31">
        <f t="shared" ca="1" si="25"/>
        <v>20090.96</v>
      </c>
      <c r="DG15" s="31">
        <f t="shared" ca="1" si="25"/>
        <v>25796.950000000004</v>
      </c>
      <c r="DH15" s="31">
        <f t="shared" ca="1" si="25"/>
        <v>27077.679999999997</v>
      </c>
      <c r="DI15" s="32">
        <f t="shared" ca="1" si="22"/>
        <v>799.96</v>
      </c>
      <c r="DJ15" s="32">
        <f t="shared" ca="1" si="19"/>
        <v>504.41</v>
      </c>
      <c r="DK15" s="32">
        <f t="shared" ca="1" si="19"/>
        <v>654.95000000000005</v>
      </c>
      <c r="DL15" s="32">
        <f t="shared" ca="1" si="19"/>
        <v>310.66000000000003</v>
      </c>
      <c r="DM15" s="32">
        <f t="shared" ca="1" si="19"/>
        <v>402.54</v>
      </c>
      <c r="DN15" s="32">
        <f t="shared" ca="1" si="19"/>
        <v>473.35</v>
      </c>
      <c r="DO15" s="32">
        <f t="shared" ca="1" si="19"/>
        <v>273.95999999999998</v>
      </c>
      <c r="DP15" s="32">
        <f t="shared" ca="1" si="19"/>
        <v>682.84</v>
      </c>
      <c r="DQ15" s="32">
        <f t="shared" ca="1" si="19"/>
        <v>764.32</v>
      </c>
      <c r="DR15" s="32">
        <f t="shared" ca="1" si="19"/>
        <v>1004.55</v>
      </c>
      <c r="DS15" s="32">
        <f t="shared" ca="1" si="19"/>
        <v>1289.8499999999999</v>
      </c>
      <c r="DT15" s="32">
        <f t="shared" ca="1" si="19"/>
        <v>1353.88</v>
      </c>
      <c r="DU15" s="31">
        <f t="shared" ca="1" si="23"/>
        <v>3916.71</v>
      </c>
      <c r="DV15" s="31">
        <f t="shared" ca="1" si="20"/>
        <v>2446.15</v>
      </c>
      <c r="DW15" s="31">
        <f t="shared" ca="1" si="20"/>
        <v>3147.65</v>
      </c>
      <c r="DX15" s="31">
        <f t="shared" ca="1" si="20"/>
        <v>1478.54</v>
      </c>
      <c r="DY15" s="31">
        <f t="shared" ca="1" si="20"/>
        <v>1897.7</v>
      </c>
      <c r="DZ15" s="31">
        <f t="shared" ca="1" si="20"/>
        <v>2209.46</v>
      </c>
      <c r="EA15" s="31">
        <f t="shared" ca="1" si="20"/>
        <v>1266.43</v>
      </c>
      <c r="EB15" s="31">
        <f t="shared" ca="1" si="20"/>
        <v>3124.71</v>
      </c>
      <c r="EC15" s="31">
        <f t="shared" ca="1" si="20"/>
        <v>3461.97</v>
      </c>
      <c r="ED15" s="31">
        <f t="shared" ca="1" si="20"/>
        <v>4504.79</v>
      </c>
      <c r="EE15" s="31">
        <f t="shared" ca="1" si="20"/>
        <v>5724.1</v>
      </c>
      <c r="EF15" s="31">
        <f t="shared" ca="1" si="20"/>
        <v>5947.24</v>
      </c>
      <c r="EG15" s="32">
        <f t="shared" ca="1" si="24"/>
        <v>20715.84</v>
      </c>
      <c r="EH15" s="32">
        <f t="shared" ca="1" si="21"/>
        <v>13038.709999999997</v>
      </c>
      <c r="EI15" s="32">
        <f t="shared" ca="1" si="21"/>
        <v>16901.5</v>
      </c>
      <c r="EJ15" s="32">
        <f t="shared" ca="1" si="21"/>
        <v>8002.36</v>
      </c>
      <c r="EK15" s="32">
        <f t="shared" ca="1" si="21"/>
        <v>10351.040000000001</v>
      </c>
      <c r="EL15" s="32">
        <f t="shared" ca="1" si="21"/>
        <v>12149.760000000002</v>
      </c>
      <c r="EM15" s="32">
        <f t="shared" ca="1" si="21"/>
        <v>7019.6200000000017</v>
      </c>
      <c r="EN15" s="32">
        <f t="shared" ca="1" si="21"/>
        <v>17464.320000000003</v>
      </c>
      <c r="EO15" s="32">
        <f t="shared" ca="1" si="21"/>
        <v>19512.670000000002</v>
      </c>
      <c r="EP15" s="32">
        <f t="shared" ca="1" si="21"/>
        <v>25600.3</v>
      </c>
      <c r="EQ15" s="32">
        <f t="shared" ca="1" si="21"/>
        <v>32810.9</v>
      </c>
      <c r="ER15" s="32">
        <f t="shared" ca="1" si="21"/>
        <v>34378.799999999996</v>
      </c>
    </row>
    <row r="16" spans="1:148" x14ac:dyDescent="0.25">
      <c r="A16" t="s">
        <v>444</v>
      </c>
      <c r="B16" s="1" t="s">
        <v>157</v>
      </c>
      <c r="C16" t="str">
        <f t="shared" ca="1" si="1"/>
        <v>ARD1</v>
      </c>
      <c r="D16" t="str">
        <f t="shared" ca="1" si="2"/>
        <v>Ardenville Wind Facility</v>
      </c>
      <c r="E16" s="51">
        <v>23802.461200000002</v>
      </c>
      <c r="F16" s="51">
        <v>18389.287799999998</v>
      </c>
      <c r="G16" s="51">
        <v>19433.597399999999</v>
      </c>
      <c r="H16" s="51">
        <v>13651.085999999999</v>
      </c>
      <c r="I16" s="51">
        <v>16036.326499999999</v>
      </c>
      <c r="J16" s="51">
        <v>15749.4967</v>
      </c>
      <c r="K16" s="51">
        <v>9336.7101000000002</v>
      </c>
      <c r="L16" s="51">
        <v>8804.9087999999992</v>
      </c>
      <c r="M16" s="51">
        <v>13234.947399999999</v>
      </c>
      <c r="N16" s="51">
        <v>15536.758900000001</v>
      </c>
      <c r="O16" s="51">
        <v>18059.4048</v>
      </c>
      <c r="P16" s="51">
        <v>20642.470799999999</v>
      </c>
      <c r="Q16" s="32">
        <v>678977.91</v>
      </c>
      <c r="R16" s="32">
        <v>553610.19999999995</v>
      </c>
      <c r="S16" s="32">
        <v>720295.33</v>
      </c>
      <c r="T16" s="32">
        <v>284903.94</v>
      </c>
      <c r="U16" s="32">
        <v>306368.96000000002</v>
      </c>
      <c r="V16" s="32">
        <v>367337.22</v>
      </c>
      <c r="W16" s="32">
        <v>243086.19</v>
      </c>
      <c r="X16" s="32">
        <v>424082.07</v>
      </c>
      <c r="Y16" s="32">
        <v>522370.22</v>
      </c>
      <c r="Z16" s="32">
        <v>685457.6</v>
      </c>
      <c r="AA16" s="32">
        <v>867549.48</v>
      </c>
      <c r="AB16" s="32">
        <v>753904.69</v>
      </c>
      <c r="AC16" s="2">
        <v>2.96</v>
      </c>
      <c r="AD16" s="2">
        <v>2.96</v>
      </c>
      <c r="AE16" s="2">
        <v>2.96</v>
      </c>
      <c r="AF16" s="2">
        <v>2.96</v>
      </c>
      <c r="AG16" s="2">
        <v>2.96</v>
      </c>
      <c r="AH16" s="2">
        <v>2.96</v>
      </c>
      <c r="AI16" s="2">
        <v>2.96</v>
      </c>
      <c r="AJ16" s="2">
        <v>2.36</v>
      </c>
      <c r="AK16" s="2">
        <v>2.36</v>
      </c>
      <c r="AL16" s="2">
        <v>2.36</v>
      </c>
      <c r="AM16" s="2">
        <v>2.36</v>
      </c>
      <c r="AN16" s="2">
        <v>2.36</v>
      </c>
      <c r="AO16" s="33">
        <v>20097.75</v>
      </c>
      <c r="AP16" s="33">
        <v>16386.86</v>
      </c>
      <c r="AQ16" s="33">
        <v>21320.74</v>
      </c>
      <c r="AR16" s="33">
        <v>8433.16</v>
      </c>
      <c r="AS16" s="33">
        <v>9068.52</v>
      </c>
      <c r="AT16" s="33">
        <v>10873.18</v>
      </c>
      <c r="AU16" s="33">
        <v>7195.35</v>
      </c>
      <c r="AV16" s="33">
        <v>10008.34</v>
      </c>
      <c r="AW16" s="33">
        <v>12327.94</v>
      </c>
      <c r="AX16" s="33">
        <v>16176.8</v>
      </c>
      <c r="AY16" s="33">
        <v>20474.169999999998</v>
      </c>
      <c r="AZ16" s="33">
        <v>17792.150000000001</v>
      </c>
      <c r="BA16" s="31">
        <f t="shared" si="3"/>
        <v>67.900000000000006</v>
      </c>
      <c r="BB16" s="31">
        <f t="shared" si="3"/>
        <v>55.36</v>
      </c>
      <c r="BC16" s="31">
        <f t="shared" si="3"/>
        <v>72.03</v>
      </c>
      <c r="BD16" s="31">
        <f t="shared" si="3"/>
        <v>-1025.6500000000001</v>
      </c>
      <c r="BE16" s="31">
        <f t="shared" si="3"/>
        <v>-1102.93</v>
      </c>
      <c r="BF16" s="31">
        <f t="shared" si="3"/>
        <v>-1322.41</v>
      </c>
      <c r="BG16" s="31">
        <f t="shared" si="3"/>
        <v>-875.11</v>
      </c>
      <c r="BH16" s="31">
        <f t="shared" si="3"/>
        <v>-3816.74</v>
      </c>
      <c r="BI16" s="31">
        <f t="shared" si="3"/>
        <v>-4701.33</v>
      </c>
      <c r="BJ16" s="31">
        <f t="shared" si="3"/>
        <v>-3770.02</v>
      </c>
      <c r="BK16" s="31">
        <f t="shared" si="3"/>
        <v>-4771.5200000000004</v>
      </c>
      <c r="BL16" s="31">
        <f t="shared" si="3"/>
        <v>-4146.4799999999996</v>
      </c>
      <c r="BM16" s="6">
        <f t="shared" ca="1" si="4"/>
        <v>6.3E-2</v>
      </c>
      <c r="BN16" s="6">
        <f t="shared" ca="1" si="4"/>
        <v>6.3E-2</v>
      </c>
      <c r="BO16" s="6">
        <f t="shared" ca="1" si="4"/>
        <v>6.3E-2</v>
      </c>
      <c r="BP16" s="6">
        <f t="shared" ca="1" si="4"/>
        <v>6.3E-2</v>
      </c>
      <c r="BQ16" s="6">
        <f t="shared" ca="1" si="4"/>
        <v>6.3E-2</v>
      </c>
      <c r="BR16" s="6">
        <f t="shared" ca="1" si="4"/>
        <v>6.3E-2</v>
      </c>
      <c r="BS16" s="6">
        <f t="shared" ca="1" si="4"/>
        <v>6.3E-2</v>
      </c>
      <c r="BT16" s="6">
        <f t="shared" ca="1" si="4"/>
        <v>6.3E-2</v>
      </c>
      <c r="BU16" s="6">
        <f t="shared" ca="1" si="4"/>
        <v>6.3E-2</v>
      </c>
      <c r="BV16" s="6">
        <f t="shared" ca="1" si="4"/>
        <v>6.3E-2</v>
      </c>
      <c r="BW16" s="6">
        <f t="shared" ca="1" si="4"/>
        <v>6.3E-2</v>
      </c>
      <c r="BX16" s="6">
        <f t="shared" ca="1" si="4"/>
        <v>6.3E-2</v>
      </c>
      <c r="BY16" s="31">
        <f t="shared" ca="1" si="5"/>
        <v>42775.61</v>
      </c>
      <c r="BZ16" s="31">
        <f t="shared" ca="1" si="5"/>
        <v>34877.440000000002</v>
      </c>
      <c r="CA16" s="31">
        <f t="shared" ca="1" si="5"/>
        <v>45378.61</v>
      </c>
      <c r="CB16" s="31">
        <f t="shared" ca="1" si="5"/>
        <v>17948.95</v>
      </c>
      <c r="CC16" s="31">
        <f t="shared" ca="1" si="5"/>
        <v>19301.240000000002</v>
      </c>
      <c r="CD16" s="31">
        <f t="shared" ca="1" si="5"/>
        <v>23142.240000000002</v>
      </c>
      <c r="CE16" s="31">
        <f t="shared" ca="1" si="5"/>
        <v>15314.43</v>
      </c>
      <c r="CF16" s="31">
        <f t="shared" ca="1" si="5"/>
        <v>26717.17</v>
      </c>
      <c r="CG16" s="31">
        <f t="shared" ca="1" si="5"/>
        <v>32909.32</v>
      </c>
      <c r="CH16" s="31">
        <f t="shared" ca="1" si="5"/>
        <v>43183.83</v>
      </c>
      <c r="CI16" s="31">
        <f t="shared" ca="1" si="5"/>
        <v>54655.62</v>
      </c>
      <c r="CJ16" s="31">
        <f t="shared" ca="1" si="5"/>
        <v>47496</v>
      </c>
      <c r="CK16" s="32">
        <f t="shared" ca="1" si="6"/>
        <v>-2715.91</v>
      </c>
      <c r="CL16" s="32">
        <f t="shared" ca="1" si="6"/>
        <v>-2214.44</v>
      </c>
      <c r="CM16" s="32">
        <f t="shared" ca="1" si="6"/>
        <v>-2881.18</v>
      </c>
      <c r="CN16" s="32">
        <f t="shared" ca="1" si="6"/>
        <v>-1139.6199999999999</v>
      </c>
      <c r="CO16" s="32">
        <f t="shared" ca="1" si="6"/>
        <v>-1225.48</v>
      </c>
      <c r="CP16" s="32">
        <f t="shared" ca="1" si="6"/>
        <v>-1469.35</v>
      </c>
      <c r="CQ16" s="32">
        <f t="shared" ca="1" si="6"/>
        <v>-972.34</v>
      </c>
      <c r="CR16" s="32">
        <f t="shared" ca="1" si="6"/>
        <v>-1696.33</v>
      </c>
      <c r="CS16" s="32">
        <f t="shared" ca="1" si="6"/>
        <v>-2089.48</v>
      </c>
      <c r="CT16" s="32">
        <f t="shared" ca="1" si="6"/>
        <v>-2741.83</v>
      </c>
      <c r="CU16" s="32">
        <f t="shared" ca="1" si="6"/>
        <v>-3470.2</v>
      </c>
      <c r="CV16" s="32">
        <f t="shared" ca="1" si="6"/>
        <v>-3015.62</v>
      </c>
      <c r="CW16" s="31">
        <f t="shared" ca="1" si="25"/>
        <v>19894.049999999996</v>
      </c>
      <c r="CX16" s="31">
        <f t="shared" ca="1" si="25"/>
        <v>16220.780000000002</v>
      </c>
      <c r="CY16" s="31">
        <f t="shared" ca="1" si="25"/>
        <v>21104.66</v>
      </c>
      <c r="CZ16" s="31">
        <f t="shared" ca="1" si="25"/>
        <v>9401.8200000000015</v>
      </c>
      <c r="DA16" s="31">
        <f t="shared" ca="1" si="25"/>
        <v>10110.170000000002</v>
      </c>
      <c r="DB16" s="31">
        <f t="shared" ca="1" si="25"/>
        <v>12122.120000000003</v>
      </c>
      <c r="DC16" s="31">
        <f t="shared" ca="1" si="25"/>
        <v>8021.8499999999995</v>
      </c>
      <c r="DD16" s="31">
        <f t="shared" ca="1" si="25"/>
        <v>18829.239999999998</v>
      </c>
      <c r="DE16" s="31">
        <f t="shared" ca="1" si="25"/>
        <v>23193.230000000003</v>
      </c>
      <c r="DF16" s="31">
        <f t="shared" ca="1" si="25"/>
        <v>28035.22</v>
      </c>
      <c r="DG16" s="31">
        <f t="shared" ca="1" si="25"/>
        <v>35482.770000000004</v>
      </c>
      <c r="DH16" s="31">
        <f t="shared" ca="1" si="25"/>
        <v>30834.709999999995</v>
      </c>
      <c r="DI16" s="32">
        <f t="shared" ca="1" si="22"/>
        <v>994.7</v>
      </c>
      <c r="DJ16" s="32">
        <f t="shared" ca="1" si="19"/>
        <v>811.04</v>
      </c>
      <c r="DK16" s="32">
        <f t="shared" ca="1" si="19"/>
        <v>1055.23</v>
      </c>
      <c r="DL16" s="32">
        <f t="shared" ca="1" si="19"/>
        <v>470.09</v>
      </c>
      <c r="DM16" s="32">
        <f t="shared" ca="1" si="19"/>
        <v>505.51</v>
      </c>
      <c r="DN16" s="32">
        <f t="shared" ca="1" si="19"/>
        <v>606.11</v>
      </c>
      <c r="DO16" s="32">
        <f t="shared" ca="1" si="19"/>
        <v>401.09</v>
      </c>
      <c r="DP16" s="32">
        <f t="shared" ca="1" si="19"/>
        <v>941.46</v>
      </c>
      <c r="DQ16" s="32">
        <f t="shared" ca="1" si="19"/>
        <v>1159.6600000000001</v>
      </c>
      <c r="DR16" s="32">
        <f t="shared" ca="1" si="19"/>
        <v>1401.76</v>
      </c>
      <c r="DS16" s="32">
        <f t="shared" ca="1" si="19"/>
        <v>1774.14</v>
      </c>
      <c r="DT16" s="32">
        <f t="shared" ca="1" si="19"/>
        <v>1541.74</v>
      </c>
      <c r="DU16" s="31">
        <f t="shared" ca="1" si="23"/>
        <v>4870.21</v>
      </c>
      <c r="DV16" s="31">
        <f t="shared" ca="1" si="20"/>
        <v>3933.18</v>
      </c>
      <c r="DW16" s="31">
        <f t="shared" ca="1" si="20"/>
        <v>5071.43</v>
      </c>
      <c r="DX16" s="31">
        <f t="shared" ca="1" si="20"/>
        <v>2237.35</v>
      </c>
      <c r="DY16" s="31">
        <f t="shared" ca="1" si="20"/>
        <v>2383.13</v>
      </c>
      <c r="DZ16" s="31">
        <f t="shared" ca="1" si="20"/>
        <v>2829.14</v>
      </c>
      <c r="EA16" s="31">
        <f t="shared" ca="1" si="20"/>
        <v>1854.11</v>
      </c>
      <c r="EB16" s="31">
        <f t="shared" ca="1" si="20"/>
        <v>4308.1899999999996</v>
      </c>
      <c r="EC16" s="31">
        <f t="shared" ca="1" si="20"/>
        <v>5252.66</v>
      </c>
      <c r="ED16" s="31">
        <f t="shared" ca="1" si="20"/>
        <v>6286.05</v>
      </c>
      <c r="EE16" s="31">
        <f t="shared" ca="1" si="20"/>
        <v>7873.29</v>
      </c>
      <c r="EF16" s="31">
        <f t="shared" ca="1" si="20"/>
        <v>6772.42</v>
      </c>
      <c r="EG16" s="32">
        <f t="shared" ca="1" si="24"/>
        <v>25758.959999999995</v>
      </c>
      <c r="EH16" s="32">
        <f t="shared" ca="1" si="21"/>
        <v>20965.000000000004</v>
      </c>
      <c r="EI16" s="32">
        <f t="shared" ca="1" si="21"/>
        <v>27231.32</v>
      </c>
      <c r="EJ16" s="32">
        <f t="shared" ca="1" si="21"/>
        <v>12109.260000000002</v>
      </c>
      <c r="EK16" s="32">
        <f t="shared" ca="1" si="21"/>
        <v>12998.810000000001</v>
      </c>
      <c r="EL16" s="32">
        <f t="shared" ca="1" si="21"/>
        <v>15557.370000000003</v>
      </c>
      <c r="EM16" s="32">
        <f t="shared" ca="1" si="21"/>
        <v>10277.049999999999</v>
      </c>
      <c r="EN16" s="32">
        <f t="shared" ca="1" si="21"/>
        <v>24078.889999999996</v>
      </c>
      <c r="EO16" s="32">
        <f t="shared" ca="1" si="21"/>
        <v>29605.550000000003</v>
      </c>
      <c r="EP16" s="32">
        <f t="shared" ca="1" si="21"/>
        <v>35723.03</v>
      </c>
      <c r="EQ16" s="32">
        <f t="shared" ca="1" si="21"/>
        <v>45130.200000000004</v>
      </c>
      <c r="ER16" s="32">
        <f t="shared" ca="1" si="21"/>
        <v>39148.869999999995</v>
      </c>
    </row>
    <row r="17" spans="1:148" x14ac:dyDescent="0.25">
      <c r="A17" t="s">
        <v>445</v>
      </c>
      <c r="B17" s="1" t="s">
        <v>122</v>
      </c>
      <c r="C17" t="str">
        <f t="shared" ca="1" si="1"/>
        <v>BAR</v>
      </c>
      <c r="D17" t="str">
        <f t="shared" ca="1" si="2"/>
        <v>Barrier Hydro Facility</v>
      </c>
      <c r="E17" s="51">
        <v>2937.7373693</v>
      </c>
      <c r="F17" s="51">
        <v>3351.5560645999999</v>
      </c>
      <c r="G17" s="51">
        <v>3353.8463981999998</v>
      </c>
      <c r="H17" s="51">
        <v>4425.2752088999996</v>
      </c>
      <c r="I17" s="51">
        <v>3852.2670054</v>
      </c>
      <c r="J17" s="51">
        <v>6478.6259528000001</v>
      </c>
      <c r="K17" s="51">
        <v>7659.7469475999997</v>
      </c>
      <c r="L17" s="51">
        <v>3767.1542519</v>
      </c>
      <c r="M17" s="51">
        <v>2186.3312123999999</v>
      </c>
      <c r="N17" s="51">
        <v>2021.3933155</v>
      </c>
      <c r="O17" s="51">
        <v>2520.1498350000002</v>
      </c>
      <c r="P17" s="51">
        <v>3671.2293288999999</v>
      </c>
      <c r="Q17" s="32">
        <v>427498.76</v>
      </c>
      <c r="R17" s="32">
        <v>151793.04999999999</v>
      </c>
      <c r="S17" s="32">
        <v>248482.06</v>
      </c>
      <c r="T17" s="32">
        <v>239432.98</v>
      </c>
      <c r="U17" s="32">
        <v>149471.1</v>
      </c>
      <c r="V17" s="32">
        <v>327974.67</v>
      </c>
      <c r="W17" s="32">
        <v>533340.44999999995</v>
      </c>
      <c r="X17" s="32">
        <v>334906.12</v>
      </c>
      <c r="Y17" s="32">
        <v>496913.91</v>
      </c>
      <c r="Z17" s="32">
        <v>307497.69</v>
      </c>
      <c r="AA17" s="32">
        <v>394061.96</v>
      </c>
      <c r="AB17" s="32">
        <v>221796.37</v>
      </c>
      <c r="AC17" s="2">
        <v>-0.43</v>
      </c>
      <c r="AD17" s="2">
        <v>-0.43</v>
      </c>
      <c r="AE17" s="2">
        <v>-0.43</v>
      </c>
      <c r="AF17" s="2">
        <v>-0.43</v>
      </c>
      <c r="AG17" s="2">
        <v>-0.43</v>
      </c>
      <c r="AH17" s="2">
        <v>-0.43</v>
      </c>
      <c r="AI17" s="2">
        <v>-0.43</v>
      </c>
      <c r="AJ17" s="2">
        <v>-1.02</v>
      </c>
      <c r="AK17" s="2">
        <v>-1.02</v>
      </c>
      <c r="AL17" s="2">
        <v>-1.02</v>
      </c>
      <c r="AM17" s="2">
        <v>-1.02</v>
      </c>
      <c r="AN17" s="2">
        <v>-1.02</v>
      </c>
      <c r="AO17" s="33">
        <v>-1838.24</v>
      </c>
      <c r="AP17" s="33">
        <v>-652.71</v>
      </c>
      <c r="AQ17" s="33">
        <v>-1068.47</v>
      </c>
      <c r="AR17" s="33">
        <v>-1029.56</v>
      </c>
      <c r="AS17" s="33">
        <v>-642.73</v>
      </c>
      <c r="AT17" s="33">
        <v>-1410.29</v>
      </c>
      <c r="AU17" s="33">
        <v>-2293.36</v>
      </c>
      <c r="AV17" s="33">
        <v>-3416.04</v>
      </c>
      <c r="AW17" s="33">
        <v>-5068.5200000000004</v>
      </c>
      <c r="AX17" s="33">
        <v>-3136.48</v>
      </c>
      <c r="AY17" s="33">
        <v>-4019.43</v>
      </c>
      <c r="AZ17" s="33">
        <v>-2262.3200000000002</v>
      </c>
      <c r="BA17" s="31">
        <f t="shared" si="3"/>
        <v>42.75</v>
      </c>
      <c r="BB17" s="31">
        <f t="shared" si="3"/>
        <v>15.18</v>
      </c>
      <c r="BC17" s="31">
        <f t="shared" si="3"/>
        <v>24.85</v>
      </c>
      <c r="BD17" s="31">
        <f t="shared" si="3"/>
        <v>-861.96</v>
      </c>
      <c r="BE17" s="31">
        <f t="shared" si="3"/>
        <v>-538.1</v>
      </c>
      <c r="BF17" s="31">
        <f t="shared" si="3"/>
        <v>-1180.71</v>
      </c>
      <c r="BG17" s="31">
        <f t="shared" si="3"/>
        <v>-1920.03</v>
      </c>
      <c r="BH17" s="31">
        <f t="shared" si="3"/>
        <v>-3014.16</v>
      </c>
      <c r="BI17" s="31">
        <f t="shared" si="3"/>
        <v>-4472.2299999999996</v>
      </c>
      <c r="BJ17" s="31">
        <f t="shared" si="3"/>
        <v>-1691.24</v>
      </c>
      <c r="BK17" s="31">
        <f t="shared" si="3"/>
        <v>-2167.34</v>
      </c>
      <c r="BL17" s="31">
        <f t="shared" si="3"/>
        <v>-1219.8800000000001</v>
      </c>
      <c r="BM17" s="6">
        <f t="shared" ca="1" si="4"/>
        <v>3.5000000000000001E-3</v>
      </c>
      <c r="BN17" s="6">
        <f t="shared" ca="1" si="4"/>
        <v>3.5000000000000001E-3</v>
      </c>
      <c r="BO17" s="6">
        <f t="shared" ca="1" si="4"/>
        <v>3.5000000000000001E-3</v>
      </c>
      <c r="BP17" s="6">
        <f t="shared" ca="1" si="4"/>
        <v>3.5000000000000001E-3</v>
      </c>
      <c r="BQ17" s="6">
        <f t="shared" ca="1" si="4"/>
        <v>3.5000000000000001E-3</v>
      </c>
      <c r="BR17" s="6">
        <f t="shared" ca="1" si="4"/>
        <v>3.5000000000000001E-3</v>
      </c>
      <c r="BS17" s="6">
        <f t="shared" ca="1" si="4"/>
        <v>3.5000000000000001E-3</v>
      </c>
      <c r="BT17" s="6">
        <f t="shared" ca="1" si="4"/>
        <v>3.5000000000000001E-3</v>
      </c>
      <c r="BU17" s="6">
        <f t="shared" ca="1" si="4"/>
        <v>3.5000000000000001E-3</v>
      </c>
      <c r="BV17" s="6">
        <f t="shared" ca="1" si="4"/>
        <v>3.5000000000000001E-3</v>
      </c>
      <c r="BW17" s="6">
        <f t="shared" ca="1" si="4"/>
        <v>3.5000000000000001E-3</v>
      </c>
      <c r="BX17" s="6">
        <f t="shared" ca="1" si="4"/>
        <v>3.5000000000000001E-3</v>
      </c>
      <c r="BY17" s="31">
        <f t="shared" ca="1" si="5"/>
        <v>1496.25</v>
      </c>
      <c r="BZ17" s="31">
        <f t="shared" ca="1" si="5"/>
        <v>531.28</v>
      </c>
      <c r="CA17" s="31">
        <f t="shared" ca="1" si="5"/>
        <v>869.69</v>
      </c>
      <c r="CB17" s="31">
        <f t="shared" ca="1" si="5"/>
        <v>838.02</v>
      </c>
      <c r="CC17" s="31">
        <f t="shared" ca="1" si="5"/>
        <v>523.15</v>
      </c>
      <c r="CD17" s="31">
        <f t="shared" ca="1" si="5"/>
        <v>1147.9100000000001</v>
      </c>
      <c r="CE17" s="31">
        <f t="shared" ca="1" si="5"/>
        <v>1866.69</v>
      </c>
      <c r="CF17" s="31">
        <f t="shared" ca="1" si="5"/>
        <v>1172.17</v>
      </c>
      <c r="CG17" s="31">
        <f t="shared" ca="1" si="5"/>
        <v>1739.2</v>
      </c>
      <c r="CH17" s="31">
        <f t="shared" ca="1" si="5"/>
        <v>1076.24</v>
      </c>
      <c r="CI17" s="31">
        <f t="shared" ca="1" si="5"/>
        <v>1379.22</v>
      </c>
      <c r="CJ17" s="31">
        <f t="shared" ca="1" si="5"/>
        <v>776.29</v>
      </c>
      <c r="CK17" s="32">
        <f t="shared" ca="1" si="6"/>
        <v>-1710</v>
      </c>
      <c r="CL17" s="32">
        <f t="shared" ca="1" si="6"/>
        <v>-607.16999999999996</v>
      </c>
      <c r="CM17" s="32">
        <f t="shared" ca="1" si="6"/>
        <v>-993.93</v>
      </c>
      <c r="CN17" s="32">
        <f t="shared" ca="1" si="6"/>
        <v>-957.73</v>
      </c>
      <c r="CO17" s="32">
        <f t="shared" ca="1" si="6"/>
        <v>-597.88</v>
      </c>
      <c r="CP17" s="32">
        <f t="shared" ca="1" si="6"/>
        <v>-1311.9</v>
      </c>
      <c r="CQ17" s="32">
        <f t="shared" ca="1" si="6"/>
        <v>-2133.36</v>
      </c>
      <c r="CR17" s="32">
        <f t="shared" ca="1" si="6"/>
        <v>-1339.62</v>
      </c>
      <c r="CS17" s="32">
        <f t="shared" ca="1" si="6"/>
        <v>-1987.66</v>
      </c>
      <c r="CT17" s="32">
        <f t="shared" ca="1" si="6"/>
        <v>-1229.99</v>
      </c>
      <c r="CU17" s="32">
        <f t="shared" ca="1" si="6"/>
        <v>-1576.25</v>
      </c>
      <c r="CV17" s="32">
        <f t="shared" ca="1" si="6"/>
        <v>-887.19</v>
      </c>
      <c r="CW17" s="31">
        <f t="shared" ca="1" si="25"/>
        <v>1581.74</v>
      </c>
      <c r="CX17" s="31">
        <f t="shared" ca="1" si="25"/>
        <v>561.6400000000001</v>
      </c>
      <c r="CY17" s="31">
        <f t="shared" ca="1" si="25"/>
        <v>919.38000000000011</v>
      </c>
      <c r="CZ17" s="31">
        <f t="shared" ca="1" si="25"/>
        <v>1771.81</v>
      </c>
      <c r="DA17" s="31">
        <f t="shared" ca="1" si="25"/>
        <v>1106.0999999999999</v>
      </c>
      <c r="DB17" s="31">
        <f t="shared" ca="1" si="25"/>
        <v>2427.0100000000002</v>
      </c>
      <c r="DC17" s="31">
        <f t="shared" ca="1" si="25"/>
        <v>3946.7200000000003</v>
      </c>
      <c r="DD17" s="31">
        <f t="shared" ca="1" si="25"/>
        <v>6262.75</v>
      </c>
      <c r="DE17" s="31">
        <f t="shared" ca="1" si="25"/>
        <v>9292.2900000000009</v>
      </c>
      <c r="DF17" s="31">
        <f t="shared" ca="1" si="25"/>
        <v>4673.97</v>
      </c>
      <c r="DG17" s="31">
        <f t="shared" ca="1" si="25"/>
        <v>5989.74</v>
      </c>
      <c r="DH17" s="31">
        <f t="shared" ca="1" si="25"/>
        <v>3371.3</v>
      </c>
      <c r="DI17" s="32">
        <f t="shared" ca="1" si="22"/>
        <v>79.09</v>
      </c>
      <c r="DJ17" s="32">
        <f t="shared" ca="1" si="19"/>
        <v>28.08</v>
      </c>
      <c r="DK17" s="32">
        <f t="shared" ca="1" si="19"/>
        <v>45.97</v>
      </c>
      <c r="DL17" s="32">
        <f t="shared" ca="1" si="19"/>
        <v>88.59</v>
      </c>
      <c r="DM17" s="32">
        <f t="shared" ca="1" si="19"/>
        <v>55.31</v>
      </c>
      <c r="DN17" s="32">
        <f t="shared" ca="1" si="19"/>
        <v>121.35</v>
      </c>
      <c r="DO17" s="32">
        <f t="shared" ca="1" si="19"/>
        <v>197.34</v>
      </c>
      <c r="DP17" s="32">
        <f t="shared" ca="1" si="19"/>
        <v>313.14</v>
      </c>
      <c r="DQ17" s="32">
        <f t="shared" ca="1" si="19"/>
        <v>464.61</v>
      </c>
      <c r="DR17" s="32">
        <f t="shared" ca="1" si="19"/>
        <v>233.7</v>
      </c>
      <c r="DS17" s="32">
        <f t="shared" ca="1" si="19"/>
        <v>299.49</v>
      </c>
      <c r="DT17" s="32">
        <f t="shared" ca="1" si="19"/>
        <v>168.57</v>
      </c>
      <c r="DU17" s="31">
        <f t="shared" ca="1" si="23"/>
        <v>387.22</v>
      </c>
      <c r="DV17" s="31">
        <f t="shared" ca="1" si="20"/>
        <v>136.19</v>
      </c>
      <c r="DW17" s="31">
        <f t="shared" ca="1" si="20"/>
        <v>220.93</v>
      </c>
      <c r="DX17" s="31">
        <f t="shared" ca="1" si="20"/>
        <v>421.64</v>
      </c>
      <c r="DY17" s="31">
        <f t="shared" ca="1" si="20"/>
        <v>260.73</v>
      </c>
      <c r="DZ17" s="31">
        <f t="shared" ca="1" si="20"/>
        <v>566.42999999999995</v>
      </c>
      <c r="EA17" s="31">
        <f t="shared" ca="1" si="20"/>
        <v>912.21</v>
      </c>
      <c r="EB17" s="31">
        <f t="shared" ca="1" si="20"/>
        <v>1432.94</v>
      </c>
      <c r="EC17" s="31">
        <f t="shared" ca="1" si="20"/>
        <v>2104.46</v>
      </c>
      <c r="ED17" s="31">
        <f t="shared" ca="1" si="20"/>
        <v>1048</v>
      </c>
      <c r="EE17" s="31">
        <f t="shared" ca="1" si="20"/>
        <v>1329.07</v>
      </c>
      <c r="EF17" s="31">
        <f t="shared" ca="1" si="20"/>
        <v>740.46</v>
      </c>
      <c r="EG17" s="32">
        <f t="shared" ca="1" si="24"/>
        <v>2048.0500000000002</v>
      </c>
      <c r="EH17" s="32">
        <f t="shared" ca="1" si="21"/>
        <v>725.91000000000008</v>
      </c>
      <c r="EI17" s="32">
        <f t="shared" ca="1" si="21"/>
        <v>1186.2800000000002</v>
      </c>
      <c r="EJ17" s="32">
        <f t="shared" ca="1" si="21"/>
        <v>2282.04</v>
      </c>
      <c r="EK17" s="32">
        <f t="shared" ca="1" si="21"/>
        <v>1422.1399999999999</v>
      </c>
      <c r="EL17" s="32">
        <f t="shared" ca="1" si="21"/>
        <v>3114.79</v>
      </c>
      <c r="EM17" s="32">
        <f t="shared" ca="1" si="21"/>
        <v>5056.2700000000004</v>
      </c>
      <c r="EN17" s="32">
        <f t="shared" ca="1" si="21"/>
        <v>8008.83</v>
      </c>
      <c r="EO17" s="32">
        <f t="shared" ca="1" si="21"/>
        <v>11861.36</v>
      </c>
      <c r="EP17" s="32">
        <f t="shared" ca="1" si="21"/>
        <v>5955.67</v>
      </c>
      <c r="EQ17" s="32">
        <f t="shared" ca="1" si="21"/>
        <v>7618.2999999999993</v>
      </c>
      <c r="ER17" s="32">
        <f t="shared" ca="1" si="21"/>
        <v>4280.33</v>
      </c>
    </row>
    <row r="18" spans="1:148" x14ac:dyDescent="0.25">
      <c r="A18" t="s">
        <v>446</v>
      </c>
      <c r="B18" s="1" t="s">
        <v>138</v>
      </c>
      <c r="C18" t="str">
        <f t="shared" ca="1" si="1"/>
        <v>BCR2</v>
      </c>
      <c r="D18" t="str">
        <f t="shared" ca="1" si="2"/>
        <v>Bear Creek #2</v>
      </c>
      <c r="E18" s="51">
        <v>9174.0908698999992</v>
      </c>
      <c r="F18" s="51">
        <v>10500.639530799999</v>
      </c>
      <c r="G18" s="51">
        <v>10299.3487248</v>
      </c>
      <c r="H18" s="51">
        <v>4565.4458456000002</v>
      </c>
      <c r="I18" s="51">
        <v>1145.4830999999999</v>
      </c>
      <c r="J18" s="51">
        <v>7381.7107124000004</v>
      </c>
      <c r="K18" s="51">
        <v>12072.3109654</v>
      </c>
      <c r="L18" s="51">
        <v>13264.9477575</v>
      </c>
      <c r="M18" s="51">
        <v>17131.964317099999</v>
      </c>
      <c r="N18" s="51">
        <v>12464.781121</v>
      </c>
      <c r="O18" s="51">
        <v>9328.5609086000004</v>
      </c>
      <c r="P18" s="51">
        <v>10896.9873422</v>
      </c>
      <c r="Q18" s="32">
        <v>869675.64</v>
      </c>
      <c r="R18" s="32">
        <v>474871.07</v>
      </c>
      <c r="S18" s="32">
        <v>719488.14</v>
      </c>
      <c r="T18" s="32">
        <v>314165.03999999998</v>
      </c>
      <c r="U18" s="32">
        <v>39691.769999999997</v>
      </c>
      <c r="V18" s="32">
        <v>407314.57</v>
      </c>
      <c r="W18" s="32">
        <v>1198678.5900000001</v>
      </c>
      <c r="X18" s="32">
        <v>947021.2</v>
      </c>
      <c r="Y18" s="32">
        <v>2216217.2200000002</v>
      </c>
      <c r="Z18" s="32">
        <v>1289241.02</v>
      </c>
      <c r="AA18" s="32">
        <v>989153.12</v>
      </c>
      <c r="AB18" s="32">
        <v>637245.82999999996</v>
      </c>
      <c r="AC18" s="2">
        <v>-3.57</v>
      </c>
      <c r="AD18" s="2">
        <v>-3.57</v>
      </c>
      <c r="AE18" s="2">
        <v>-3.57</v>
      </c>
      <c r="AF18" s="2">
        <v>-3.57</v>
      </c>
      <c r="AG18" s="2">
        <v>-3.57</v>
      </c>
      <c r="AH18" s="2">
        <v>-3.57</v>
      </c>
      <c r="AI18" s="2">
        <v>-3.57</v>
      </c>
      <c r="AJ18" s="2">
        <v>-4.25</v>
      </c>
      <c r="AK18" s="2">
        <v>-4.25</v>
      </c>
      <c r="AL18" s="2">
        <v>-4.25</v>
      </c>
      <c r="AM18" s="2">
        <v>-4.25</v>
      </c>
      <c r="AN18" s="2">
        <v>-4.25</v>
      </c>
      <c r="AO18" s="33">
        <v>-31047.42</v>
      </c>
      <c r="AP18" s="33">
        <v>-16952.900000000001</v>
      </c>
      <c r="AQ18" s="33">
        <v>-25685.73</v>
      </c>
      <c r="AR18" s="33">
        <v>-11215.69</v>
      </c>
      <c r="AS18" s="33">
        <v>-1417</v>
      </c>
      <c r="AT18" s="33">
        <v>-14541.13</v>
      </c>
      <c r="AU18" s="33">
        <v>-42792.83</v>
      </c>
      <c r="AV18" s="33">
        <v>-40248.400000000001</v>
      </c>
      <c r="AW18" s="33">
        <v>-94189.23</v>
      </c>
      <c r="AX18" s="33">
        <v>-54792.74</v>
      </c>
      <c r="AY18" s="33">
        <v>-42039.01</v>
      </c>
      <c r="AZ18" s="33">
        <v>-27082.95</v>
      </c>
      <c r="BA18" s="31">
        <f t="shared" si="3"/>
        <v>86.97</v>
      </c>
      <c r="BB18" s="31">
        <f t="shared" si="3"/>
        <v>47.49</v>
      </c>
      <c r="BC18" s="31">
        <f t="shared" si="3"/>
        <v>71.95</v>
      </c>
      <c r="BD18" s="31">
        <f t="shared" si="3"/>
        <v>-1130.99</v>
      </c>
      <c r="BE18" s="31">
        <f t="shared" si="3"/>
        <v>-142.88999999999999</v>
      </c>
      <c r="BF18" s="31">
        <f t="shared" si="3"/>
        <v>-1466.33</v>
      </c>
      <c r="BG18" s="31">
        <f t="shared" si="3"/>
        <v>-4315.24</v>
      </c>
      <c r="BH18" s="31">
        <f t="shared" si="3"/>
        <v>-8523.19</v>
      </c>
      <c r="BI18" s="31">
        <f t="shared" si="3"/>
        <v>-19945.95</v>
      </c>
      <c r="BJ18" s="31">
        <f t="shared" si="3"/>
        <v>-7090.83</v>
      </c>
      <c r="BK18" s="31">
        <f t="shared" si="3"/>
        <v>-5440.34</v>
      </c>
      <c r="BL18" s="31">
        <f t="shared" si="3"/>
        <v>-3504.85</v>
      </c>
      <c r="BM18" s="6">
        <f t="shared" ca="1" si="4"/>
        <v>-0.11990000000000001</v>
      </c>
      <c r="BN18" s="6">
        <f t="shared" ca="1" si="4"/>
        <v>-0.11990000000000001</v>
      </c>
      <c r="BO18" s="6">
        <f t="shared" ca="1" si="4"/>
        <v>-0.11990000000000001</v>
      </c>
      <c r="BP18" s="6">
        <f t="shared" ca="1" si="4"/>
        <v>-0.11990000000000001</v>
      </c>
      <c r="BQ18" s="6">
        <f t="shared" ca="1" si="4"/>
        <v>-0.11990000000000001</v>
      </c>
      <c r="BR18" s="6">
        <f t="shared" ca="1" si="4"/>
        <v>-0.11990000000000001</v>
      </c>
      <c r="BS18" s="6">
        <f t="shared" ca="1" si="4"/>
        <v>-0.11990000000000001</v>
      </c>
      <c r="BT18" s="6">
        <f t="shared" ca="1" si="4"/>
        <v>-0.11990000000000001</v>
      </c>
      <c r="BU18" s="6">
        <f t="shared" ca="1" si="4"/>
        <v>-0.11990000000000001</v>
      </c>
      <c r="BV18" s="6">
        <f t="shared" ca="1" si="4"/>
        <v>-0.11990000000000001</v>
      </c>
      <c r="BW18" s="6">
        <f t="shared" ca="1" si="4"/>
        <v>-0.11990000000000001</v>
      </c>
      <c r="BX18" s="6">
        <f t="shared" ca="1" si="4"/>
        <v>-0.11990000000000001</v>
      </c>
      <c r="BY18" s="31">
        <f t="shared" ca="1" si="5"/>
        <v>-104274.11</v>
      </c>
      <c r="BZ18" s="31">
        <f t="shared" ca="1" si="5"/>
        <v>-56937.04</v>
      </c>
      <c r="CA18" s="31">
        <f t="shared" ca="1" si="5"/>
        <v>-86266.63</v>
      </c>
      <c r="CB18" s="31">
        <f t="shared" ca="1" si="5"/>
        <v>-37668.39</v>
      </c>
      <c r="CC18" s="31">
        <f t="shared" ca="1" si="5"/>
        <v>-4759.04</v>
      </c>
      <c r="CD18" s="31">
        <f t="shared" ca="1" si="5"/>
        <v>-48837.02</v>
      </c>
      <c r="CE18" s="31">
        <f t="shared" ca="1" si="5"/>
        <v>-143721.56</v>
      </c>
      <c r="CF18" s="31">
        <f t="shared" ca="1" si="5"/>
        <v>-113547.84</v>
      </c>
      <c r="CG18" s="31">
        <f t="shared" ca="1" si="5"/>
        <v>-265724.44</v>
      </c>
      <c r="CH18" s="31">
        <f t="shared" ca="1" si="5"/>
        <v>-154580</v>
      </c>
      <c r="CI18" s="31">
        <f t="shared" ca="1" si="5"/>
        <v>-118599.46</v>
      </c>
      <c r="CJ18" s="31">
        <f t="shared" ca="1" si="5"/>
        <v>-76405.78</v>
      </c>
      <c r="CK18" s="32">
        <f t="shared" ca="1" si="6"/>
        <v>-3478.7</v>
      </c>
      <c r="CL18" s="32">
        <f t="shared" ca="1" si="6"/>
        <v>-1899.48</v>
      </c>
      <c r="CM18" s="32">
        <f t="shared" ca="1" si="6"/>
        <v>-2877.95</v>
      </c>
      <c r="CN18" s="32">
        <f t="shared" ca="1" si="6"/>
        <v>-1256.6600000000001</v>
      </c>
      <c r="CO18" s="32">
        <f t="shared" ca="1" si="6"/>
        <v>-158.77000000000001</v>
      </c>
      <c r="CP18" s="32">
        <f t="shared" ca="1" si="6"/>
        <v>-1629.26</v>
      </c>
      <c r="CQ18" s="32">
        <f t="shared" ca="1" si="6"/>
        <v>-4794.71</v>
      </c>
      <c r="CR18" s="32">
        <f t="shared" ca="1" si="6"/>
        <v>-3788.08</v>
      </c>
      <c r="CS18" s="32">
        <f t="shared" ca="1" si="6"/>
        <v>-8864.8700000000008</v>
      </c>
      <c r="CT18" s="32">
        <f t="shared" ca="1" si="6"/>
        <v>-5156.96</v>
      </c>
      <c r="CU18" s="32">
        <f t="shared" ca="1" si="6"/>
        <v>-3956.61</v>
      </c>
      <c r="CV18" s="32">
        <f t="shared" ca="1" si="6"/>
        <v>-2548.98</v>
      </c>
      <c r="CW18" s="31">
        <f t="shared" ca="1" si="25"/>
        <v>-76792.36</v>
      </c>
      <c r="CX18" s="31">
        <f t="shared" ca="1" si="25"/>
        <v>-41931.11</v>
      </c>
      <c r="CY18" s="31">
        <f t="shared" ca="1" si="25"/>
        <v>-63530.8</v>
      </c>
      <c r="CZ18" s="31">
        <f t="shared" ca="1" si="25"/>
        <v>-26578.37</v>
      </c>
      <c r="DA18" s="31">
        <f t="shared" ca="1" si="25"/>
        <v>-3357.9200000000005</v>
      </c>
      <c r="DB18" s="31">
        <f t="shared" ca="1" si="25"/>
        <v>-34458.82</v>
      </c>
      <c r="DC18" s="31">
        <f t="shared" ca="1" si="25"/>
        <v>-101408.19999999998</v>
      </c>
      <c r="DD18" s="31">
        <f t="shared" ca="1" si="25"/>
        <v>-68564.329999999987</v>
      </c>
      <c r="DE18" s="31">
        <f t="shared" ca="1" si="25"/>
        <v>-160454.13</v>
      </c>
      <c r="DF18" s="31">
        <f t="shared" ca="1" si="25"/>
        <v>-97853.39</v>
      </c>
      <c r="DG18" s="31">
        <f t="shared" ca="1" si="25"/>
        <v>-75076.72</v>
      </c>
      <c r="DH18" s="31">
        <f t="shared" ca="1" si="25"/>
        <v>-48366.96</v>
      </c>
      <c r="DI18" s="32">
        <f t="shared" ca="1" si="22"/>
        <v>-3839.62</v>
      </c>
      <c r="DJ18" s="32">
        <f t="shared" ca="1" si="19"/>
        <v>-2096.56</v>
      </c>
      <c r="DK18" s="32">
        <f t="shared" ca="1" si="19"/>
        <v>-3176.54</v>
      </c>
      <c r="DL18" s="32">
        <f t="shared" ca="1" si="19"/>
        <v>-1328.92</v>
      </c>
      <c r="DM18" s="32">
        <f t="shared" ca="1" si="19"/>
        <v>-167.9</v>
      </c>
      <c r="DN18" s="32">
        <f t="shared" ca="1" si="19"/>
        <v>-1722.94</v>
      </c>
      <c r="DO18" s="32">
        <f t="shared" ca="1" si="19"/>
        <v>-5070.41</v>
      </c>
      <c r="DP18" s="32">
        <f t="shared" ca="1" si="19"/>
        <v>-3428.22</v>
      </c>
      <c r="DQ18" s="32">
        <f t="shared" ca="1" si="19"/>
        <v>-8022.71</v>
      </c>
      <c r="DR18" s="32">
        <f t="shared" ca="1" si="19"/>
        <v>-4892.67</v>
      </c>
      <c r="DS18" s="32">
        <f t="shared" ca="1" si="19"/>
        <v>-3753.84</v>
      </c>
      <c r="DT18" s="32">
        <f t="shared" ca="1" si="19"/>
        <v>-2418.35</v>
      </c>
      <c r="DU18" s="31">
        <f t="shared" ca="1" si="23"/>
        <v>-18799.32</v>
      </c>
      <c r="DV18" s="31">
        <f t="shared" ca="1" si="20"/>
        <v>-10167.370000000001</v>
      </c>
      <c r="DW18" s="31">
        <f t="shared" ca="1" si="20"/>
        <v>-15266.39</v>
      </c>
      <c r="DX18" s="31">
        <f t="shared" ca="1" si="20"/>
        <v>-6324.85</v>
      </c>
      <c r="DY18" s="31">
        <f t="shared" ca="1" si="20"/>
        <v>-791.51</v>
      </c>
      <c r="DZ18" s="31">
        <f t="shared" ca="1" si="20"/>
        <v>-8042.22</v>
      </c>
      <c r="EA18" s="31">
        <f t="shared" ca="1" si="20"/>
        <v>-23438.71</v>
      </c>
      <c r="EB18" s="31">
        <f t="shared" ca="1" si="20"/>
        <v>-15687.73</v>
      </c>
      <c r="EC18" s="31">
        <f t="shared" ca="1" si="20"/>
        <v>-36338.660000000003</v>
      </c>
      <c r="ED18" s="31">
        <f t="shared" ca="1" si="20"/>
        <v>-21940.66</v>
      </c>
      <c r="EE18" s="31">
        <f t="shared" ca="1" si="20"/>
        <v>-16658.810000000001</v>
      </c>
      <c r="EF18" s="31">
        <f t="shared" ca="1" si="20"/>
        <v>-10623.15</v>
      </c>
      <c r="EG18" s="32">
        <f t="shared" ca="1" si="24"/>
        <v>-99431.299999999988</v>
      </c>
      <c r="EH18" s="32">
        <f t="shared" ca="1" si="21"/>
        <v>-54195.040000000001</v>
      </c>
      <c r="EI18" s="32">
        <f t="shared" ca="1" si="21"/>
        <v>-81973.73</v>
      </c>
      <c r="EJ18" s="32">
        <f t="shared" ca="1" si="21"/>
        <v>-34232.14</v>
      </c>
      <c r="EK18" s="32">
        <f t="shared" ca="1" si="21"/>
        <v>-4317.3300000000008</v>
      </c>
      <c r="EL18" s="32">
        <f t="shared" ca="1" si="21"/>
        <v>-44223.98</v>
      </c>
      <c r="EM18" s="32">
        <f t="shared" ca="1" si="21"/>
        <v>-129917.31999999998</v>
      </c>
      <c r="EN18" s="32">
        <f t="shared" ca="1" si="21"/>
        <v>-87680.279999999984</v>
      </c>
      <c r="EO18" s="32">
        <f t="shared" ca="1" si="21"/>
        <v>-204815.5</v>
      </c>
      <c r="EP18" s="32">
        <f t="shared" ca="1" si="21"/>
        <v>-124686.72</v>
      </c>
      <c r="EQ18" s="32">
        <f t="shared" ca="1" si="21"/>
        <v>-95489.37</v>
      </c>
      <c r="ER18" s="32">
        <f t="shared" ca="1" si="21"/>
        <v>-61408.46</v>
      </c>
    </row>
    <row r="19" spans="1:148" x14ac:dyDescent="0.25">
      <c r="A19" t="s">
        <v>446</v>
      </c>
      <c r="B19" s="1" t="s">
        <v>139</v>
      </c>
      <c r="C19" t="str">
        <f t="shared" ca="1" si="1"/>
        <v>BCRK</v>
      </c>
      <c r="D19" t="str">
        <f t="shared" ca="1" si="2"/>
        <v>Bear Creek #1</v>
      </c>
      <c r="E19" s="51">
        <v>8294.5595300999994</v>
      </c>
      <c r="F19" s="51">
        <v>8060.8477691999997</v>
      </c>
      <c r="G19" s="51">
        <v>2388.7578751999999</v>
      </c>
      <c r="H19" s="51">
        <v>2108.1023544</v>
      </c>
      <c r="I19" s="51">
        <v>143.95519999999999</v>
      </c>
      <c r="J19" s="51">
        <v>4106.1880875999996</v>
      </c>
      <c r="K19" s="51">
        <v>1542.9851346</v>
      </c>
      <c r="L19" s="51">
        <v>7814.7781425000003</v>
      </c>
      <c r="M19" s="51">
        <v>20591.795083000001</v>
      </c>
      <c r="N19" s="51">
        <v>9486.3902789999993</v>
      </c>
      <c r="O19" s="51">
        <v>10837.739291399999</v>
      </c>
      <c r="P19" s="51">
        <v>546.39845779999996</v>
      </c>
      <c r="Q19" s="32">
        <v>2216631.8199999998</v>
      </c>
      <c r="R19" s="32">
        <v>511620.38</v>
      </c>
      <c r="S19" s="32">
        <v>786294.72</v>
      </c>
      <c r="T19" s="32">
        <v>463499.56</v>
      </c>
      <c r="U19" s="32">
        <v>1976.46</v>
      </c>
      <c r="V19" s="32">
        <v>677856.1</v>
      </c>
      <c r="W19" s="32">
        <v>960150.17</v>
      </c>
      <c r="X19" s="32">
        <v>1018916.81</v>
      </c>
      <c r="Y19" s="32">
        <v>3144172.71</v>
      </c>
      <c r="Z19" s="32">
        <v>1672562.55</v>
      </c>
      <c r="AA19" s="32">
        <v>1622777.18</v>
      </c>
      <c r="AB19" s="32">
        <v>92757</v>
      </c>
      <c r="AC19" s="2">
        <v>-3.57</v>
      </c>
      <c r="AD19" s="2">
        <v>-3.57</v>
      </c>
      <c r="AE19" s="2">
        <v>-3.57</v>
      </c>
      <c r="AF19" s="2">
        <v>-3.57</v>
      </c>
      <c r="AG19" s="2">
        <v>-3.57</v>
      </c>
      <c r="AH19" s="2">
        <v>-3.57</v>
      </c>
      <c r="AI19" s="2">
        <v>-3.57</v>
      </c>
      <c r="AJ19" s="2">
        <v>-4.25</v>
      </c>
      <c r="AK19" s="2">
        <v>-4.25</v>
      </c>
      <c r="AL19" s="2">
        <v>-4.25</v>
      </c>
      <c r="AM19" s="2">
        <v>-4.25</v>
      </c>
      <c r="AN19" s="2">
        <v>-4.25</v>
      </c>
      <c r="AO19" s="33">
        <v>-79133.759999999995</v>
      </c>
      <c r="AP19" s="33">
        <v>-18264.849999999999</v>
      </c>
      <c r="AQ19" s="33">
        <v>-28070.720000000001</v>
      </c>
      <c r="AR19" s="33">
        <v>-16546.93</v>
      </c>
      <c r="AS19" s="33">
        <v>-70.56</v>
      </c>
      <c r="AT19" s="33">
        <v>-24199.46</v>
      </c>
      <c r="AU19" s="33">
        <v>-34277.360000000001</v>
      </c>
      <c r="AV19" s="33">
        <v>-43303.96</v>
      </c>
      <c r="AW19" s="33">
        <v>-133627.34</v>
      </c>
      <c r="AX19" s="33">
        <v>-71083.91</v>
      </c>
      <c r="AY19" s="33">
        <v>-68968.03</v>
      </c>
      <c r="AZ19" s="33">
        <v>-3942.17</v>
      </c>
      <c r="BA19" s="31">
        <f t="shared" si="3"/>
        <v>221.66</v>
      </c>
      <c r="BB19" s="31">
        <f t="shared" si="3"/>
        <v>51.16</v>
      </c>
      <c r="BC19" s="31">
        <f t="shared" si="3"/>
        <v>78.63</v>
      </c>
      <c r="BD19" s="31">
        <f t="shared" si="3"/>
        <v>-1668.6</v>
      </c>
      <c r="BE19" s="31">
        <f t="shared" si="3"/>
        <v>-7.12</v>
      </c>
      <c r="BF19" s="31">
        <f t="shared" si="3"/>
        <v>-2440.2800000000002</v>
      </c>
      <c r="BG19" s="31">
        <f t="shared" si="3"/>
        <v>-3456.54</v>
      </c>
      <c r="BH19" s="31">
        <f t="shared" si="3"/>
        <v>-9170.25</v>
      </c>
      <c r="BI19" s="31">
        <f t="shared" si="3"/>
        <v>-28297.55</v>
      </c>
      <c r="BJ19" s="31">
        <f t="shared" si="3"/>
        <v>-9199.09</v>
      </c>
      <c r="BK19" s="31">
        <f t="shared" si="3"/>
        <v>-8925.27</v>
      </c>
      <c r="BL19" s="31">
        <f t="shared" si="3"/>
        <v>-510.16</v>
      </c>
      <c r="BM19" s="6">
        <f t="shared" ca="1" si="4"/>
        <v>-6.2399999999999997E-2</v>
      </c>
      <c r="BN19" s="6">
        <f t="shared" ca="1" si="4"/>
        <v>-6.2399999999999997E-2</v>
      </c>
      <c r="BO19" s="6">
        <f t="shared" ca="1" si="4"/>
        <v>-6.2399999999999997E-2</v>
      </c>
      <c r="BP19" s="6">
        <f t="shared" ca="1" si="4"/>
        <v>-6.2399999999999997E-2</v>
      </c>
      <c r="BQ19" s="6">
        <f t="shared" ca="1" si="4"/>
        <v>-6.2399999999999997E-2</v>
      </c>
      <c r="BR19" s="6">
        <f t="shared" ca="1" si="4"/>
        <v>-6.2399999999999997E-2</v>
      </c>
      <c r="BS19" s="6">
        <f t="shared" ca="1" si="4"/>
        <v>-6.2399999999999997E-2</v>
      </c>
      <c r="BT19" s="6">
        <f t="shared" ca="1" si="4"/>
        <v>-6.2399999999999997E-2</v>
      </c>
      <c r="BU19" s="6">
        <f t="shared" ca="1" si="4"/>
        <v>-6.2399999999999997E-2</v>
      </c>
      <c r="BV19" s="6">
        <f t="shared" ca="1" si="4"/>
        <v>-6.2399999999999997E-2</v>
      </c>
      <c r="BW19" s="6">
        <f t="shared" ca="1" si="4"/>
        <v>-6.2399999999999997E-2</v>
      </c>
      <c r="BX19" s="6">
        <f t="shared" ca="1" si="4"/>
        <v>-6.2399999999999997E-2</v>
      </c>
      <c r="BY19" s="31">
        <f t="shared" ca="1" si="5"/>
        <v>-138317.82999999999</v>
      </c>
      <c r="BZ19" s="31">
        <f t="shared" ca="1" si="5"/>
        <v>-31925.11</v>
      </c>
      <c r="CA19" s="31">
        <f t="shared" ca="1" si="5"/>
        <v>-49064.79</v>
      </c>
      <c r="CB19" s="31">
        <f t="shared" ca="1" si="5"/>
        <v>-28922.37</v>
      </c>
      <c r="CC19" s="31">
        <f t="shared" ca="1" si="5"/>
        <v>-123.33</v>
      </c>
      <c r="CD19" s="31">
        <f t="shared" ca="1" si="5"/>
        <v>-42298.22</v>
      </c>
      <c r="CE19" s="31">
        <f t="shared" ca="1" si="5"/>
        <v>-59913.37</v>
      </c>
      <c r="CF19" s="31">
        <f t="shared" ca="1" si="5"/>
        <v>-63580.41</v>
      </c>
      <c r="CG19" s="31">
        <f t="shared" ca="1" si="5"/>
        <v>-196196.38</v>
      </c>
      <c r="CH19" s="31">
        <f t="shared" ca="1" si="5"/>
        <v>-104367.9</v>
      </c>
      <c r="CI19" s="31">
        <f t="shared" ca="1" si="5"/>
        <v>-101261.3</v>
      </c>
      <c r="CJ19" s="31">
        <f t="shared" ca="1" si="5"/>
        <v>-5788.04</v>
      </c>
      <c r="CK19" s="32">
        <f t="shared" ca="1" si="6"/>
        <v>-8866.5300000000007</v>
      </c>
      <c r="CL19" s="32">
        <f t="shared" ca="1" si="6"/>
        <v>-2046.48</v>
      </c>
      <c r="CM19" s="32">
        <f t="shared" ca="1" si="6"/>
        <v>-3145.18</v>
      </c>
      <c r="CN19" s="32">
        <f t="shared" ca="1" si="6"/>
        <v>-1854</v>
      </c>
      <c r="CO19" s="32">
        <f t="shared" ca="1" si="6"/>
        <v>-7.91</v>
      </c>
      <c r="CP19" s="32">
        <f t="shared" ca="1" si="6"/>
        <v>-2711.42</v>
      </c>
      <c r="CQ19" s="32">
        <f t="shared" ca="1" si="6"/>
        <v>-3840.6</v>
      </c>
      <c r="CR19" s="32">
        <f t="shared" ca="1" si="6"/>
        <v>-4075.67</v>
      </c>
      <c r="CS19" s="32">
        <f t="shared" ca="1" si="6"/>
        <v>-12576.69</v>
      </c>
      <c r="CT19" s="32">
        <f t="shared" ca="1" si="6"/>
        <v>-6690.25</v>
      </c>
      <c r="CU19" s="32">
        <f t="shared" ca="1" si="6"/>
        <v>-6491.11</v>
      </c>
      <c r="CV19" s="32">
        <f t="shared" ca="1" si="6"/>
        <v>-371.03</v>
      </c>
      <c r="CW19" s="31">
        <f t="shared" ca="1" si="25"/>
        <v>-68272.259999999995</v>
      </c>
      <c r="CX19" s="31">
        <f t="shared" ca="1" si="25"/>
        <v>-15757.900000000005</v>
      </c>
      <c r="CY19" s="31">
        <f t="shared" ca="1" si="25"/>
        <v>-24217.88</v>
      </c>
      <c r="CZ19" s="31">
        <f t="shared" ca="1" si="25"/>
        <v>-12560.839999999998</v>
      </c>
      <c r="DA19" s="31">
        <f t="shared" ca="1" si="25"/>
        <v>-53.560000000000009</v>
      </c>
      <c r="DB19" s="31">
        <f t="shared" ca="1" si="25"/>
        <v>-18369.900000000001</v>
      </c>
      <c r="DC19" s="31">
        <f t="shared" ca="1" si="25"/>
        <v>-26020.07</v>
      </c>
      <c r="DD19" s="31">
        <f t="shared" ca="1" si="25"/>
        <v>-15181.870000000003</v>
      </c>
      <c r="DE19" s="31">
        <f t="shared" ca="1" si="25"/>
        <v>-46848.180000000008</v>
      </c>
      <c r="DF19" s="31">
        <f t="shared" ca="1" si="25"/>
        <v>-30775.149999999991</v>
      </c>
      <c r="DG19" s="31">
        <f t="shared" ca="1" si="25"/>
        <v>-29859.110000000004</v>
      </c>
      <c r="DH19" s="31">
        <f t="shared" ca="1" si="25"/>
        <v>-1706.7399999999996</v>
      </c>
      <c r="DI19" s="32">
        <f t="shared" ca="1" si="22"/>
        <v>-3413.61</v>
      </c>
      <c r="DJ19" s="32">
        <f t="shared" ca="1" si="19"/>
        <v>-787.9</v>
      </c>
      <c r="DK19" s="32">
        <f t="shared" ca="1" si="19"/>
        <v>-1210.8900000000001</v>
      </c>
      <c r="DL19" s="32">
        <f t="shared" ca="1" si="19"/>
        <v>-628.04</v>
      </c>
      <c r="DM19" s="32">
        <f t="shared" ca="1" si="19"/>
        <v>-2.68</v>
      </c>
      <c r="DN19" s="32">
        <f t="shared" ca="1" si="19"/>
        <v>-918.5</v>
      </c>
      <c r="DO19" s="32">
        <f t="shared" ca="1" si="19"/>
        <v>-1301</v>
      </c>
      <c r="DP19" s="32">
        <f t="shared" ca="1" si="19"/>
        <v>-759.09</v>
      </c>
      <c r="DQ19" s="32">
        <f t="shared" ca="1" si="19"/>
        <v>-2342.41</v>
      </c>
      <c r="DR19" s="32">
        <f t="shared" ca="1" si="19"/>
        <v>-1538.76</v>
      </c>
      <c r="DS19" s="32">
        <f t="shared" ca="1" si="19"/>
        <v>-1492.96</v>
      </c>
      <c r="DT19" s="32">
        <f t="shared" ca="1" si="19"/>
        <v>-85.34</v>
      </c>
      <c r="DU19" s="31">
        <f t="shared" ca="1" si="23"/>
        <v>-16713.54</v>
      </c>
      <c r="DV19" s="31">
        <f t="shared" ca="1" si="20"/>
        <v>-3820.94</v>
      </c>
      <c r="DW19" s="31">
        <f t="shared" ca="1" si="20"/>
        <v>-5819.53</v>
      </c>
      <c r="DX19" s="31">
        <f t="shared" ca="1" si="20"/>
        <v>-2989.1</v>
      </c>
      <c r="DY19" s="31">
        <f t="shared" ca="1" si="20"/>
        <v>-12.62</v>
      </c>
      <c r="DZ19" s="31">
        <f t="shared" ca="1" si="20"/>
        <v>-4287.28</v>
      </c>
      <c r="EA19" s="31">
        <f t="shared" ca="1" si="20"/>
        <v>-6014.08</v>
      </c>
      <c r="EB19" s="31">
        <f t="shared" ca="1" si="20"/>
        <v>-3473.66</v>
      </c>
      <c r="EC19" s="31">
        <f t="shared" ca="1" si="20"/>
        <v>-10609.89</v>
      </c>
      <c r="ED19" s="31">
        <f t="shared" ca="1" si="20"/>
        <v>-6900.4</v>
      </c>
      <c r="EE19" s="31">
        <f t="shared" ca="1" si="20"/>
        <v>-6625.45</v>
      </c>
      <c r="EF19" s="31">
        <f t="shared" ca="1" si="20"/>
        <v>-374.86</v>
      </c>
      <c r="EG19" s="32">
        <f t="shared" ca="1" si="24"/>
        <v>-88399.41</v>
      </c>
      <c r="EH19" s="32">
        <f t="shared" ca="1" si="21"/>
        <v>-20366.740000000005</v>
      </c>
      <c r="EI19" s="32">
        <f t="shared" ca="1" si="21"/>
        <v>-31248.3</v>
      </c>
      <c r="EJ19" s="32">
        <f t="shared" ca="1" si="21"/>
        <v>-16177.979999999998</v>
      </c>
      <c r="EK19" s="32">
        <f t="shared" ca="1" si="21"/>
        <v>-68.860000000000014</v>
      </c>
      <c r="EL19" s="32">
        <f t="shared" ca="1" si="21"/>
        <v>-23575.68</v>
      </c>
      <c r="EM19" s="32">
        <f t="shared" ca="1" si="21"/>
        <v>-33335.15</v>
      </c>
      <c r="EN19" s="32">
        <f t="shared" ca="1" si="21"/>
        <v>-19414.620000000003</v>
      </c>
      <c r="EO19" s="32">
        <f t="shared" ca="1" si="21"/>
        <v>-59800.48000000001</v>
      </c>
      <c r="EP19" s="32">
        <f t="shared" ca="1" si="21"/>
        <v>-39214.30999999999</v>
      </c>
      <c r="EQ19" s="32">
        <f t="shared" ca="1" si="21"/>
        <v>-37977.520000000004</v>
      </c>
      <c r="ER19" s="32">
        <f t="shared" ca="1" si="21"/>
        <v>-2166.9399999999996</v>
      </c>
    </row>
    <row r="20" spans="1:148" x14ac:dyDescent="0.25">
      <c r="A20" t="s">
        <v>445</v>
      </c>
      <c r="B20" s="1" t="s">
        <v>123</v>
      </c>
      <c r="C20" t="str">
        <f t="shared" ca="1" si="1"/>
        <v>BIG</v>
      </c>
      <c r="D20" t="str">
        <f t="shared" ca="1" si="2"/>
        <v>Bighorn Hydro Facility</v>
      </c>
      <c r="E20" s="51">
        <v>33058.881558000001</v>
      </c>
      <c r="F20" s="51">
        <v>27728.184713999999</v>
      </c>
      <c r="G20" s="51">
        <v>32278.930281000001</v>
      </c>
      <c r="H20" s="51">
        <v>35022.68679</v>
      </c>
      <c r="I20" s="51">
        <v>32639.910255899998</v>
      </c>
      <c r="J20" s="51">
        <v>48583.731237</v>
      </c>
      <c r="K20" s="51">
        <v>70596.541968999998</v>
      </c>
      <c r="L20" s="51">
        <v>82388.602016999997</v>
      </c>
      <c r="M20" s="51">
        <v>37894.827591900001</v>
      </c>
      <c r="N20" s="51">
        <v>36376.088667999997</v>
      </c>
      <c r="O20" s="51">
        <v>41303.295591000002</v>
      </c>
      <c r="P20" s="51">
        <v>39944.893554000002</v>
      </c>
      <c r="Q20" s="32">
        <v>3371531.66</v>
      </c>
      <c r="R20" s="32">
        <v>1239405.67</v>
      </c>
      <c r="S20" s="32">
        <v>1639309.2</v>
      </c>
      <c r="T20" s="32">
        <v>1572891.81</v>
      </c>
      <c r="U20" s="32">
        <v>1114015.83</v>
      </c>
      <c r="V20" s="32">
        <v>2706261.05</v>
      </c>
      <c r="W20" s="32">
        <v>4914094.1500000004</v>
      </c>
      <c r="X20" s="32">
        <v>4616894.78</v>
      </c>
      <c r="Y20" s="32">
        <v>4207478.3</v>
      </c>
      <c r="Z20" s="32">
        <v>3724086.55</v>
      </c>
      <c r="AA20" s="32">
        <v>4207297.17</v>
      </c>
      <c r="AB20" s="32">
        <v>2662475.19</v>
      </c>
      <c r="AC20" s="2">
        <v>1.88</v>
      </c>
      <c r="AD20" s="2">
        <v>1.88</v>
      </c>
      <c r="AE20" s="2">
        <v>1.88</v>
      </c>
      <c r="AF20" s="2">
        <v>1.88</v>
      </c>
      <c r="AG20" s="2">
        <v>1.88</v>
      </c>
      <c r="AH20" s="2">
        <v>1.88</v>
      </c>
      <c r="AI20" s="2">
        <v>1.88</v>
      </c>
      <c r="AJ20" s="2">
        <v>1.24</v>
      </c>
      <c r="AK20" s="2">
        <v>1.24</v>
      </c>
      <c r="AL20" s="2">
        <v>1.24</v>
      </c>
      <c r="AM20" s="2">
        <v>1.24</v>
      </c>
      <c r="AN20" s="2">
        <v>1.24</v>
      </c>
      <c r="AO20" s="33">
        <v>63384.800000000003</v>
      </c>
      <c r="AP20" s="33">
        <v>23300.83</v>
      </c>
      <c r="AQ20" s="33">
        <v>30819.01</v>
      </c>
      <c r="AR20" s="33">
        <v>29570.37</v>
      </c>
      <c r="AS20" s="33">
        <v>20943.5</v>
      </c>
      <c r="AT20" s="33">
        <v>50877.71</v>
      </c>
      <c r="AU20" s="33">
        <v>92384.97</v>
      </c>
      <c r="AV20" s="33">
        <v>57249.5</v>
      </c>
      <c r="AW20" s="33">
        <v>52172.73</v>
      </c>
      <c r="AX20" s="33">
        <v>46178.67</v>
      </c>
      <c r="AY20" s="33">
        <v>52170.48</v>
      </c>
      <c r="AZ20" s="33">
        <v>33014.69</v>
      </c>
      <c r="BA20" s="31">
        <f t="shared" si="3"/>
        <v>337.15</v>
      </c>
      <c r="BB20" s="31">
        <f t="shared" si="3"/>
        <v>123.94</v>
      </c>
      <c r="BC20" s="31">
        <f t="shared" si="3"/>
        <v>163.93</v>
      </c>
      <c r="BD20" s="31">
        <f t="shared" si="3"/>
        <v>-5662.41</v>
      </c>
      <c r="BE20" s="31">
        <f t="shared" si="3"/>
        <v>-4010.46</v>
      </c>
      <c r="BF20" s="31">
        <f t="shared" si="3"/>
        <v>-9742.5400000000009</v>
      </c>
      <c r="BG20" s="31">
        <f t="shared" si="3"/>
        <v>-17690.740000000002</v>
      </c>
      <c r="BH20" s="31">
        <f t="shared" si="3"/>
        <v>-41552.050000000003</v>
      </c>
      <c r="BI20" s="31">
        <f t="shared" si="3"/>
        <v>-37867.300000000003</v>
      </c>
      <c r="BJ20" s="31">
        <f t="shared" si="3"/>
        <v>-20482.48</v>
      </c>
      <c r="BK20" s="31">
        <f t="shared" si="3"/>
        <v>-23140.13</v>
      </c>
      <c r="BL20" s="31">
        <f t="shared" si="3"/>
        <v>-14643.61</v>
      </c>
      <c r="BM20" s="6">
        <f t="shared" ca="1" si="4"/>
        <v>2.47E-2</v>
      </c>
      <c r="BN20" s="6">
        <f t="shared" ca="1" si="4"/>
        <v>2.47E-2</v>
      </c>
      <c r="BO20" s="6">
        <f t="shared" ca="1" si="4"/>
        <v>2.47E-2</v>
      </c>
      <c r="BP20" s="6">
        <f t="shared" ca="1" si="4"/>
        <v>2.47E-2</v>
      </c>
      <c r="BQ20" s="6">
        <f t="shared" ca="1" si="4"/>
        <v>2.47E-2</v>
      </c>
      <c r="BR20" s="6">
        <f t="shared" ca="1" si="4"/>
        <v>2.47E-2</v>
      </c>
      <c r="BS20" s="6">
        <f t="shared" ca="1" si="4"/>
        <v>2.47E-2</v>
      </c>
      <c r="BT20" s="6">
        <f t="shared" ca="1" si="4"/>
        <v>2.47E-2</v>
      </c>
      <c r="BU20" s="6">
        <f t="shared" ca="1" si="4"/>
        <v>2.47E-2</v>
      </c>
      <c r="BV20" s="6">
        <f t="shared" ca="1" si="4"/>
        <v>2.47E-2</v>
      </c>
      <c r="BW20" s="6">
        <f t="shared" ca="1" si="4"/>
        <v>2.47E-2</v>
      </c>
      <c r="BX20" s="6">
        <f t="shared" ca="1" si="4"/>
        <v>2.47E-2</v>
      </c>
      <c r="BY20" s="31">
        <f t="shared" ca="1" si="5"/>
        <v>83276.83</v>
      </c>
      <c r="BZ20" s="31">
        <f t="shared" ca="1" si="5"/>
        <v>30613.32</v>
      </c>
      <c r="CA20" s="31">
        <f t="shared" ca="1" si="5"/>
        <v>40490.94</v>
      </c>
      <c r="CB20" s="31">
        <f t="shared" ca="1" si="5"/>
        <v>38850.43</v>
      </c>
      <c r="CC20" s="31">
        <f t="shared" ca="1" si="5"/>
        <v>27516.19</v>
      </c>
      <c r="CD20" s="31">
        <f t="shared" ca="1" si="5"/>
        <v>66844.649999999994</v>
      </c>
      <c r="CE20" s="31">
        <f t="shared" ca="1" si="5"/>
        <v>121378.13</v>
      </c>
      <c r="CF20" s="31">
        <f t="shared" ca="1" si="5"/>
        <v>114037.3</v>
      </c>
      <c r="CG20" s="31">
        <f t="shared" ca="1" si="5"/>
        <v>103924.71</v>
      </c>
      <c r="CH20" s="31">
        <f t="shared" ca="1" si="5"/>
        <v>91984.94</v>
      </c>
      <c r="CI20" s="31">
        <f t="shared" ca="1" si="5"/>
        <v>103920.24</v>
      </c>
      <c r="CJ20" s="31">
        <f t="shared" ca="1" si="5"/>
        <v>65763.14</v>
      </c>
      <c r="CK20" s="32">
        <f t="shared" ca="1" si="6"/>
        <v>-13486.13</v>
      </c>
      <c r="CL20" s="32">
        <f t="shared" ca="1" si="6"/>
        <v>-4957.62</v>
      </c>
      <c r="CM20" s="32">
        <f t="shared" ca="1" si="6"/>
        <v>-6557.24</v>
      </c>
      <c r="CN20" s="32">
        <f t="shared" ca="1" si="6"/>
        <v>-6291.57</v>
      </c>
      <c r="CO20" s="32">
        <f t="shared" ca="1" si="6"/>
        <v>-4456.0600000000004</v>
      </c>
      <c r="CP20" s="32">
        <f t="shared" ca="1" si="6"/>
        <v>-10825.04</v>
      </c>
      <c r="CQ20" s="32">
        <f t="shared" ca="1" si="6"/>
        <v>-19656.38</v>
      </c>
      <c r="CR20" s="32">
        <f t="shared" ca="1" si="6"/>
        <v>-18467.580000000002</v>
      </c>
      <c r="CS20" s="32">
        <f t="shared" ca="1" si="6"/>
        <v>-16829.91</v>
      </c>
      <c r="CT20" s="32">
        <f t="shared" ca="1" si="6"/>
        <v>-14896.35</v>
      </c>
      <c r="CU20" s="32">
        <f t="shared" ca="1" si="6"/>
        <v>-16829.189999999999</v>
      </c>
      <c r="CV20" s="32">
        <f t="shared" ca="1" si="6"/>
        <v>-10649.9</v>
      </c>
      <c r="CW20" s="31">
        <f t="shared" ca="1" si="25"/>
        <v>6068.7499999999945</v>
      </c>
      <c r="CX20" s="31">
        <f t="shared" ca="1" si="25"/>
        <v>2230.9299999999989</v>
      </c>
      <c r="CY20" s="31">
        <f t="shared" ca="1" si="25"/>
        <v>2950.7600000000061</v>
      </c>
      <c r="CZ20" s="31">
        <f t="shared" ca="1" si="25"/>
        <v>8650.9000000000015</v>
      </c>
      <c r="DA20" s="31">
        <f t="shared" ca="1" si="25"/>
        <v>6127.0899999999974</v>
      </c>
      <c r="DB20" s="31">
        <f t="shared" ca="1" si="25"/>
        <v>14884.439999999995</v>
      </c>
      <c r="DC20" s="31">
        <f t="shared" ca="1" si="25"/>
        <v>27027.52</v>
      </c>
      <c r="DD20" s="31">
        <f t="shared" ca="1" si="25"/>
        <v>79872.27</v>
      </c>
      <c r="DE20" s="31">
        <f t="shared" ca="1" si="25"/>
        <v>72789.37</v>
      </c>
      <c r="DF20" s="31">
        <f t="shared" ca="1" si="25"/>
        <v>51392.399999999994</v>
      </c>
      <c r="DG20" s="31">
        <f t="shared" ca="1" si="25"/>
        <v>58060.7</v>
      </c>
      <c r="DH20" s="31">
        <f t="shared" ca="1" si="25"/>
        <v>36742.159999999996</v>
      </c>
      <c r="DI20" s="32">
        <f t="shared" ca="1" si="22"/>
        <v>303.44</v>
      </c>
      <c r="DJ20" s="32">
        <f t="shared" ca="1" si="19"/>
        <v>111.55</v>
      </c>
      <c r="DK20" s="32">
        <f t="shared" ca="1" si="19"/>
        <v>147.54</v>
      </c>
      <c r="DL20" s="32">
        <f t="shared" ca="1" si="19"/>
        <v>432.55</v>
      </c>
      <c r="DM20" s="32">
        <f t="shared" ca="1" si="19"/>
        <v>306.35000000000002</v>
      </c>
      <c r="DN20" s="32">
        <f t="shared" ca="1" si="19"/>
        <v>744.22</v>
      </c>
      <c r="DO20" s="32">
        <f t="shared" ca="1" si="19"/>
        <v>1351.38</v>
      </c>
      <c r="DP20" s="32">
        <f t="shared" ca="1" si="19"/>
        <v>3993.61</v>
      </c>
      <c r="DQ20" s="32">
        <f t="shared" ca="1" si="19"/>
        <v>3639.47</v>
      </c>
      <c r="DR20" s="32">
        <f t="shared" ca="1" si="19"/>
        <v>2569.62</v>
      </c>
      <c r="DS20" s="32">
        <f t="shared" ca="1" si="19"/>
        <v>2903.04</v>
      </c>
      <c r="DT20" s="32">
        <f t="shared" ca="1" si="19"/>
        <v>1837.11</v>
      </c>
      <c r="DU20" s="31">
        <f t="shared" ca="1" si="23"/>
        <v>1485.67</v>
      </c>
      <c r="DV20" s="31">
        <f t="shared" ca="1" si="20"/>
        <v>540.95000000000005</v>
      </c>
      <c r="DW20" s="31">
        <f t="shared" ca="1" si="20"/>
        <v>709.06</v>
      </c>
      <c r="DX20" s="31">
        <f t="shared" ca="1" si="20"/>
        <v>2058.65</v>
      </c>
      <c r="DY20" s="31">
        <f t="shared" ca="1" si="20"/>
        <v>1444.25</v>
      </c>
      <c r="DZ20" s="31">
        <f t="shared" ca="1" si="20"/>
        <v>3473.83</v>
      </c>
      <c r="EA20" s="31">
        <f t="shared" ca="1" si="20"/>
        <v>6246.93</v>
      </c>
      <c r="EB20" s="31">
        <f t="shared" ca="1" si="20"/>
        <v>18275.02</v>
      </c>
      <c r="EC20" s="31">
        <f t="shared" ca="1" si="20"/>
        <v>16484.89</v>
      </c>
      <c r="ED20" s="31">
        <f t="shared" ca="1" si="20"/>
        <v>11523.19</v>
      </c>
      <c r="EE20" s="31">
        <f t="shared" ca="1" si="20"/>
        <v>12883.12</v>
      </c>
      <c r="EF20" s="31">
        <f t="shared" ca="1" si="20"/>
        <v>8069.92</v>
      </c>
      <c r="EG20" s="32">
        <f t="shared" ca="1" si="24"/>
        <v>7857.8599999999942</v>
      </c>
      <c r="EH20" s="32">
        <f t="shared" ca="1" si="21"/>
        <v>2883.4299999999994</v>
      </c>
      <c r="EI20" s="32">
        <f t="shared" ca="1" si="21"/>
        <v>3807.360000000006</v>
      </c>
      <c r="EJ20" s="32">
        <f t="shared" ca="1" si="21"/>
        <v>11142.1</v>
      </c>
      <c r="EK20" s="32">
        <f t="shared" ca="1" si="21"/>
        <v>7877.6899999999978</v>
      </c>
      <c r="EL20" s="32">
        <f t="shared" ca="1" si="21"/>
        <v>19102.489999999994</v>
      </c>
      <c r="EM20" s="32">
        <f t="shared" ca="1" si="21"/>
        <v>34625.83</v>
      </c>
      <c r="EN20" s="32">
        <f t="shared" ca="1" si="21"/>
        <v>102140.90000000001</v>
      </c>
      <c r="EO20" s="32">
        <f t="shared" ca="1" si="21"/>
        <v>92913.73</v>
      </c>
      <c r="EP20" s="32">
        <f t="shared" ca="1" si="21"/>
        <v>65485.21</v>
      </c>
      <c r="EQ20" s="32">
        <f t="shared" ca="1" si="21"/>
        <v>73846.86</v>
      </c>
      <c r="ER20" s="32">
        <f t="shared" ca="1" si="21"/>
        <v>46649.189999999995</v>
      </c>
    </row>
    <row r="21" spans="1:148" x14ac:dyDescent="0.25">
      <c r="A21" t="s">
        <v>445</v>
      </c>
      <c r="B21" s="1" t="s">
        <v>124</v>
      </c>
      <c r="C21" t="str">
        <f t="shared" ca="1" si="1"/>
        <v>BPW</v>
      </c>
      <c r="D21" t="str">
        <f t="shared" ca="1" si="2"/>
        <v>Bearspaw Hydro Facility</v>
      </c>
      <c r="E21" s="51">
        <v>4180.1220315999999</v>
      </c>
      <c r="F21" s="51">
        <v>4053.7889439999999</v>
      </c>
      <c r="G21" s="51">
        <v>4676.7258807999997</v>
      </c>
      <c r="H21" s="51">
        <v>5450.1558949999999</v>
      </c>
      <c r="I21" s="51">
        <v>8676.4965400000001</v>
      </c>
      <c r="J21" s="51">
        <v>9883.1554553000005</v>
      </c>
      <c r="K21" s="51">
        <v>10542.957869</v>
      </c>
      <c r="L21" s="51">
        <v>9793.6943479000001</v>
      </c>
      <c r="M21" s="51">
        <v>5896.9363055000003</v>
      </c>
      <c r="N21" s="51">
        <v>3032.6880832000002</v>
      </c>
      <c r="O21" s="51">
        <v>9.7999999999999993E-6</v>
      </c>
      <c r="Q21" s="32">
        <v>324150.78000000003</v>
      </c>
      <c r="R21" s="32">
        <v>177743.87</v>
      </c>
      <c r="S21" s="32">
        <v>235749.77</v>
      </c>
      <c r="T21" s="32">
        <v>218375.38</v>
      </c>
      <c r="U21" s="32">
        <v>251786.37</v>
      </c>
      <c r="V21" s="32">
        <v>483167.98</v>
      </c>
      <c r="W21" s="32">
        <v>714669.31</v>
      </c>
      <c r="X21" s="32">
        <v>521819.44</v>
      </c>
      <c r="Y21" s="32">
        <v>620670.61</v>
      </c>
      <c r="Z21" s="32">
        <v>133748.07</v>
      </c>
      <c r="AA21" s="32">
        <v>0.01</v>
      </c>
      <c r="AB21" s="32"/>
      <c r="AC21" s="2">
        <v>0.06</v>
      </c>
      <c r="AD21" s="2">
        <v>0.06</v>
      </c>
      <c r="AE21" s="2">
        <v>0.06</v>
      </c>
      <c r="AF21" s="2">
        <v>0.06</v>
      </c>
      <c r="AG21" s="2">
        <v>0.06</v>
      </c>
      <c r="AH21" s="2">
        <v>0.06</v>
      </c>
      <c r="AI21" s="2">
        <v>0.06</v>
      </c>
      <c r="AJ21" s="2">
        <v>-0.56000000000000005</v>
      </c>
      <c r="AK21" s="2">
        <v>-0.56000000000000005</v>
      </c>
      <c r="AL21" s="2">
        <v>-0.56000000000000005</v>
      </c>
      <c r="AM21" s="2">
        <v>-0.56000000000000005</v>
      </c>
      <c r="AO21" s="33">
        <v>194.49</v>
      </c>
      <c r="AP21" s="33">
        <v>106.65</v>
      </c>
      <c r="AQ21" s="33">
        <v>141.44999999999999</v>
      </c>
      <c r="AR21" s="33">
        <v>131.03</v>
      </c>
      <c r="AS21" s="33">
        <v>151.07</v>
      </c>
      <c r="AT21" s="33">
        <v>289.89999999999998</v>
      </c>
      <c r="AU21" s="33">
        <v>428.8</v>
      </c>
      <c r="AV21" s="33">
        <v>-2922.19</v>
      </c>
      <c r="AW21" s="33">
        <v>-3475.76</v>
      </c>
      <c r="AX21" s="33">
        <v>-748.99</v>
      </c>
      <c r="AY21" s="33">
        <v>0</v>
      </c>
      <c r="AZ21" s="33"/>
      <c r="BA21" s="31">
        <f t="shared" ref="BA21:BL42" si="26">ROUND(Q21*BA$3,2)</f>
        <v>32.42</v>
      </c>
      <c r="BB21" s="31">
        <f t="shared" si="26"/>
        <v>17.77</v>
      </c>
      <c r="BC21" s="31">
        <f t="shared" si="26"/>
        <v>23.57</v>
      </c>
      <c r="BD21" s="31">
        <f t="shared" si="26"/>
        <v>-786.15</v>
      </c>
      <c r="BE21" s="31">
        <f t="shared" si="26"/>
        <v>-906.43</v>
      </c>
      <c r="BF21" s="31">
        <f t="shared" si="26"/>
        <v>-1739.4</v>
      </c>
      <c r="BG21" s="31">
        <f t="shared" si="26"/>
        <v>-2572.81</v>
      </c>
      <c r="BH21" s="31">
        <f t="shared" si="26"/>
        <v>-4696.37</v>
      </c>
      <c r="BI21" s="31">
        <f t="shared" si="26"/>
        <v>-5586.04</v>
      </c>
      <c r="BJ21" s="31">
        <f t="shared" si="26"/>
        <v>-735.61</v>
      </c>
      <c r="BK21" s="31">
        <f t="shared" si="26"/>
        <v>0</v>
      </c>
      <c r="BL21" s="31">
        <f t="shared" si="26"/>
        <v>0</v>
      </c>
      <c r="BM21" s="6">
        <f t="shared" ref="BM21:BX42" ca="1" si="27">VLOOKUP($C21,LossFactorLookup,3,FALSE)</f>
        <v>-1.24E-2</v>
      </c>
      <c r="BN21" s="6">
        <f t="shared" ca="1" si="27"/>
        <v>-1.24E-2</v>
      </c>
      <c r="BO21" s="6">
        <f t="shared" ca="1" si="27"/>
        <v>-1.24E-2</v>
      </c>
      <c r="BP21" s="6">
        <f t="shared" ca="1" si="27"/>
        <v>-1.24E-2</v>
      </c>
      <c r="BQ21" s="6">
        <f t="shared" ca="1" si="27"/>
        <v>-1.24E-2</v>
      </c>
      <c r="BR21" s="6">
        <f t="shared" ca="1" si="27"/>
        <v>-1.24E-2</v>
      </c>
      <c r="BS21" s="6">
        <f t="shared" ca="1" si="27"/>
        <v>-1.24E-2</v>
      </c>
      <c r="BT21" s="6">
        <f t="shared" ca="1" si="27"/>
        <v>-1.24E-2</v>
      </c>
      <c r="BU21" s="6">
        <f t="shared" ca="1" si="27"/>
        <v>-1.24E-2</v>
      </c>
      <c r="BV21" s="6">
        <f t="shared" ca="1" si="27"/>
        <v>-1.24E-2</v>
      </c>
      <c r="BW21" s="6">
        <f t="shared" ca="1" si="27"/>
        <v>-1.24E-2</v>
      </c>
      <c r="BX21" s="6">
        <f t="shared" ca="1" si="27"/>
        <v>-1.24E-2</v>
      </c>
      <c r="BY21" s="31">
        <f t="shared" ca="1" si="5"/>
        <v>-4019.47</v>
      </c>
      <c r="BZ21" s="31">
        <f t="shared" ca="1" si="5"/>
        <v>-2204.02</v>
      </c>
      <c r="CA21" s="31">
        <f t="shared" ca="1" si="5"/>
        <v>-2923.3</v>
      </c>
      <c r="CB21" s="31">
        <f t="shared" ca="1" si="5"/>
        <v>-2707.85</v>
      </c>
      <c r="CC21" s="31">
        <f t="shared" ca="1" si="5"/>
        <v>-3122.15</v>
      </c>
      <c r="CD21" s="31">
        <f t="shared" ca="1" si="5"/>
        <v>-5991.28</v>
      </c>
      <c r="CE21" s="31">
        <f t="shared" ca="1" si="5"/>
        <v>-8861.9</v>
      </c>
      <c r="CF21" s="31">
        <f t="shared" ca="1" si="5"/>
        <v>-6470.56</v>
      </c>
      <c r="CG21" s="31">
        <f t="shared" ca="1" si="5"/>
        <v>-7696.32</v>
      </c>
      <c r="CH21" s="31">
        <f t="shared" ca="1" si="5"/>
        <v>-1658.48</v>
      </c>
      <c r="CI21" s="31">
        <f t="shared" ca="1" si="5"/>
        <v>0</v>
      </c>
      <c r="CJ21" s="31">
        <f t="shared" ca="1" si="5"/>
        <v>0</v>
      </c>
      <c r="CK21" s="32">
        <f t="shared" ref="CK21:CV42" ca="1" si="28">ROUND(Q21*$CV$3,2)</f>
        <v>-1296.5999999999999</v>
      </c>
      <c r="CL21" s="32">
        <f t="shared" ca="1" si="28"/>
        <v>-710.98</v>
      </c>
      <c r="CM21" s="32">
        <f t="shared" ca="1" si="28"/>
        <v>-943</v>
      </c>
      <c r="CN21" s="32">
        <f t="shared" ca="1" si="28"/>
        <v>-873.5</v>
      </c>
      <c r="CO21" s="32">
        <f t="shared" ca="1" si="28"/>
        <v>-1007.15</v>
      </c>
      <c r="CP21" s="32">
        <f t="shared" ca="1" si="28"/>
        <v>-1932.67</v>
      </c>
      <c r="CQ21" s="32">
        <f t="shared" ca="1" si="28"/>
        <v>-2858.68</v>
      </c>
      <c r="CR21" s="32">
        <f t="shared" ca="1" si="28"/>
        <v>-2087.2800000000002</v>
      </c>
      <c r="CS21" s="32">
        <f t="shared" ca="1" si="28"/>
        <v>-2482.6799999999998</v>
      </c>
      <c r="CT21" s="32">
        <f t="shared" ca="1" si="28"/>
        <v>-534.99</v>
      </c>
      <c r="CU21" s="32">
        <f t="shared" ca="1" si="28"/>
        <v>0</v>
      </c>
      <c r="CV21" s="32">
        <f t="shared" ca="1" si="28"/>
        <v>0</v>
      </c>
      <c r="CW21" s="31">
        <f t="shared" ca="1" si="25"/>
        <v>-5542.98</v>
      </c>
      <c r="CX21" s="31">
        <f t="shared" ca="1" si="25"/>
        <v>-3039.42</v>
      </c>
      <c r="CY21" s="31">
        <f t="shared" ca="1" si="25"/>
        <v>-4031.32</v>
      </c>
      <c r="CZ21" s="31">
        <f t="shared" ca="1" si="25"/>
        <v>-2926.23</v>
      </c>
      <c r="DA21" s="31">
        <f t="shared" ca="1" si="25"/>
        <v>-3373.94</v>
      </c>
      <c r="DB21" s="31">
        <f t="shared" ca="1" si="25"/>
        <v>-6474.4500000000007</v>
      </c>
      <c r="DC21" s="31">
        <f t="shared" ca="1" si="25"/>
        <v>-9576.57</v>
      </c>
      <c r="DD21" s="31">
        <f t="shared" ca="1" si="25"/>
        <v>-939.27999999999975</v>
      </c>
      <c r="DE21" s="31">
        <f t="shared" ca="1" si="25"/>
        <v>-1117.1999999999998</v>
      </c>
      <c r="DF21" s="31">
        <f t="shared" ca="1" si="25"/>
        <v>-708.87000000000023</v>
      </c>
      <c r="DG21" s="31">
        <f t="shared" ca="1" si="25"/>
        <v>0</v>
      </c>
      <c r="DH21" s="31">
        <f t="shared" ca="1" si="25"/>
        <v>0</v>
      </c>
      <c r="DI21" s="32">
        <f t="shared" ca="1" si="22"/>
        <v>-277.14999999999998</v>
      </c>
      <c r="DJ21" s="32">
        <f t="shared" ca="1" si="22"/>
        <v>-151.97</v>
      </c>
      <c r="DK21" s="32">
        <f t="shared" ca="1" si="22"/>
        <v>-201.57</v>
      </c>
      <c r="DL21" s="32">
        <f t="shared" ca="1" si="22"/>
        <v>-146.31</v>
      </c>
      <c r="DM21" s="32">
        <f t="shared" ca="1" si="22"/>
        <v>-168.7</v>
      </c>
      <c r="DN21" s="32">
        <f t="shared" ca="1" si="22"/>
        <v>-323.72000000000003</v>
      </c>
      <c r="DO21" s="32">
        <f t="shared" ca="1" si="22"/>
        <v>-478.83</v>
      </c>
      <c r="DP21" s="32">
        <f t="shared" ca="1" si="22"/>
        <v>-46.96</v>
      </c>
      <c r="DQ21" s="32">
        <f t="shared" ca="1" si="22"/>
        <v>-55.86</v>
      </c>
      <c r="DR21" s="32">
        <f t="shared" ca="1" si="22"/>
        <v>-35.44</v>
      </c>
      <c r="DS21" s="32">
        <f t="shared" ca="1" si="22"/>
        <v>0</v>
      </c>
      <c r="DT21" s="32">
        <f t="shared" ca="1" si="22"/>
        <v>0</v>
      </c>
      <c r="DU21" s="31">
        <f t="shared" ca="1" si="23"/>
        <v>-1356.96</v>
      </c>
      <c r="DV21" s="31">
        <f t="shared" ca="1" si="23"/>
        <v>-736.99</v>
      </c>
      <c r="DW21" s="31">
        <f t="shared" ca="1" si="23"/>
        <v>-968.72</v>
      </c>
      <c r="DX21" s="31">
        <f t="shared" ca="1" si="23"/>
        <v>-696.35</v>
      </c>
      <c r="DY21" s="31">
        <f t="shared" ca="1" si="23"/>
        <v>-795.29</v>
      </c>
      <c r="DZ21" s="31">
        <f t="shared" ca="1" si="23"/>
        <v>-1511.05</v>
      </c>
      <c r="EA21" s="31">
        <f t="shared" ca="1" si="23"/>
        <v>-2213.4499999999998</v>
      </c>
      <c r="EB21" s="31">
        <f t="shared" ca="1" si="23"/>
        <v>-214.91</v>
      </c>
      <c r="EC21" s="31">
        <f t="shared" ca="1" si="23"/>
        <v>-253.02</v>
      </c>
      <c r="ED21" s="31">
        <f t="shared" ca="1" si="23"/>
        <v>-158.94</v>
      </c>
      <c r="EE21" s="31">
        <f t="shared" ca="1" si="23"/>
        <v>0</v>
      </c>
      <c r="EF21" s="31">
        <f t="shared" ca="1" si="23"/>
        <v>0</v>
      </c>
      <c r="EG21" s="32">
        <f t="shared" ca="1" si="24"/>
        <v>-7177.0899999999992</v>
      </c>
      <c r="EH21" s="32">
        <f t="shared" ca="1" si="24"/>
        <v>-3928.38</v>
      </c>
      <c r="EI21" s="32">
        <f t="shared" ca="1" si="24"/>
        <v>-5201.6100000000006</v>
      </c>
      <c r="EJ21" s="32">
        <f t="shared" ca="1" si="24"/>
        <v>-3768.89</v>
      </c>
      <c r="EK21" s="32">
        <f t="shared" ca="1" si="24"/>
        <v>-4337.93</v>
      </c>
      <c r="EL21" s="32">
        <f t="shared" ca="1" si="24"/>
        <v>-8309.2200000000012</v>
      </c>
      <c r="EM21" s="32">
        <f t="shared" ca="1" si="24"/>
        <v>-12268.849999999999</v>
      </c>
      <c r="EN21" s="32">
        <f t="shared" ca="1" si="24"/>
        <v>-1201.1499999999999</v>
      </c>
      <c r="EO21" s="32">
        <f t="shared" ca="1" si="24"/>
        <v>-1426.0799999999997</v>
      </c>
      <c r="EP21" s="32">
        <f t="shared" ca="1" si="24"/>
        <v>-903.25000000000023</v>
      </c>
      <c r="EQ21" s="32">
        <f t="shared" ca="1" si="24"/>
        <v>0</v>
      </c>
      <c r="ER21" s="32">
        <f t="shared" ca="1" si="24"/>
        <v>0</v>
      </c>
    </row>
    <row r="22" spans="1:148" x14ac:dyDescent="0.25">
      <c r="A22" t="s">
        <v>447</v>
      </c>
      <c r="B22" s="1" t="s">
        <v>12</v>
      </c>
      <c r="C22" t="str">
        <f t="shared" ca="1" si="1"/>
        <v>BR3</v>
      </c>
      <c r="D22" t="str">
        <f t="shared" ca="1" si="2"/>
        <v>Battle River #3</v>
      </c>
      <c r="E22" s="51">
        <v>104201.88090619999</v>
      </c>
      <c r="F22" s="51">
        <v>95987.672225200004</v>
      </c>
      <c r="G22" s="51">
        <v>104802.65398800001</v>
      </c>
      <c r="H22" s="51">
        <v>78676.739076400001</v>
      </c>
      <c r="I22" s="51">
        <v>91163.056928000005</v>
      </c>
      <c r="J22" s="51">
        <v>87794.100716200002</v>
      </c>
      <c r="K22" s="51">
        <v>80923.1010179</v>
      </c>
      <c r="L22" s="51">
        <v>93566.819761199993</v>
      </c>
      <c r="M22" s="51">
        <v>87904.476946900002</v>
      </c>
      <c r="N22" s="51">
        <v>79735.220441099998</v>
      </c>
      <c r="O22" s="51">
        <v>90251.268155099999</v>
      </c>
      <c r="P22" s="51">
        <v>92727.407515300001</v>
      </c>
      <c r="Q22" s="32">
        <v>9175132.4499999993</v>
      </c>
      <c r="R22" s="32">
        <v>4296815.7300000004</v>
      </c>
      <c r="S22" s="32">
        <v>5515706.71</v>
      </c>
      <c r="T22" s="32">
        <v>3618670.89</v>
      </c>
      <c r="U22" s="32">
        <v>2957498.3</v>
      </c>
      <c r="V22" s="32">
        <v>4753651.8099999996</v>
      </c>
      <c r="W22" s="32">
        <v>6871175.6200000001</v>
      </c>
      <c r="X22" s="32">
        <v>5583461.9900000002</v>
      </c>
      <c r="Y22" s="32">
        <v>9547068.8200000003</v>
      </c>
      <c r="Z22" s="32">
        <v>8740261.8000000007</v>
      </c>
      <c r="AA22" s="32">
        <v>8767938.9399999995</v>
      </c>
      <c r="AB22" s="32">
        <v>5293069.91</v>
      </c>
      <c r="AC22" s="2">
        <v>5.97</v>
      </c>
      <c r="AD22" s="2">
        <v>5.97</v>
      </c>
      <c r="AE22" s="2">
        <v>5.97</v>
      </c>
      <c r="AF22" s="2">
        <v>5.97</v>
      </c>
      <c r="AG22" s="2">
        <v>5.97</v>
      </c>
      <c r="AH22" s="2">
        <v>5.97</v>
      </c>
      <c r="AI22" s="2">
        <v>5.97</v>
      </c>
      <c r="AJ22" s="2">
        <v>5.33</v>
      </c>
      <c r="AK22" s="2">
        <v>5.33</v>
      </c>
      <c r="AL22" s="2">
        <v>5.33</v>
      </c>
      <c r="AM22" s="2">
        <v>5.33</v>
      </c>
      <c r="AN22" s="2">
        <v>5.33</v>
      </c>
      <c r="AO22" s="33">
        <v>547755.41</v>
      </c>
      <c r="AP22" s="33">
        <v>256519.9</v>
      </c>
      <c r="AQ22" s="33">
        <v>329287.69</v>
      </c>
      <c r="AR22" s="33">
        <v>216034.65</v>
      </c>
      <c r="AS22" s="33">
        <v>176562.65</v>
      </c>
      <c r="AT22" s="33">
        <v>283793.01</v>
      </c>
      <c r="AU22" s="33">
        <v>410209.18</v>
      </c>
      <c r="AV22" s="33">
        <v>297598.52</v>
      </c>
      <c r="AW22" s="33">
        <v>508858.77</v>
      </c>
      <c r="AX22" s="33">
        <v>465855.95</v>
      </c>
      <c r="AY22" s="33">
        <v>467331.15</v>
      </c>
      <c r="AZ22" s="33">
        <v>282120.63</v>
      </c>
      <c r="BA22" s="31">
        <f t="shared" si="26"/>
        <v>917.51</v>
      </c>
      <c r="BB22" s="31">
        <f t="shared" si="26"/>
        <v>429.68</v>
      </c>
      <c r="BC22" s="31">
        <f t="shared" si="26"/>
        <v>551.57000000000005</v>
      </c>
      <c r="BD22" s="31">
        <f t="shared" si="26"/>
        <v>-13027.22</v>
      </c>
      <c r="BE22" s="31">
        <f t="shared" si="26"/>
        <v>-10646.99</v>
      </c>
      <c r="BF22" s="31">
        <f t="shared" si="26"/>
        <v>-17113.150000000001</v>
      </c>
      <c r="BG22" s="31">
        <f t="shared" si="26"/>
        <v>-24736.23</v>
      </c>
      <c r="BH22" s="31">
        <f t="shared" si="26"/>
        <v>-50251.16</v>
      </c>
      <c r="BI22" s="31">
        <f t="shared" si="26"/>
        <v>-85923.62</v>
      </c>
      <c r="BJ22" s="31">
        <f t="shared" si="26"/>
        <v>-48071.44</v>
      </c>
      <c r="BK22" s="31">
        <f t="shared" si="26"/>
        <v>-48223.66</v>
      </c>
      <c r="BL22" s="31">
        <f t="shared" si="26"/>
        <v>-29111.88</v>
      </c>
      <c r="BM22" s="6">
        <f t="shared" ca="1" si="27"/>
        <v>7.0499999999999993E-2</v>
      </c>
      <c r="BN22" s="6">
        <f t="shared" ca="1" si="27"/>
        <v>7.0499999999999993E-2</v>
      </c>
      <c r="BO22" s="6">
        <f t="shared" ca="1" si="27"/>
        <v>7.0499999999999993E-2</v>
      </c>
      <c r="BP22" s="6">
        <f t="shared" ca="1" si="27"/>
        <v>7.0499999999999993E-2</v>
      </c>
      <c r="BQ22" s="6">
        <f t="shared" ca="1" si="27"/>
        <v>7.0499999999999993E-2</v>
      </c>
      <c r="BR22" s="6">
        <f t="shared" ca="1" si="27"/>
        <v>7.0499999999999993E-2</v>
      </c>
      <c r="BS22" s="6">
        <f t="shared" ca="1" si="27"/>
        <v>7.0499999999999993E-2</v>
      </c>
      <c r="BT22" s="6">
        <f t="shared" ca="1" si="27"/>
        <v>7.0499999999999993E-2</v>
      </c>
      <c r="BU22" s="6">
        <f t="shared" ca="1" si="27"/>
        <v>7.0499999999999993E-2</v>
      </c>
      <c r="BV22" s="6">
        <f t="shared" ca="1" si="27"/>
        <v>7.0499999999999993E-2</v>
      </c>
      <c r="BW22" s="6">
        <f t="shared" ca="1" si="27"/>
        <v>7.0499999999999993E-2</v>
      </c>
      <c r="BX22" s="6">
        <f t="shared" ca="1" si="27"/>
        <v>7.0499999999999993E-2</v>
      </c>
      <c r="BY22" s="31">
        <f t="shared" ca="1" si="5"/>
        <v>646846.84</v>
      </c>
      <c r="BZ22" s="31">
        <f t="shared" ca="1" si="5"/>
        <v>302925.51</v>
      </c>
      <c r="CA22" s="31">
        <f t="shared" ca="1" si="5"/>
        <v>388857.32</v>
      </c>
      <c r="CB22" s="31">
        <f t="shared" ca="1" si="5"/>
        <v>255116.3</v>
      </c>
      <c r="CC22" s="31">
        <f t="shared" ca="1" si="5"/>
        <v>208503.63</v>
      </c>
      <c r="CD22" s="31">
        <f t="shared" ca="1" si="5"/>
        <v>335132.45</v>
      </c>
      <c r="CE22" s="31">
        <f t="shared" ca="1" si="5"/>
        <v>484417.88</v>
      </c>
      <c r="CF22" s="31">
        <f t="shared" ca="1" si="5"/>
        <v>393634.07</v>
      </c>
      <c r="CG22" s="31">
        <f t="shared" ca="1" si="5"/>
        <v>673068.35</v>
      </c>
      <c r="CH22" s="31">
        <f t="shared" ca="1" si="5"/>
        <v>616188.46</v>
      </c>
      <c r="CI22" s="31">
        <f t="shared" ca="1" si="5"/>
        <v>618139.69999999995</v>
      </c>
      <c r="CJ22" s="31">
        <f t="shared" ca="1" si="5"/>
        <v>373161.43</v>
      </c>
      <c r="CK22" s="32">
        <f t="shared" ca="1" si="28"/>
        <v>-36700.53</v>
      </c>
      <c r="CL22" s="32">
        <f t="shared" ca="1" si="28"/>
        <v>-17187.259999999998</v>
      </c>
      <c r="CM22" s="32">
        <f t="shared" ca="1" si="28"/>
        <v>-22062.83</v>
      </c>
      <c r="CN22" s="32">
        <f t="shared" ca="1" si="28"/>
        <v>-14474.68</v>
      </c>
      <c r="CO22" s="32">
        <f t="shared" ca="1" si="28"/>
        <v>-11829.99</v>
      </c>
      <c r="CP22" s="32">
        <f t="shared" ca="1" si="28"/>
        <v>-19014.61</v>
      </c>
      <c r="CQ22" s="32">
        <f t="shared" ca="1" si="28"/>
        <v>-27484.7</v>
      </c>
      <c r="CR22" s="32">
        <f t="shared" ca="1" si="28"/>
        <v>-22333.85</v>
      </c>
      <c r="CS22" s="32">
        <f t="shared" ca="1" si="28"/>
        <v>-38188.28</v>
      </c>
      <c r="CT22" s="32">
        <f t="shared" ca="1" si="28"/>
        <v>-34961.050000000003</v>
      </c>
      <c r="CU22" s="32">
        <f t="shared" ca="1" si="28"/>
        <v>-35071.760000000002</v>
      </c>
      <c r="CV22" s="32">
        <f t="shared" ca="1" si="28"/>
        <v>-21172.28</v>
      </c>
      <c r="CW22" s="31">
        <f t="shared" ca="1" si="25"/>
        <v>61473.389999999905</v>
      </c>
      <c r="CX22" s="31">
        <f t="shared" ca="1" si="25"/>
        <v>28788.670000000006</v>
      </c>
      <c r="CY22" s="31">
        <f t="shared" ca="1" si="25"/>
        <v>36955.229999999989</v>
      </c>
      <c r="CZ22" s="31">
        <f t="shared" ca="1" si="25"/>
        <v>37634.19</v>
      </c>
      <c r="DA22" s="31">
        <f t="shared" ca="1" si="25"/>
        <v>30757.980000000018</v>
      </c>
      <c r="DB22" s="31">
        <f t="shared" ca="1" si="25"/>
        <v>49437.980000000018</v>
      </c>
      <c r="DC22" s="31">
        <f t="shared" ca="1" si="25"/>
        <v>71460.23</v>
      </c>
      <c r="DD22" s="31">
        <f t="shared" ca="1" si="25"/>
        <v>123952.86000000002</v>
      </c>
      <c r="DE22" s="31">
        <f t="shared" ca="1" si="25"/>
        <v>211944.91999999993</v>
      </c>
      <c r="DF22" s="31">
        <f t="shared" ca="1" si="25"/>
        <v>163442.89999999991</v>
      </c>
      <c r="DG22" s="31">
        <f t="shared" ca="1" si="25"/>
        <v>163960.44999999992</v>
      </c>
      <c r="DH22" s="31">
        <f t="shared" ca="1" si="25"/>
        <v>98980.400000000023</v>
      </c>
      <c r="DI22" s="32">
        <f t="shared" ca="1" si="22"/>
        <v>3073.67</v>
      </c>
      <c r="DJ22" s="32">
        <f t="shared" ca="1" si="22"/>
        <v>1439.43</v>
      </c>
      <c r="DK22" s="32">
        <f t="shared" ca="1" si="22"/>
        <v>1847.76</v>
      </c>
      <c r="DL22" s="32">
        <f t="shared" ca="1" si="22"/>
        <v>1881.71</v>
      </c>
      <c r="DM22" s="32">
        <f t="shared" ca="1" si="22"/>
        <v>1537.9</v>
      </c>
      <c r="DN22" s="32">
        <f t="shared" ca="1" si="22"/>
        <v>2471.9</v>
      </c>
      <c r="DO22" s="32">
        <f t="shared" ca="1" si="22"/>
        <v>3573.01</v>
      </c>
      <c r="DP22" s="32">
        <f t="shared" ca="1" si="22"/>
        <v>6197.64</v>
      </c>
      <c r="DQ22" s="32">
        <f t="shared" ca="1" si="22"/>
        <v>10597.25</v>
      </c>
      <c r="DR22" s="32">
        <f t="shared" ca="1" si="22"/>
        <v>8172.15</v>
      </c>
      <c r="DS22" s="32">
        <f t="shared" ca="1" si="22"/>
        <v>8198.02</v>
      </c>
      <c r="DT22" s="32">
        <f t="shared" ca="1" si="22"/>
        <v>4949.0200000000004</v>
      </c>
      <c r="DU22" s="31">
        <f t="shared" ca="1" si="23"/>
        <v>15049.13</v>
      </c>
      <c r="DV22" s="31">
        <f t="shared" ca="1" si="23"/>
        <v>6980.62</v>
      </c>
      <c r="DW22" s="31">
        <f t="shared" ca="1" si="23"/>
        <v>8880.2999999999993</v>
      </c>
      <c r="DX22" s="31">
        <f t="shared" ca="1" si="23"/>
        <v>8955.7999999999993</v>
      </c>
      <c r="DY22" s="31">
        <f t="shared" ca="1" si="23"/>
        <v>7250.14</v>
      </c>
      <c r="DZ22" s="31">
        <f t="shared" ca="1" si="23"/>
        <v>11538.15</v>
      </c>
      <c r="EA22" s="31">
        <f t="shared" ca="1" si="23"/>
        <v>16516.77</v>
      </c>
      <c r="EB22" s="31">
        <f t="shared" ca="1" si="23"/>
        <v>28360.799999999999</v>
      </c>
      <c r="EC22" s="31">
        <f t="shared" ca="1" si="23"/>
        <v>47999.98</v>
      </c>
      <c r="ED22" s="31">
        <f t="shared" ca="1" si="23"/>
        <v>36647.120000000003</v>
      </c>
      <c r="EE22" s="31">
        <f t="shared" ca="1" si="23"/>
        <v>36381.269999999997</v>
      </c>
      <c r="EF22" s="31">
        <f t="shared" ca="1" si="23"/>
        <v>21739.7</v>
      </c>
      <c r="EG22" s="32">
        <f t="shared" ca="1" si="24"/>
        <v>79596.1899999999</v>
      </c>
      <c r="EH22" s="32">
        <f t="shared" ca="1" si="24"/>
        <v>37208.720000000008</v>
      </c>
      <c r="EI22" s="32">
        <f t="shared" ca="1" si="24"/>
        <v>47683.289999999994</v>
      </c>
      <c r="EJ22" s="32">
        <f t="shared" ca="1" si="24"/>
        <v>48471.7</v>
      </c>
      <c r="EK22" s="32">
        <f t="shared" ca="1" si="24"/>
        <v>39546.020000000019</v>
      </c>
      <c r="EL22" s="32">
        <f t="shared" ca="1" si="24"/>
        <v>63448.030000000021</v>
      </c>
      <c r="EM22" s="32">
        <f t="shared" ca="1" si="24"/>
        <v>91550.01</v>
      </c>
      <c r="EN22" s="32">
        <f t="shared" ca="1" si="24"/>
        <v>158511.30000000002</v>
      </c>
      <c r="EO22" s="32">
        <f t="shared" ca="1" si="24"/>
        <v>270542.14999999991</v>
      </c>
      <c r="EP22" s="32">
        <f t="shared" ca="1" si="24"/>
        <v>208262.1699999999</v>
      </c>
      <c r="EQ22" s="32">
        <f t="shared" ca="1" si="24"/>
        <v>208539.7399999999</v>
      </c>
      <c r="ER22" s="32">
        <f t="shared" ca="1" si="24"/>
        <v>125669.12000000002</v>
      </c>
    </row>
    <row r="23" spans="1:148" x14ac:dyDescent="0.25">
      <c r="A23" t="s">
        <v>447</v>
      </c>
      <c r="B23" s="1" t="s">
        <v>13</v>
      </c>
      <c r="C23" t="str">
        <f t="shared" ca="1" si="1"/>
        <v>BR4</v>
      </c>
      <c r="D23" t="str">
        <f t="shared" ca="1" si="2"/>
        <v>Battle River #4</v>
      </c>
      <c r="E23" s="51">
        <v>107814.4196062</v>
      </c>
      <c r="F23" s="51">
        <v>101921.05899609999</v>
      </c>
      <c r="G23" s="51">
        <v>96904.096870399997</v>
      </c>
      <c r="H23" s="51">
        <v>89213.081244600005</v>
      </c>
      <c r="I23" s="51">
        <v>94311.094693100007</v>
      </c>
      <c r="J23" s="51">
        <v>91477.957850599996</v>
      </c>
      <c r="K23" s="51">
        <v>89307.3786253</v>
      </c>
      <c r="L23" s="51">
        <v>96661.200723899994</v>
      </c>
      <c r="M23" s="51">
        <v>85465.531841899996</v>
      </c>
      <c r="N23" s="51">
        <v>90478.376117799999</v>
      </c>
      <c r="O23" s="51">
        <v>94220.936942800006</v>
      </c>
      <c r="P23" s="51">
        <v>102490.8308101</v>
      </c>
      <c r="Q23" s="32">
        <v>9525202.9499999993</v>
      </c>
      <c r="R23" s="32">
        <v>4581227.07</v>
      </c>
      <c r="S23" s="32">
        <v>5494030.6100000003</v>
      </c>
      <c r="T23" s="32">
        <v>4099079.85</v>
      </c>
      <c r="U23" s="32">
        <v>3095444.89</v>
      </c>
      <c r="V23" s="32">
        <v>5064321.9800000004</v>
      </c>
      <c r="W23" s="32">
        <v>7264831.9000000004</v>
      </c>
      <c r="X23" s="32">
        <v>6027855.0499999998</v>
      </c>
      <c r="Y23" s="32">
        <v>10287928.74</v>
      </c>
      <c r="Z23" s="32">
        <v>9754247.2599999998</v>
      </c>
      <c r="AA23" s="32">
        <v>9196006.2799999993</v>
      </c>
      <c r="AB23" s="32">
        <v>6182398.7400000002</v>
      </c>
      <c r="AC23" s="2">
        <v>5.97</v>
      </c>
      <c r="AD23" s="2">
        <v>5.97</v>
      </c>
      <c r="AE23" s="2">
        <v>5.97</v>
      </c>
      <c r="AF23" s="2">
        <v>5.97</v>
      </c>
      <c r="AG23" s="2">
        <v>5.97</v>
      </c>
      <c r="AH23" s="2">
        <v>5.97</v>
      </c>
      <c r="AI23" s="2">
        <v>5.97</v>
      </c>
      <c r="AJ23" s="2">
        <v>5.33</v>
      </c>
      <c r="AK23" s="2">
        <v>5.33</v>
      </c>
      <c r="AL23" s="2">
        <v>5.33</v>
      </c>
      <c r="AM23" s="2">
        <v>5.33</v>
      </c>
      <c r="AN23" s="2">
        <v>5.33</v>
      </c>
      <c r="AO23" s="33">
        <v>568654.62</v>
      </c>
      <c r="AP23" s="33">
        <v>273499.26</v>
      </c>
      <c r="AQ23" s="33">
        <v>327993.63</v>
      </c>
      <c r="AR23" s="33">
        <v>244715.07</v>
      </c>
      <c r="AS23" s="33">
        <v>184798.06</v>
      </c>
      <c r="AT23" s="33">
        <v>302340.02</v>
      </c>
      <c r="AU23" s="33">
        <v>433710.46</v>
      </c>
      <c r="AV23" s="33">
        <v>321284.67</v>
      </c>
      <c r="AW23" s="33">
        <v>548346.6</v>
      </c>
      <c r="AX23" s="33">
        <v>519901.38</v>
      </c>
      <c r="AY23" s="33">
        <v>490147.13</v>
      </c>
      <c r="AZ23" s="33">
        <v>329521.84999999998</v>
      </c>
      <c r="BA23" s="31">
        <f t="shared" si="26"/>
        <v>952.52</v>
      </c>
      <c r="BB23" s="31">
        <f t="shared" si="26"/>
        <v>458.12</v>
      </c>
      <c r="BC23" s="31">
        <f t="shared" si="26"/>
        <v>549.4</v>
      </c>
      <c r="BD23" s="31">
        <f t="shared" si="26"/>
        <v>-14756.69</v>
      </c>
      <c r="BE23" s="31">
        <f t="shared" si="26"/>
        <v>-11143.6</v>
      </c>
      <c r="BF23" s="31">
        <f t="shared" si="26"/>
        <v>-18231.560000000001</v>
      </c>
      <c r="BG23" s="31">
        <f t="shared" si="26"/>
        <v>-26153.39</v>
      </c>
      <c r="BH23" s="31">
        <f t="shared" si="26"/>
        <v>-54250.7</v>
      </c>
      <c r="BI23" s="31">
        <f t="shared" si="26"/>
        <v>-92591.360000000001</v>
      </c>
      <c r="BJ23" s="31">
        <f t="shared" si="26"/>
        <v>-53648.36</v>
      </c>
      <c r="BK23" s="31">
        <f t="shared" si="26"/>
        <v>-50578.03</v>
      </c>
      <c r="BL23" s="31">
        <f t="shared" si="26"/>
        <v>-34003.19</v>
      </c>
      <c r="BM23" s="6">
        <f t="shared" ca="1" si="27"/>
        <v>6.9500000000000006E-2</v>
      </c>
      <c r="BN23" s="6">
        <f t="shared" ca="1" si="27"/>
        <v>6.9500000000000006E-2</v>
      </c>
      <c r="BO23" s="6">
        <f t="shared" ca="1" si="27"/>
        <v>6.9500000000000006E-2</v>
      </c>
      <c r="BP23" s="6">
        <f t="shared" ca="1" si="27"/>
        <v>6.9500000000000006E-2</v>
      </c>
      <c r="BQ23" s="6">
        <f t="shared" ca="1" si="27"/>
        <v>6.9500000000000006E-2</v>
      </c>
      <c r="BR23" s="6">
        <f t="shared" ca="1" si="27"/>
        <v>6.9500000000000006E-2</v>
      </c>
      <c r="BS23" s="6">
        <f t="shared" ca="1" si="27"/>
        <v>6.9500000000000006E-2</v>
      </c>
      <c r="BT23" s="6">
        <f t="shared" ca="1" si="27"/>
        <v>6.9500000000000006E-2</v>
      </c>
      <c r="BU23" s="6">
        <f t="shared" ca="1" si="27"/>
        <v>6.9500000000000006E-2</v>
      </c>
      <c r="BV23" s="6">
        <f t="shared" ca="1" si="27"/>
        <v>6.9500000000000006E-2</v>
      </c>
      <c r="BW23" s="6">
        <f t="shared" ca="1" si="27"/>
        <v>6.9500000000000006E-2</v>
      </c>
      <c r="BX23" s="6">
        <f t="shared" ca="1" si="27"/>
        <v>6.9500000000000006E-2</v>
      </c>
      <c r="BY23" s="31">
        <f t="shared" ca="1" si="5"/>
        <v>662001.61</v>
      </c>
      <c r="BZ23" s="31">
        <f t="shared" ca="1" si="5"/>
        <v>318395.28000000003</v>
      </c>
      <c r="CA23" s="31">
        <f t="shared" ca="1" si="5"/>
        <v>381835.13</v>
      </c>
      <c r="CB23" s="31">
        <f t="shared" ca="1" si="5"/>
        <v>284886.05</v>
      </c>
      <c r="CC23" s="31">
        <f t="shared" ca="1" si="5"/>
        <v>215133.42</v>
      </c>
      <c r="CD23" s="31">
        <f t="shared" ca="1" si="5"/>
        <v>351970.38</v>
      </c>
      <c r="CE23" s="31">
        <f t="shared" ca="1" si="5"/>
        <v>504905.82</v>
      </c>
      <c r="CF23" s="31">
        <f t="shared" ca="1" si="5"/>
        <v>418935.93</v>
      </c>
      <c r="CG23" s="31">
        <f t="shared" ca="1" si="5"/>
        <v>715011.05</v>
      </c>
      <c r="CH23" s="31">
        <f t="shared" ca="1" si="5"/>
        <v>677920.18</v>
      </c>
      <c r="CI23" s="31">
        <f t="shared" ca="1" si="5"/>
        <v>639122.43999999994</v>
      </c>
      <c r="CJ23" s="31">
        <f t="shared" ca="1" si="5"/>
        <v>429676.71</v>
      </c>
      <c r="CK23" s="32">
        <f t="shared" ca="1" si="28"/>
        <v>-38100.81</v>
      </c>
      <c r="CL23" s="32">
        <f t="shared" ca="1" si="28"/>
        <v>-18324.91</v>
      </c>
      <c r="CM23" s="32">
        <f t="shared" ca="1" si="28"/>
        <v>-21976.12</v>
      </c>
      <c r="CN23" s="32">
        <f t="shared" ca="1" si="28"/>
        <v>-16396.32</v>
      </c>
      <c r="CO23" s="32">
        <f t="shared" ca="1" si="28"/>
        <v>-12381.78</v>
      </c>
      <c r="CP23" s="32">
        <f t="shared" ca="1" si="28"/>
        <v>-20257.29</v>
      </c>
      <c r="CQ23" s="32">
        <f t="shared" ca="1" si="28"/>
        <v>-29059.33</v>
      </c>
      <c r="CR23" s="32">
        <f t="shared" ca="1" si="28"/>
        <v>-24111.42</v>
      </c>
      <c r="CS23" s="32">
        <f t="shared" ca="1" si="28"/>
        <v>-41151.71</v>
      </c>
      <c r="CT23" s="32">
        <f t="shared" ca="1" si="28"/>
        <v>-39016.99</v>
      </c>
      <c r="CU23" s="32">
        <f t="shared" ca="1" si="28"/>
        <v>-36784.03</v>
      </c>
      <c r="CV23" s="32">
        <f t="shared" ca="1" si="28"/>
        <v>-24729.59</v>
      </c>
      <c r="CW23" s="31">
        <f t="shared" ca="1" si="25"/>
        <v>54293.660000000054</v>
      </c>
      <c r="CX23" s="31">
        <f t="shared" ca="1" si="25"/>
        <v>26112.990000000045</v>
      </c>
      <c r="CY23" s="31">
        <f t="shared" ca="1" si="25"/>
        <v>31315.980000000003</v>
      </c>
      <c r="CZ23" s="31">
        <f t="shared" ca="1" si="25"/>
        <v>38531.349999999977</v>
      </c>
      <c r="DA23" s="31">
        <f t="shared" ca="1" si="25"/>
        <v>29097.180000000015</v>
      </c>
      <c r="DB23" s="31">
        <f t="shared" ca="1" si="25"/>
        <v>47604.630000000005</v>
      </c>
      <c r="DC23" s="31">
        <f t="shared" ca="1" si="25"/>
        <v>68289.419999999969</v>
      </c>
      <c r="DD23" s="31">
        <f t="shared" ca="1" si="25"/>
        <v>127790.54000000002</v>
      </c>
      <c r="DE23" s="31">
        <f t="shared" ca="1" si="25"/>
        <v>218104.10000000009</v>
      </c>
      <c r="DF23" s="31">
        <f t="shared" ca="1" si="25"/>
        <v>172650.17000000004</v>
      </c>
      <c r="DG23" s="31">
        <f t="shared" ca="1" si="25"/>
        <v>162769.30999999991</v>
      </c>
      <c r="DH23" s="31">
        <f t="shared" ca="1" si="25"/>
        <v>109428.46000000002</v>
      </c>
      <c r="DI23" s="32">
        <f t="shared" ca="1" si="22"/>
        <v>2714.68</v>
      </c>
      <c r="DJ23" s="32">
        <f t="shared" ca="1" si="22"/>
        <v>1305.6500000000001</v>
      </c>
      <c r="DK23" s="32">
        <f t="shared" ca="1" si="22"/>
        <v>1565.8</v>
      </c>
      <c r="DL23" s="32">
        <f t="shared" ca="1" si="22"/>
        <v>1926.57</v>
      </c>
      <c r="DM23" s="32">
        <f t="shared" ca="1" si="22"/>
        <v>1454.86</v>
      </c>
      <c r="DN23" s="32">
        <f t="shared" ca="1" si="22"/>
        <v>2380.23</v>
      </c>
      <c r="DO23" s="32">
        <f t="shared" ca="1" si="22"/>
        <v>3414.47</v>
      </c>
      <c r="DP23" s="32">
        <f t="shared" ca="1" si="22"/>
        <v>6389.53</v>
      </c>
      <c r="DQ23" s="32">
        <f t="shared" ca="1" si="22"/>
        <v>10905.21</v>
      </c>
      <c r="DR23" s="32">
        <f t="shared" ca="1" si="22"/>
        <v>8632.51</v>
      </c>
      <c r="DS23" s="32">
        <f t="shared" ca="1" si="22"/>
        <v>8138.47</v>
      </c>
      <c r="DT23" s="32">
        <f t="shared" ca="1" si="22"/>
        <v>5471.42</v>
      </c>
      <c r="DU23" s="31">
        <f t="shared" ca="1" si="23"/>
        <v>13291.48</v>
      </c>
      <c r="DV23" s="31">
        <f t="shared" ca="1" si="23"/>
        <v>6331.82</v>
      </c>
      <c r="DW23" s="31">
        <f t="shared" ca="1" si="23"/>
        <v>7525.2</v>
      </c>
      <c r="DX23" s="31">
        <f t="shared" ca="1" si="23"/>
        <v>9169.2999999999993</v>
      </c>
      <c r="DY23" s="31">
        <f t="shared" ca="1" si="23"/>
        <v>6858.66</v>
      </c>
      <c r="DZ23" s="31">
        <f t="shared" ca="1" si="23"/>
        <v>11110.27</v>
      </c>
      <c r="EA23" s="31">
        <f t="shared" ca="1" si="23"/>
        <v>15783.89</v>
      </c>
      <c r="EB23" s="31">
        <f t="shared" ca="1" si="23"/>
        <v>29238.87</v>
      </c>
      <c r="EC23" s="31">
        <f t="shared" ca="1" si="23"/>
        <v>49394.87</v>
      </c>
      <c r="ED23" s="31">
        <f t="shared" ca="1" si="23"/>
        <v>38711.58</v>
      </c>
      <c r="EE23" s="31">
        <f t="shared" ca="1" si="23"/>
        <v>36116.959999999999</v>
      </c>
      <c r="EF23" s="31">
        <f t="shared" ca="1" si="23"/>
        <v>24034.47</v>
      </c>
      <c r="EG23" s="32">
        <f t="shared" ca="1" si="24"/>
        <v>70299.820000000051</v>
      </c>
      <c r="EH23" s="32">
        <f t="shared" ca="1" si="24"/>
        <v>33750.46000000005</v>
      </c>
      <c r="EI23" s="32">
        <f t="shared" ca="1" si="24"/>
        <v>40406.980000000003</v>
      </c>
      <c r="EJ23" s="32">
        <f t="shared" ca="1" si="24"/>
        <v>49627.219999999972</v>
      </c>
      <c r="EK23" s="32">
        <f t="shared" ca="1" si="24"/>
        <v>37410.700000000012</v>
      </c>
      <c r="EL23" s="32">
        <f t="shared" ca="1" si="24"/>
        <v>61095.130000000005</v>
      </c>
      <c r="EM23" s="32">
        <f t="shared" ca="1" si="24"/>
        <v>87487.77999999997</v>
      </c>
      <c r="EN23" s="32">
        <f t="shared" ca="1" si="24"/>
        <v>163418.94000000003</v>
      </c>
      <c r="EO23" s="32">
        <f t="shared" ca="1" si="24"/>
        <v>278404.18000000011</v>
      </c>
      <c r="EP23" s="32">
        <f t="shared" ca="1" si="24"/>
        <v>219994.26000000007</v>
      </c>
      <c r="EQ23" s="32">
        <f t="shared" ca="1" si="24"/>
        <v>207024.7399999999</v>
      </c>
      <c r="ER23" s="32">
        <f t="shared" ca="1" si="24"/>
        <v>138934.35000000003</v>
      </c>
    </row>
    <row r="24" spans="1:148" x14ac:dyDescent="0.25">
      <c r="A24" t="s">
        <v>447</v>
      </c>
      <c r="B24" s="1" t="s">
        <v>25</v>
      </c>
      <c r="C24" t="str">
        <f t="shared" ca="1" si="1"/>
        <v>BR5</v>
      </c>
      <c r="D24" t="str">
        <f t="shared" ca="1" si="2"/>
        <v>Battle River #5</v>
      </c>
      <c r="E24" s="51">
        <v>264748.2944745</v>
      </c>
      <c r="F24" s="51">
        <v>251376.50799459999</v>
      </c>
      <c r="G24" s="51">
        <v>232079.1376742</v>
      </c>
      <c r="H24" s="51">
        <v>31720.357223899999</v>
      </c>
      <c r="I24" s="51">
        <v>62367.100760200003</v>
      </c>
      <c r="J24" s="51">
        <v>192694.94649629999</v>
      </c>
      <c r="K24" s="51">
        <v>166875.87159649999</v>
      </c>
      <c r="L24" s="51">
        <v>243620.1333816</v>
      </c>
      <c r="M24" s="51">
        <v>203021.9802088</v>
      </c>
      <c r="N24" s="51">
        <v>240525.71884640001</v>
      </c>
      <c r="O24" s="51">
        <v>239021.59315560001</v>
      </c>
      <c r="P24" s="51">
        <v>248869.8018901</v>
      </c>
      <c r="Q24" s="32">
        <v>23337898.649999999</v>
      </c>
      <c r="R24" s="32">
        <v>11230994.77</v>
      </c>
      <c r="S24" s="32">
        <v>12566474.210000001</v>
      </c>
      <c r="T24" s="32">
        <v>513174</v>
      </c>
      <c r="U24" s="32">
        <v>903916.71</v>
      </c>
      <c r="V24" s="32">
        <v>9359052.3000000007</v>
      </c>
      <c r="W24" s="32">
        <v>4384240.1500000004</v>
      </c>
      <c r="X24" s="32">
        <v>15184950.630000001</v>
      </c>
      <c r="Y24" s="32">
        <v>19871348.27</v>
      </c>
      <c r="Z24" s="32">
        <v>24356896.91</v>
      </c>
      <c r="AA24" s="32">
        <v>20170723.690000001</v>
      </c>
      <c r="AB24" s="32">
        <v>14463374.17</v>
      </c>
      <c r="AC24" s="2">
        <v>5.0999999999999996</v>
      </c>
      <c r="AD24" s="2">
        <v>5.0999999999999996</v>
      </c>
      <c r="AE24" s="2">
        <v>5.0999999999999996</v>
      </c>
      <c r="AF24" s="2">
        <v>5.0999999999999996</v>
      </c>
      <c r="AG24" s="2">
        <v>5.0999999999999996</v>
      </c>
      <c r="AH24" s="2">
        <v>5.0999999999999996</v>
      </c>
      <c r="AI24" s="2">
        <v>5.0999999999999996</v>
      </c>
      <c r="AJ24" s="2">
        <v>4.47</v>
      </c>
      <c r="AK24" s="2">
        <v>4.47</v>
      </c>
      <c r="AL24" s="2">
        <v>4.47</v>
      </c>
      <c r="AM24" s="2">
        <v>4.47</v>
      </c>
      <c r="AN24" s="2">
        <v>4.47</v>
      </c>
      <c r="AO24" s="33">
        <v>1190232.83</v>
      </c>
      <c r="AP24" s="33">
        <v>572780.73</v>
      </c>
      <c r="AQ24" s="33">
        <v>640890.18000000005</v>
      </c>
      <c r="AR24" s="33">
        <v>26171.87</v>
      </c>
      <c r="AS24" s="33">
        <v>46099.75</v>
      </c>
      <c r="AT24" s="33">
        <v>477311.67</v>
      </c>
      <c r="AU24" s="33">
        <v>223596.25</v>
      </c>
      <c r="AV24" s="33">
        <v>678767.29</v>
      </c>
      <c r="AW24" s="33">
        <v>888249.27</v>
      </c>
      <c r="AX24" s="33">
        <v>1088753.29</v>
      </c>
      <c r="AY24" s="33">
        <v>901631.35</v>
      </c>
      <c r="AZ24" s="33">
        <v>646512.82999999996</v>
      </c>
      <c r="BA24" s="31">
        <f t="shared" si="26"/>
        <v>2333.79</v>
      </c>
      <c r="BB24" s="31">
        <f t="shared" si="26"/>
        <v>1123.0999999999999</v>
      </c>
      <c r="BC24" s="31">
        <f t="shared" si="26"/>
        <v>1256.6500000000001</v>
      </c>
      <c r="BD24" s="31">
        <f t="shared" si="26"/>
        <v>-1847.43</v>
      </c>
      <c r="BE24" s="31">
        <f t="shared" si="26"/>
        <v>-3254.1</v>
      </c>
      <c r="BF24" s="31">
        <f t="shared" si="26"/>
        <v>-33692.589999999997</v>
      </c>
      <c r="BG24" s="31">
        <f t="shared" si="26"/>
        <v>-15783.26</v>
      </c>
      <c r="BH24" s="31">
        <f t="shared" si="26"/>
        <v>-136664.56</v>
      </c>
      <c r="BI24" s="31">
        <f t="shared" si="26"/>
        <v>-178842.13</v>
      </c>
      <c r="BJ24" s="31">
        <f t="shared" si="26"/>
        <v>-133962.93</v>
      </c>
      <c r="BK24" s="31">
        <f t="shared" si="26"/>
        <v>-110938.98</v>
      </c>
      <c r="BL24" s="31">
        <f t="shared" si="26"/>
        <v>-79548.56</v>
      </c>
      <c r="BM24" s="6">
        <f t="shared" ca="1" si="27"/>
        <v>5.5300000000000002E-2</v>
      </c>
      <c r="BN24" s="6">
        <f t="shared" ca="1" si="27"/>
        <v>5.5300000000000002E-2</v>
      </c>
      <c r="BO24" s="6">
        <f t="shared" ca="1" si="27"/>
        <v>5.5300000000000002E-2</v>
      </c>
      <c r="BP24" s="6">
        <f t="shared" ca="1" si="27"/>
        <v>5.5300000000000002E-2</v>
      </c>
      <c r="BQ24" s="6">
        <f t="shared" ca="1" si="27"/>
        <v>5.5300000000000002E-2</v>
      </c>
      <c r="BR24" s="6">
        <f t="shared" ca="1" si="27"/>
        <v>5.5300000000000002E-2</v>
      </c>
      <c r="BS24" s="6">
        <f t="shared" ca="1" si="27"/>
        <v>5.5300000000000002E-2</v>
      </c>
      <c r="BT24" s="6">
        <f t="shared" ca="1" si="27"/>
        <v>5.5300000000000002E-2</v>
      </c>
      <c r="BU24" s="6">
        <f t="shared" ca="1" si="27"/>
        <v>5.5300000000000002E-2</v>
      </c>
      <c r="BV24" s="6">
        <f t="shared" ca="1" si="27"/>
        <v>5.5300000000000002E-2</v>
      </c>
      <c r="BW24" s="6">
        <f t="shared" ca="1" si="27"/>
        <v>5.5300000000000002E-2</v>
      </c>
      <c r="BX24" s="6">
        <f t="shared" ca="1" si="27"/>
        <v>5.5300000000000002E-2</v>
      </c>
      <c r="BY24" s="31">
        <f t="shared" ca="1" si="5"/>
        <v>1290585.8</v>
      </c>
      <c r="BZ24" s="31">
        <f t="shared" ca="1" si="5"/>
        <v>621074.01</v>
      </c>
      <c r="CA24" s="31">
        <f t="shared" ca="1" si="5"/>
        <v>694926.02</v>
      </c>
      <c r="CB24" s="31">
        <f t="shared" ca="1" si="5"/>
        <v>28378.52</v>
      </c>
      <c r="CC24" s="31">
        <f t="shared" ca="1" si="5"/>
        <v>49986.59</v>
      </c>
      <c r="CD24" s="31">
        <f t="shared" ca="1" si="5"/>
        <v>517555.59</v>
      </c>
      <c r="CE24" s="31">
        <f t="shared" ca="1" si="5"/>
        <v>242448.48</v>
      </c>
      <c r="CF24" s="31">
        <f t="shared" ca="1" si="5"/>
        <v>839727.77</v>
      </c>
      <c r="CG24" s="31">
        <f t="shared" ca="1" si="5"/>
        <v>1098885.56</v>
      </c>
      <c r="CH24" s="31">
        <f t="shared" ca="1" si="5"/>
        <v>1346936.4</v>
      </c>
      <c r="CI24" s="31">
        <f t="shared" ca="1" si="5"/>
        <v>1115441.02</v>
      </c>
      <c r="CJ24" s="31">
        <f t="shared" ca="1" si="5"/>
        <v>799824.59</v>
      </c>
      <c r="CK24" s="32">
        <f t="shared" ca="1" si="28"/>
        <v>-93351.59</v>
      </c>
      <c r="CL24" s="32">
        <f t="shared" ca="1" si="28"/>
        <v>-44923.98</v>
      </c>
      <c r="CM24" s="32">
        <f t="shared" ca="1" si="28"/>
        <v>-50265.9</v>
      </c>
      <c r="CN24" s="32">
        <f t="shared" ca="1" si="28"/>
        <v>-2052.6999999999998</v>
      </c>
      <c r="CO24" s="32">
        <f t="shared" ca="1" si="28"/>
        <v>-3615.67</v>
      </c>
      <c r="CP24" s="32">
        <f t="shared" ca="1" si="28"/>
        <v>-37436.21</v>
      </c>
      <c r="CQ24" s="32">
        <f t="shared" ca="1" si="28"/>
        <v>-17536.96</v>
      </c>
      <c r="CR24" s="32">
        <f t="shared" ca="1" si="28"/>
        <v>-60739.8</v>
      </c>
      <c r="CS24" s="32">
        <f t="shared" ca="1" si="28"/>
        <v>-79485.39</v>
      </c>
      <c r="CT24" s="32">
        <f t="shared" ca="1" si="28"/>
        <v>-97427.59</v>
      </c>
      <c r="CU24" s="32">
        <f t="shared" ca="1" si="28"/>
        <v>-80682.89</v>
      </c>
      <c r="CV24" s="32">
        <f t="shared" ca="1" si="28"/>
        <v>-57853.5</v>
      </c>
      <c r="CW24" s="31">
        <f t="shared" ref="CW24:DH45" ca="1" si="29">BY24+CK24-AO24-BA24</f>
        <v>4667.5899999998883</v>
      </c>
      <c r="CX24" s="31">
        <f t="shared" ca="1" si="29"/>
        <v>2246.2000000000467</v>
      </c>
      <c r="CY24" s="31">
        <f t="shared" ca="1" si="29"/>
        <v>2513.289999999944</v>
      </c>
      <c r="CZ24" s="31">
        <f t="shared" ca="1" si="29"/>
        <v>2001.3800000000008</v>
      </c>
      <c r="DA24" s="31">
        <f t="shared" ca="1" si="29"/>
        <v>3525.2699999999982</v>
      </c>
      <c r="DB24" s="31">
        <f t="shared" ca="1" si="29"/>
        <v>36500.300000000017</v>
      </c>
      <c r="DC24" s="31">
        <f t="shared" ca="1" si="29"/>
        <v>17098.530000000021</v>
      </c>
      <c r="DD24" s="31">
        <f t="shared" ca="1" si="29"/>
        <v>236885.23999999993</v>
      </c>
      <c r="DE24" s="31">
        <f t="shared" ca="1" si="29"/>
        <v>309993.03000000003</v>
      </c>
      <c r="DF24" s="31">
        <f t="shared" ca="1" si="29"/>
        <v>294718.44999999978</v>
      </c>
      <c r="DG24" s="31">
        <f t="shared" ca="1" si="29"/>
        <v>244065.76</v>
      </c>
      <c r="DH24" s="31">
        <f t="shared" ca="1" si="29"/>
        <v>175006.82</v>
      </c>
      <c r="DI24" s="32">
        <f t="shared" ca="1" si="22"/>
        <v>233.38</v>
      </c>
      <c r="DJ24" s="32">
        <f t="shared" ca="1" si="22"/>
        <v>112.31</v>
      </c>
      <c r="DK24" s="32">
        <f t="shared" ca="1" si="22"/>
        <v>125.66</v>
      </c>
      <c r="DL24" s="32">
        <f t="shared" ca="1" si="22"/>
        <v>100.07</v>
      </c>
      <c r="DM24" s="32">
        <f t="shared" ca="1" si="22"/>
        <v>176.26</v>
      </c>
      <c r="DN24" s="32">
        <f t="shared" ca="1" si="22"/>
        <v>1825.02</v>
      </c>
      <c r="DO24" s="32">
        <f t="shared" ca="1" si="22"/>
        <v>854.93</v>
      </c>
      <c r="DP24" s="32">
        <f t="shared" ca="1" si="22"/>
        <v>11844.26</v>
      </c>
      <c r="DQ24" s="32">
        <f t="shared" ca="1" si="22"/>
        <v>15499.65</v>
      </c>
      <c r="DR24" s="32">
        <f t="shared" ca="1" si="22"/>
        <v>14735.92</v>
      </c>
      <c r="DS24" s="32">
        <f t="shared" ca="1" si="22"/>
        <v>12203.29</v>
      </c>
      <c r="DT24" s="32">
        <f t="shared" ca="1" si="22"/>
        <v>8750.34</v>
      </c>
      <c r="DU24" s="31">
        <f t="shared" ca="1" si="23"/>
        <v>1142.6600000000001</v>
      </c>
      <c r="DV24" s="31">
        <f t="shared" ca="1" si="23"/>
        <v>544.65</v>
      </c>
      <c r="DW24" s="31">
        <f t="shared" ca="1" si="23"/>
        <v>603.94000000000005</v>
      </c>
      <c r="DX24" s="31">
        <f t="shared" ca="1" si="23"/>
        <v>476.27</v>
      </c>
      <c r="DY24" s="31">
        <f t="shared" ca="1" si="23"/>
        <v>830.96</v>
      </c>
      <c r="DZ24" s="31">
        <f t="shared" ca="1" si="23"/>
        <v>8518.67</v>
      </c>
      <c r="EA24" s="31">
        <f t="shared" ca="1" si="23"/>
        <v>3952.02</v>
      </c>
      <c r="EB24" s="31">
        <f t="shared" ca="1" si="23"/>
        <v>54200.07</v>
      </c>
      <c r="EC24" s="31">
        <f t="shared" ca="1" si="23"/>
        <v>70205.31</v>
      </c>
      <c r="ED24" s="31">
        <f t="shared" ca="1" si="23"/>
        <v>66081.69</v>
      </c>
      <c r="EE24" s="31">
        <f t="shared" ca="1" si="23"/>
        <v>54155.87</v>
      </c>
      <c r="EF24" s="31">
        <f t="shared" ca="1" si="23"/>
        <v>38437.870000000003</v>
      </c>
      <c r="EG24" s="32">
        <f t="shared" ca="1" si="24"/>
        <v>6043.6299999998882</v>
      </c>
      <c r="EH24" s="32">
        <f t="shared" ca="1" si="24"/>
        <v>2903.1600000000467</v>
      </c>
      <c r="EI24" s="32">
        <f t="shared" ca="1" si="24"/>
        <v>3242.8899999999439</v>
      </c>
      <c r="EJ24" s="32">
        <f t="shared" ca="1" si="24"/>
        <v>2577.7200000000007</v>
      </c>
      <c r="EK24" s="32">
        <f t="shared" ca="1" si="24"/>
        <v>4532.489999999998</v>
      </c>
      <c r="EL24" s="32">
        <f t="shared" ca="1" si="24"/>
        <v>46843.990000000013</v>
      </c>
      <c r="EM24" s="32">
        <f t="shared" ca="1" si="24"/>
        <v>21905.480000000021</v>
      </c>
      <c r="EN24" s="32">
        <f t="shared" ca="1" si="24"/>
        <v>302929.56999999995</v>
      </c>
      <c r="EO24" s="32">
        <f t="shared" ca="1" si="24"/>
        <v>395697.99000000005</v>
      </c>
      <c r="EP24" s="32">
        <f t="shared" ca="1" si="24"/>
        <v>375536.05999999976</v>
      </c>
      <c r="EQ24" s="32">
        <f t="shared" ca="1" si="24"/>
        <v>310424.92000000004</v>
      </c>
      <c r="ER24" s="32">
        <f t="shared" ca="1" si="24"/>
        <v>222195.03</v>
      </c>
    </row>
    <row r="25" spans="1:148" x14ac:dyDescent="0.25">
      <c r="A25" t="s">
        <v>445</v>
      </c>
      <c r="B25" s="1" t="s">
        <v>125</v>
      </c>
      <c r="C25" t="str">
        <f t="shared" ca="1" si="1"/>
        <v>BRA</v>
      </c>
      <c r="D25" t="str">
        <f t="shared" ca="1" si="2"/>
        <v>Brazeau Hydro Facility</v>
      </c>
      <c r="E25" s="51">
        <v>25104.4152306</v>
      </c>
      <c r="F25" s="51">
        <v>22813.725939399999</v>
      </c>
      <c r="G25" s="51">
        <v>17646.350831</v>
      </c>
      <c r="H25" s="51">
        <v>18214.0719102</v>
      </c>
      <c r="I25" s="51">
        <v>25196.7943624</v>
      </c>
      <c r="J25" s="51">
        <v>120449.53884530001</v>
      </c>
      <c r="K25" s="51">
        <v>119093.29500880001</v>
      </c>
      <c r="L25" s="51">
        <v>61240.377762800003</v>
      </c>
      <c r="M25" s="51">
        <v>19994.0806529</v>
      </c>
      <c r="N25" s="51">
        <v>23160.919675100002</v>
      </c>
      <c r="O25" s="51">
        <v>18356.190708900001</v>
      </c>
      <c r="P25" s="51">
        <v>19074.741753499999</v>
      </c>
      <c r="Q25" s="32">
        <v>4344034.5999999996</v>
      </c>
      <c r="R25" s="32">
        <v>1395408.95</v>
      </c>
      <c r="S25" s="32">
        <v>1342019.75</v>
      </c>
      <c r="T25" s="32">
        <v>1689282.55</v>
      </c>
      <c r="U25" s="32">
        <v>1142552.77</v>
      </c>
      <c r="V25" s="32">
        <v>5769253.2000000002</v>
      </c>
      <c r="W25" s="32">
        <v>10139889.779999999</v>
      </c>
      <c r="X25" s="32">
        <v>3442432.77</v>
      </c>
      <c r="Y25" s="32">
        <v>2868933.59</v>
      </c>
      <c r="Z25" s="32">
        <v>2825265.61</v>
      </c>
      <c r="AA25" s="32">
        <v>2721364.02</v>
      </c>
      <c r="AB25" s="32">
        <v>1763036.75</v>
      </c>
      <c r="AC25" s="2">
        <v>2.35</v>
      </c>
      <c r="AD25" s="2">
        <v>2.35</v>
      </c>
      <c r="AE25" s="2">
        <v>2.35</v>
      </c>
      <c r="AF25" s="2">
        <v>2.35</v>
      </c>
      <c r="AG25" s="2">
        <v>2.35</v>
      </c>
      <c r="AH25" s="2">
        <v>2.35</v>
      </c>
      <c r="AI25" s="2">
        <v>2.35</v>
      </c>
      <c r="AJ25" s="2">
        <v>1.71</v>
      </c>
      <c r="AK25" s="2">
        <v>1.71</v>
      </c>
      <c r="AL25" s="2">
        <v>1.71</v>
      </c>
      <c r="AM25" s="2">
        <v>1.71</v>
      </c>
      <c r="AN25" s="2">
        <v>1.71</v>
      </c>
      <c r="AO25" s="33">
        <v>102084.81</v>
      </c>
      <c r="AP25" s="33">
        <v>32792.11</v>
      </c>
      <c r="AQ25" s="33">
        <v>31537.46</v>
      </c>
      <c r="AR25" s="33">
        <v>39698.14</v>
      </c>
      <c r="AS25" s="33">
        <v>26849.99</v>
      </c>
      <c r="AT25" s="33">
        <v>135577.45000000001</v>
      </c>
      <c r="AU25" s="33">
        <v>238287.41</v>
      </c>
      <c r="AV25" s="33">
        <v>58865.599999999999</v>
      </c>
      <c r="AW25" s="33">
        <v>49058.76</v>
      </c>
      <c r="AX25" s="33">
        <v>48312.04</v>
      </c>
      <c r="AY25" s="33">
        <v>46535.32</v>
      </c>
      <c r="AZ25" s="33">
        <v>30147.93</v>
      </c>
      <c r="BA25" s="31">
        <f t="shared" si="26"/>
        <v>434.4</v>
      </c>
      <c r="BB25" s="31">
        <f t="shared" si="26"/>
        <v>139.54</v>
      </c>
      <c r="BC25" s="31">
        <f t="shared" si="26"/>
        <v>134.19999999999999</v>
      </c>
      <c r="BD25" s="31">
        <f t="shared" si="26"/>
        <v>-6081.42</v>
      </c>
      <c r="BE25" s="31">
        <f t="shared" si="26"/>
        <v>-4113.1899999999996</v>
      </c>
      <c r="BF25" s="31">
        <f t="shared" si="26"/>
        <v>-20769.310000000001</v>
      </c>
      <c r="BG25" s="31">
        <f t="shared" si="26"/>
        <v>-36503.599999999999</v>
      </c>
      <c r="BH25" s="31">
        <f t="shared" si="26"/>
        <v>-30981.89</v>
      </c>
      <c r="BI25" s="31">
        <f t="shared" si="26"/>
        <v>-25820.400000000001</v>
      </c>
      <c r="BJ25" s="31">
        <f t="shared" si="26"/>
        <v>-15538.96</v>
      </c>
      <c r="BK25" s="31">
        <f t="shared" si="26"/>
        <v>-14967.5</v>
      </c>
      <c r="BL25" s="31">
        <f t="shared" si="26"/>
        <v>-9696.7000000000007</v>
      </c>
      <c r="BM25" s="6">
        <f t="shared" ca="1" si="27"/>
        <v>3.0800000000000001E-2</v>
      </c>
      <c r="BN25" s="6">
        <f t="shared" ca="1" si="27"/>
        <v>3.0800000000000001E-2</v>
      </c>
      <c r="BO25" s="6">
        <f t="shared" ca="1" si="27"/>
        <v>3.0800000000000001E-2</v>
      </c>
      <c r="BP25" s="6">
        <f t="shared" ca="1" si="27"/>
        <v>3.0800000000000001E-2</v>
      </c>
      <c r="BQ25" s="6">
        <f t="shared" ca="1" si="27"/>
        <v>3.0800000000000001E-2</v>
      </c>
      <c r="BR25" s="6">
        <f t="shared" ca="1" si="27"/>
        <v>3.0800000000000001E-2</v>
      </c>
      <c r="BS25" s="6">
        <f t="shared" ca="1" si="27"/>
        <v>3.0800000000000001E-2</v>
      </c>
      <c r="BT25" s="6">
        <f t="shared" ca="1" si="27"/>
        <v>3.0800000000000001E-2</v>
      </c>
      <c r="BU25" s="6">
        <f t="shared" ca="1" si="27"/>
        <v>3.0800000000000001E-2</v>
      </c>
      <c r="BV25" s="6">
        <f t="shared" ca="1" si="27"/>
        <v>3.0800000000000001E-2</v>
      </c>
      <c r="BW25" s="6">
        <f t="shared" ca="1" si="27"/>
        <v>3.0800000000000001E-2</v>
      </c>
      <c r="BX25" s="6">
        <f t="shared" ca="1" si="27"/>
        <v>3.0800000000000001E-2</v>
      </c>
      <c r="BY25" s="31">
        <f t="shared" ca="1" si="5"/>
        <v>133796.26999999999</v>
      </c>
      <c r="BZ25" s="31">
        <f t="shared" ca="1" si="5"/>
        <v>42978.6</v>
      </c>
      <c r="CA25" s="31">
        <f t="shared" ca="1" si="5"/>
        <v>41334.21</v>
      </c>
      <c r="CB25" s="31">
        <f t="shared" ca="1" si="5"/>
        <v>52029.9</v>
      </c>
      <c r="CC25" s="31">
        <f t="shared" ca="1" si="5"/>
        <v>35190.629999999997</v>
      </c>
      <c r="CD25" s="31">
        <f t="shared" ca="1" si="5"/>
        <v>177693</v>
      </c>
      <c r="CE25" s="31">
        <f t="shared" ca="1" si="5"/>
        <v>312308.61</v>
      </c>
      <c r="CF25" s="31">
        <f t="shared" ca="1" si="5"/>
        <v>106026.93</v>
      </c>
      <c r="CG25" s="31">
        <f t="shared" ca="1" si="5"/>
        <v>88363.15</v>
      </c>
      <c r="CH25" s="31">
        <f t="shared" ca="1" si="5"/>
        <v>87018.18</v>
      </c>
      <c r="CI25" s="31">
        <f t="shared" ca="1" si="5"/>
        <v>83818.009999999995</v>
      </c>
      <c r="CJ25" s="31">
        <f t="shared" ca="1" si="5"/>
        <v>54301.53</v>
      </c>
      <c r="CK25" s="32">
        <f t="shared" ca="1" si="28"/>
        <v>-17376.14</v>
      </c>
      <c r="CL25" s="32">
        <f t="shared" ca="1" si="28"/>
        <v>-5581.64</v>
      </c>
      <c r="CM25" s="32">
        <f t="shared" ca="1" si="28"/>
        <v>-5368.08</v>
      </c>
      <c r="CN25" s="32">
        <f t="shared" ca="1" si="28"/>
        <v>-6757.13</v>
      </c>
      <c r="CO25" s="32">
        <f t="shared" ca="1" si="28"/>
        <v>-4570.21</v>
      </c>
      <c r="CP25" s="32">
        <f t="shared" ca="1" si="28"/>
        <v>-23077.01</v>
      </c>
      <c r="CQ25" s="32">
        <f t="shared" ca="1" si="28"/>
        <v>-40559.56</v>
      </c>
      <c r="CR25" s="32">
        <f t="shared" ca="1" si="28"/>
        <v>-13769.73</v>
      </c>
      <c r="CS25" s="32">
        <f t="shared" ca="1" si="28"/>
        <v>-11475.73</v>
      </c>
      <c r="CT25" s="32">
        <f t="shared" ca="1" si="28"/>
        <v>-11301.06</v>
      </c>
      <c r="CU25" s="32">
        <f t="shared" ca="1" si="28"/>
        <v>-10885.46</v>
      </c>
      <c r="CV25" s="32">
        <f t="shared" ca="1" si="28"/>
        <v>-7052.15</v>
      </c>
      <c r="CW25" s="31">
        <f t="shared" ca="1" si="29"/>
        <v>13900.919999999993</v>
      </c>
      <c r="CX25" s="31">
        <f t="shared" ca="1" si="29"/>
        <v>4465.3099999999986</v>
      </c>
      <c r="CY25" s="31">
        <f t="shared" ca="1" si="29"/>
        <v>4294.4699999999984</v>
      </c>
      <c r="CZ25" s="31">
        <f t="shared" ca="1" si="29"/>
        <v>11656.050000000005</v>
      </c>
      <c r="DA25" s="31">
        <f t="shared" ca="1" si="29"/>
        <v>7883.6199999999963</v>
      </c>
      <c r="DB25" s="31">
        <f t="shared" ca="1" si="29"/>
        <v>39807.849999999977</v>
      </c>
      <c r="DC25" s="31">
        <f t="shared" ca="1" si="29"/>
        <v>69965.239999999991</v>
      </c>
      <c r="DD25" s="31">
        <f t="shared" ca="1" si="29"/>
        <v>64373.49</v>
      </c>
      <c r="DE25" s="31">
        <f t="shared" ca="1" si="29"/>
        <v>53649.06</v>
      </c>
      <c r="DF25" s="31">
        <f t="shared" ca="1" si="29"/>
        <v>42944.039999999994</v>
      </c>
      <c r="DG25" s="31">
        <f t="shared" ca="1" si="29"/>
        <v>41364.729999999989</v>
      </c>
      <c r="DH25" s="31">
        <f t="shared" ca="1" si="29"/>
        <v>26798.149999999998</v>
      </c>
      <c r="DI25" s="32">
        <f t="shared" ca="1" si="22"/>
        <v>695.05</v>
      </c>
      <c r="DJ25" s="32">
        <f t="shared" ca="1" si="22"/>
        <v>223.27</v>
      </c>
      <c r="DK25" s="32">
        <f t="shared" ca="1" si="22"/>
        <v>214.72</v>
      </c>
      <c r="DL25" s="32">
        <f t="shared" ca="1" si="22"/>
        <v>582.79999999999995</v>
      </c>
      <c r="DM25" s="32">
        <f t="shared" ca="1" si="22"/>
        <v>394.18</v>
      </c>
      <c r="DN25" s="32">
        <f t="shared" ca="1" si="22"/>
        <v>1990.39</v>
      </c>
      <c r="DO25" s="32">
        <f t="shared" ca="1" si="22"/>
        <v>3498.26</v>
      </c>
      <c r="DP25" s="32">
        <f t="shared" ca="1" si="22"/>
        <v>3218.67</v>
      </c>
      <c r="DQ25" s="32">
        <f t="shared" ca="1" si="22"/>
        <v>2682.45</v>
      </c>
      <c r="DR25" s="32">
        <f t="shared" ca="1" si="22"/>
        <v>2147.1999999999998</v>
      </c>
      <c r="DS25" s="32">
        <f t="shared" ca="1" si="22"/>
        <v>2068.2399999999998</v>
      </c>
      <c r="DT25" s="32">
        <f t="shared" ca="1" si="22"/>
        <v>1339.91</v>
      </c>
      <c r="DU25" s="31">
        <f t="shared" ca="1" si="23"/>
        <v>3403.04</v>
      </c>
      <c r="DV25" s="31">
        <f t="shared" ca="1" si="23"/>
        <v>1082.74</v>
      </c>
      <c r="DW25" s="31">
        <f t="shared" ca="1" si="23"/>
        <v>1031.96</v>
      </c>
      <c r="DX25" s="31">
        <f t="shared" ca="1" si="23"/>
        <v>2773.79</v>
      </c>
      <c r="DY25" s="31">
        <f t="shared" ca="1" si="23"/>
        <v>1858.29</v>
      </c>
      <c r="DZ25" s="31">
        <f t="shared" ca="1" si="23"/>
        <v>9290.61</v>
      </c>
      <c r="EA25" s="31">
        <f t="shared" ca="1" si="23"/>
        <v>16171.23</v>
      </c>
      <c r="EB25" s="31">
        <f t="shared" ca="1" si="23"/>
        <v>14728.85</v>
      </c>
      <c r="EC25" s="31">
        <f t="shared" ca="1" si="23"/>
        <v>12150.11</v>
      </c>
      <c r="ED25" s="31">
        <f t="shared" ca="1" si="23"/>
        <v>9628.9</v>
      </c>
      <c r="EE25" s="31">
        <f t="shared" ca="1" si="23"/>
        <v>9178.44</v>
      </c>
      <c r="EF25" s="31">
        <f t="shared" ca="1" si="23"/>
        <v>5885.85</v>
      </c>
      <c r="EG25" s="32">
        <f t="shared" ca="1" si="24"/>
        <v>17999.009999999991</v>
      </c>
      <c r="EH25" s="32">
        <f t="shared" ca="1" si="24"/>
        <v>5771.3199999999988</v>
      </c>
      <c r="EI25" s="32">
        <f t="shared" ca="1" si="24"/>
        <v>5541.1499999999987</v>
      </c>
      <c r="EJ25" s="32">
        <f t="shared" ca="1" si="24"/>
        <v>15012.640000000003</v>
      </c>
      <c r="EK25" s="32">
        <f t="shared" ca="1" si="24"/>
        <v>10136.089999999997</v>
      </c>
      <c r="EL25" s="32">
        <f t="shared" ca="1" si="24"/>
        <v>51088.849999999977</v>
      </c>
      <c r="EM25" s="32">
        <f t="shared" ca="1" si="24"/>
        <v>89634.729999999981</v>
      </c>
      <c r="EN25" s="32">
        <f t="shared" ca="1" si="24"/>
        <v>82321.010000000009</v>
      </c>
      <c r="EO25" s="32">
        <f t="shared" ca="1" si="24"/>
        <v>68481.62</v>
      </c>
      <c r="EP25" s="32">
        <f t="shared" ca="1" si="24"/>
        <v>54720.139999999992</v>
      </c>
      <c r="EQ25" s="32">
        <f t="shared" ca="1" si="24"/>
        <v>52611.409999999989</v>
      </c>
      <c r="ER25" s="32">
        <f t="shared" ca="1" si="24"/>
        <v>34023.909999999996</v>
      </c>
    </row>
    <row r="26" spans="1:148" x14ac:dyDescent="0.25">
      <c r="A26" t="s">
        <v>444</v>
      </c>
      <c r="B26" s="1" t="s">
        <v>158</v>
      </c>
      <c r="C26" t="str">
        <f t="shared" ca="1" si="1"/>
        <v>BTR1</v>
      </c>
      <c r="D26" t="str">
        <f t="shared" ca="1" si="2"/>
        <v>Blue Trail Wind Facility</v>
      </c>
      <c r="E26" s="51">
        <v>23886.105</v>
      </c>
      <c r="F26" s="51">
        <v>15969.5558</v>
      </c>
      <c r="G26" s="51">
        <v>18895.054</v>
      </c>
      <c r="H26" s="51">
        <v>12512.5239</v>
      </c>
      <c r="I26" s="51">
        <v>14178.6803</v>
      </c>
      <c r="J26" s="51">
        <v>14150.379800000001</v>
      </c>
      <c r="K26" s="51">
        <v>7791.3546999999999</v>
      </c>
      <c r="L26" s="51">
        <v>7498.4573</v>
      </c>
      <c r="M26" s="51">
        <v>10985.148300000001</v>
      </c>
      <c r="N26" s="51">
        <v>13510.580400000001</v>
      </c>
      <c r="O26" s="51">
        <v>15441.743899999999</v>
      </c>
      <c r="P26" s="51">
        <v>20013.669699999999</v>
      </c>
      <c r="Q26" s="32">
        <v>674665.94</v>
      </c>
      <c r="R26" s="32">
        <v>464659.23</v>
      </c>
      <c r="S26" s="32">
        <v>601193.55000000005</v>
      </c>
      <c r="T26" s="32">
        <v>244289.51</v>
      </c>
      <c r="U26" s="32">
        <v>322819.84999999998</v>
      </c>
      <c r="V26" s="32">
        <v>370573.89</v>
      </c>
      <c r="W26" s="32">
        <v>173775.24</v>
      </c>
      <c r="X26" s="32">
        <v>360765.51</v>
      </c>
      <c r="Y26" s="32">
        <v>433744.57</v>
      </c>
      <c r="Z26" s="32">
        <v>607703.46</v>
      </c>
      <c r="AA26" s="32">
        <v>697249.87</v>
      </c>
      <c r="AB26" s="32">
        <v>774605.26</v>
      </c>
      <c r="AC26" s="2">
        <v>2.64</v>
      </c>
      <c r="AD26" s="2">
        <v>2.64</v>
      </c>
      <c r="AE26" s="2">
        <v>2.64</v>
      </c>
      <c r="AF26" s="2">
        <v>2.64</v>
      </c>
      <c r="AG26" s="2">
        <v>2.64</v>
      </c>
      <c r="AH26" s="2">
        <v>2.64</v>
      </c>
      <c r="AI26" s="2">
        <v>2.64</v>
      </c>
      <c r="AJ26" s="2">
        <v>2.0499999999999998</v>
      </c>
      <c r="AK26" s="2">
        <v>2.0499999999999998</v>
      </c>
      <c r="AL26" s="2">
        <v>2.0499999999999998</v>
      </c>
      <c r="AM26" s="2">
        <v>2.0499999999999998</v>
      </c>
      <c r="AN26" s="2">
        <v>2.0499999999999998</v>
      </c>
      <c r="AO26" s="33">
        <v>17811.18</v>
      </c>
      <c r="AP26" s="33">
        <v>12267</v>
      </c>
      <c r="AQ26" s="33">
        <v>15871.51</v>
      </c>
      <c r="AR26" s="33">
        <v>6449.24</v>
      </c>
      <c r="AS26" s="33">
        <v>8522.44</v>
      </c>
      <c r="AT26" s="33">
        <v>9783.15</v>
      </c>
      <c r="AU26" s="33">
        <v>4587.67</v>
      </c>
      <c r="AV26" s="33">
        <v>7395.69</v>
      </c>
      <c r="AW26" s="33">
        <v>8891.76</v>
      </c>
      <c r="AX26" s="33">
        <v>12457.92</v>
      </c>
      <c r="AY26" s="33">
        <v>14293.62</v>
      </c>
      <c r="AZ26" s="33">
        <v>15879.41</v>
      </c>
      <c r="BA26" s="31">
        <f t="shared" si="26"/>
        <v>67.47</v>
      </c>
      <c r="BB26" s="31">
        <f t="shared" si="26"/>
        <v>46.47</v>
      </c>
      <c r="BC26" s="31">
        <f t="shared" si="26"/>
        <v>60.12</v>
      </c>
      <c r="BD26" s="31">
        <f t="shared" si="26"/>
        <v>-879.44</v>
      </c>
      <c r="BE26" s="31">
        <f t="shared" si="26"/>
        <v>-1162.1500000000001</v>
      </c>
      <c r="BF26" s="31">
        <f t="shared" si="26"/>
        <v>-1334.07</v>
      </c>
      <c r="BG26" s="31">
        <f t="shared" si="26"/>
        <v>-625.59</v>
      </c>
      <c r="BH26" s="31">
        <f t="shared" si="26"/>
        <v>-3246.89</v>
      </c>
      <c r="BI26" s="31">
        <f t="shared" si="26"/>
        <v>-3903.7</v>
      </c>
      <c r="BJ26" s="31">
        <f t="shared" si="26"/>
        <v>-3342.37</v>
      </c>
      <c r="BK26" s="31">
        <f t="shared" si="26"/>
        <v>-3834.87</v>
      </c>
      <c r="BL26" s="31">
        <f t="shared" si="26"/>
        <v>-4260.33</v>
      </c>
      <c r="BM26" s="6">
        <f t="shared" ca="1" si="27"/>
        <v>6.0499999999999998E-2</v>
      </c>
      <c r="BN26" s="6">
        <f t="shared" ca="1" si="27"/>
        <v>6.0499999999999998E-2</v>
      </c>
      <c r="BO26" s="6">
        <f t="shared" ca="1" si="27"/>
        <v>6.0499999999999998E-2</v>
      </c>
      <c r="BP26" s="6">
        <f t="shared" ca="1" si="27"/>
        <v>6.0499999999999998E-2</v>
      </c>
      <c r="BQ26" s="6">
        <f t="shared" ca="1" si="27"/>
        <v>6.0499999999999998E-2</v>
      </c>
      <c r="BR26" s="6">
        <f t="shared" ca="1" si="27"/>
        <v>6.0499999999999998E-2</v>
      </c>
      <c r="BS26" s="6">
        <f t="shared" ca="1" si="27"/>
        <v>6.0499999999999998E-2</v>
      </c>
      <c r="BT26" s="6">
        <f t="shared" ca="1" si="27"/>
        <v>6.0499999999999998E-2</v>
      </c>
      <c r="BU26" s="6">
        <f t="shared" ca="1" si="27"/>
        <v>6.0499999999999998E-2</v>
      </c>
      <c r="BV26" s="6">
        <f t="shared" ca="1" si="27"/>
        <v>6.0499999999999998E-2</v>
      </c>
      <c r="BW26" s="6">
        <f t="shared" ca="1" si="27"/>
        <v>6.0499999999999998E-2</v>
      </c>
      <c r="BX26" s="6">
        <f t="shared" ca="1" si="27"/>
        <v>6.0499999999999998E-2</v>
      </c>
      <c r="BY26" s="31">
        <f t="shared" ca="1" si="5"/>
        <v>40817.29</v>
      </c>
      <c r="BZ26" s="31">
        <f t="shared" ca="1" si="5"/>
        <v>28111.88</v>
      </c>
      <c r="CA26" s="31">
        <f t="shared" ca="1" si="5"/>
        <v>36372.21</v>
      </c>
      <c r="CB26" s="31">
        <f t="shared" ref="CB26:CJ54" ca="1" si="30">IFERROR(VLOOKUP($C26,DOSDetail,CELL("col",CB$4)+58,FALSE),ROUND(T26*BP26,2))</f>
        <v>14779.52</v>
      </c>
      <c r="CC26" s="31">
        <f t="shared" ca="1" si="30"/>
        <v>19530.599999999999</v>
      </c>
      <c r="CD26" s="31">
        <f t="shared" ca="1" si="30"/>
        <v>22419.72</v>
      </c>
      <c r="CE26" s="31">
        <f t="shared" ca="1" si="30"/>
        <v>10513.4</v>
      </c>
      <c r="CF26" s="31">
        <f t="shared" ca="1" si="30"/>
        <v>21826.31</v>
      </c>
      <c r="CG26" s="31">
        <f t="shared" ca="1" si="30"/>
        <v>26241.55</v>
      </c>
      <c r="CH26" s="31">
        <f t="shared" ca="1" si="30"/>
        <v>36766.06</v>
      </c>
      <c r="CI26" s="31">
        <f t="shared" ca="1" si="30"/>
        <v>42183.62</v>
      </c>
      <c r="CJ26" s="31">
        <f t="shared" ca="1" si="30"/>
        <v>46863.62</v>
      </c>
      <c r="CK26" s="32">
        <f t="shared" ca="1" si="28"/>
        <v>-2698.66</v>
      </c>
      <c r="CL26" s="32">
        <f t="shared" ca="1" si="28"/>
        <v>-1858.64</v>
      </c>
      <c r="CM26" s="32">
        <f t="shared" ca="1" si="28"/>
        <v>-2404.77</v>
      </c>
      <c r="CN26" s="32">
        <f t="shared" ca="1" si="28"/>
        <v>-977.16</v>
      </c>
      <c r="CO26" s="32">
        <f t="shared" ca="1" si="28"/>
        <v>-1291.28</v>
      </c>
      <c r="CP26" s="32">
        <f t="shared" ca="1" si="28"/>
        <v>-1482.3</v>
      </c>
      <c r="CQ26" s="32">
        <f t="shared" ca="1" si="28"/>
        <v>-695.1</v>
      </c>
      <c r="CR26" s="32">
        <f t="shared" ca="1" si="28"/>
        <v>-1443.06</v>
      </c>
      <c r="CS26" s="32">
        <f t="shared" ca="1" si="28"/>
        <v>-1734.98</v>
      </c>
      <c r="CT26" s="32">
        <f t="shared" ca="1" si="28"/>
        <v>-2430.81</v>
      </c>
      <c r="CU26" s="32">
        <f t="shared" ca="1" si="28"/>
        <v>-2789</v>
      </c>
      <c r="CV26" s="32">
        <f t="shared" ca="1" si="28"/>
        <v>-3098.42</v>
      </c>
      <c r="CW26" s="31">
        <f t="shared" ca="1" si="29"/>
        <v>20239.980000000003</v>
      </c>
      <c r="CX26" s="31">
        <f t="shared" ca="1" si="29"/>
        <v>13939.770000000002</v>
      </c>
      <c r="CY26" s="31">
        <f t="shared" ca="1" si="29"/>
        <v>18035.810000000001</v>
      </c>
      <c r="CZ26" s="31">
        <f t="shared" ca="1" si="29"/>
        <v>8232.5600000000013</v>
      </c>
      <c r="DA26" s="31">
        <f t="shared" ca="1" si="29"/>
        <v>10879.029999999999</v>
      </c>
      <c r="DB26" s="31">
        <f t="shared" ca="1" si="29"/>
        <v>12488.340000000002</v>
      </c>
      <c r="DC26" s="31">
        <f t="shared" ca="1" si="29"/>
        <v>5856.2199999999993</v>
      </c>
      <c r="DD26" s="31">
        <f t="shared" ca="1" si="29"/>
        <v>16234.45</v>
      </c>
      <c r="DE26" s="31">
        <f t="shared" ca="1" si="29"/>
        <v>19518.509999999998</v>
      </c>
      <c r="DF26" s="31">
        <f t="shared" ca="1" si="29"/>
        <v>25219.7</v>
      </c>
      <c r="DG26" s="31">
        <f t="shared" ca="1" si="29"/>
        <v>28935.87</v>
      </c>
      <c r="DH26" s="31">
        <f t="shared" ca="1" si="29"/>
        <v>32146.120000000003</v>
      </c>
      <c r="DI26" s="32">
        <f t="shared" ca="1" si="22"/>
        <v>1012</v>
      </c>
      <c r="DJ26" s="32">
        <f t="shared" ca="1" si="22"/>
        <v>696.99</v>
      </c>
      <c r="DK26" s="32">
        <f t="shared" ca="1" si="22"/>
        <v>901.79</v>
      </c>
      <c r="DL26" s="32">
        <f t="shared" ca="1" si="22"/>
        <v>411.63</v>
      </c>
      <c r="DM26" s="32">
        <f t="shared" ca="1" si="22"/>
        <v>543.95000000000005</v>
      </c>
      <c r="DN26" s="32">
        <f t="shared" ca="1" si="22"/>
        <v>624.41999999999996</v>
      </c>
      <c r="DO26" s="32">
        <f t="shared" ca="1" si="22"/>
        <v>292.81</v>
      </c>
      <c r="DP26" s="32">
        <f t="shared" ca="1" si="22"/>
        <v>811.72</v>
      </c>
      <c r="DQ26" s="32">
        <f t="shared" ca="1" si="22"/>
        <v>975.93</v>
      </c>
      <c r="DR26" s="32">
        <f t="shared" ca="1" si="22"/>
        <v>1260.99</v>
      </c>
      <c r="DS26" s="32">
        <f t="shared" ca="1" si="22"/>
        <v>1446.79</v>
      </c>
      <c r="DT26" s="32">
        <f t="shared" ca="1" si="22"/>
        <v>1607.31</v>
      </c>
      <c r="DU26" s="31">
        <f t="shared" ca="1" si="23"/>
        <v>4954.8900000000003</v>
      </c>
      <c r="DV26" s="31">
        <f t="shared" ca="1" si="23"/>
        <v>3380.09</v>
      </c>
      <c r="DW26" s="31">
        <f t="shared" ca="1" si="23"/>
        <v>4333.99</v>
      </c>
      <c r="DX26" s="31">
        <f t="shared" ca="1" si="23"/>
        <v>1959.1</v>
      </c>
      <c r="DY26" s="31">
        <f t="shared" ca="1" si="23"/>
        <v>2564.36</v>
      </c>
      <c r="DZ26" s="31">
        <f t="shared" ca="1" si="23"/>
        <v>2914.61</v>
      </c>
      <c r="EA26" s="31">
        <f t="shared" ca="1" si="23"/>
        <v>1353.56</v>
      </c>
      <c r="EB26" s="31">
        <f t="shared" ca="1" si="23"/>
        <v>3714.49</v>
      </c>
      <c r="EC26" s="31">
        <f t="shared" ca="1" si="23"/>
        <v>4420.43</v>
      </c>
      <c r="ED26" s="31">
        <f t="shared" ca="1" si="23"/>
        <v>5654.75</v>
      </c>
      <c r="EE26" s="31">
        <f t="shared" ca="1" si="23"/>
        <v>6420.59</v>
      </c>
      <c r="EF26" s="31">
        <f t="shared" ca="1" si="23"/>
        <v>7060.46</v>
      </c>
      <c r="EG26" s="32">
        <f t="shared" ca="1" si="24"/>
        <v>26206.870000000003</v>
      </c>
      <c r="EH26" s="32">
        <f t="shared" ca="1" si="24"/>
        <v>18016.850000000002</v>
      </c>
      <c r="EI26" s="32">
        <f t="shared" ca="1" si="24"/>
        <v>23271.590000000004</v>
      </c>
      <c r="EJ26" s="32">
        <f t="shared" ca="1" si="24"/>
        <v>10603.29</v>
      </c>
      <c r="EK26" s="32">
        <f t="shared" ca="1" si="24"/>
        <v>13987.34</v>
      </c>
      <c r="EL26" s="32">
        <f t="shared" ca="1" si="24"/>
        <v>16027.370000000003</v>
      </c>
      <c r="EM26" s="32">
        <f t="shared" ca="1" si="24"/>
        <v>7502.59</v>
      </c>
      <c r="EN26" s="32">
        <f t="shared" ca="1" si="24"/>
        <v>20760.660000000003</v>
      </c>
      <c r="EO26" s="32">
        <f t="shared" ca="1" si="24"/>
        <v>24914.87</v>
      </c>
      <c r="EP26" s="32">
        <f t="shared" ca="1" si="24"/>
        <v>32135.440000000002</v>
      </c>
      <c r="EQ26" s="32">
        <f t="shared" ca="1" si="24"/>
        <v>36803.25</v>
      </c>
      <c r="ER26" s="32">
        <f t="shared" ca="1" si="24"/>
        <v>40813.89</v>
      </c>
    </row>
    <row r="27" spans="1:148" x14ac:dyDescent="0.25">
      <c r="A27" t="s">
        <v>546</v>
      </c>
      <c r="B27" s="1" t="s">
        <v>369</v>
      </c>
      <c r="C27" t="str">
        <f t="shared" ca="1" si="1"/>
        <v>BCHIMP</v>
      </c>
      <c r="D27" t="str">
        <f t="shared" ca="1" si="2"/>
        <v>Alberta-BC Intertie - Import</v>
      </c>
      <c r="G27" s="51">
        <v>308</v>
      </c>
      <c r="Q27" s="32"/>
      <c r="R27" s="32"/>
      <c r="S27" s="32">
        <v>8145.13</v>
      </c>
      <c r="T27" s="32"/>
      <c r="U27" s="32"/>
      <c r="V27" s="32"/>
      <c r="W27" s="32"/>
      <c r="X27" s="32"/>
      <c r="Y27" s="32"/>
      <c r="Z27" s="32"/>
      <c r="AA27" s="32"/>
      <c r="AB27" s="32"/>
      <c r="AE27" s="2">
        <v>2.2599999999999998</v>
      </c>
      <c r="AO27" s="33"/>
      <c r="AP27" s="33"/>
      <c r="AQ27" s="33">
        <v>184.08</v>
      </c>
      <c r="AR27" s="33"/>
      <c r="AS27" s="33"/>
      <c r="AT27" s="33"/>
      <c r="AU27" s="33"/>
      <c r="AV27" s="33"/>
      <c r="AW27" s="33"/>
      <c r="AX27" s="33"/>
      <c r="AY27" s="33"/>
      <c r="AZ27" s="33"/>
      <c r="BA27" s="31">
        <f t="shared" si="26"/>
        <v>0</v>
      </c>
      <c r="BB27" s="31">
        <f t="shared" si="26"/>
        <v>0</v>
      </c>
      <c r="BC27" s="31">
        <f t="shared" si="26"/>
        <v>0.81</v>
      </c>
      <c r="BD27" s="31">
        <f t="shared" si="26"/>
        <v>0</v>
      </c>
      <c r="BE27" s="31">
        <f t="shared" si="26"/>
        <v>0</v>
      </c>
      <c r="BF27" s="31">
        <f t="shared" si="26"/>
        <v>0</v>
      </c>
      <c r="BG27" s="31">
        <f t="shared" si="26"/>
        <v>0</v>
      </c>
      <c r="BH27" s="31">
        <f t="shared" si="26"/>
        <v>0</v>
      </c>
      <c r="BI27" s="31">
        <f t="shared" si="26"/>
        <v>0</v>
      </c>
      <c r="BJ27" s="31">
        <f t="shared" si="26"/>
        <v>0</v>
      </c>
      <c r="BK27" s="31">
        <f t="shared" si="26"/>
        <v>0</v>
      </c>
      <c r="BL27" s="31">
        <f t="shared" si="26"/>
        <v>0</v>
      </c>
      <c r="BM27" s="6">
        <f t="shared" ca="1" si="27"/>
        <v>5.1000000000000004E-3</v>
      </c>
      <c r="BN27" s="6">
        <f t="shared" ca="1" si="27"/>
        <v>5.1000000000000004E-3</v>
      </c>
      <c r="BO27" s="6">
        <f t="shared" ca="1" si="27"/>
        <v>5.1000000000000004E-3</v>
      </c>
      <c r="BP27" s="6">
        <f t="shared" ca="1" si="27"/>
        <v>5.1000000000000004E-3</v>
      </c>
      <c r="BQ27" s="6">
        <f t="shared" ca="1" si="27"/>
        <v>5.1000000000000004E-3</v>
      </c>
      <c r="BR27" s="6">
        <f t="shared" ca="1" si="27"/>
        <v>5.1000000000000004E-3</v>
      </c>
      <c r="BS27" s="6">
        <f t="shared" ca="1" si="27"/>
        <v>5.1000000000000004E-3</v>
      </c>
      <c r="BT27" s="6">
        <f t="shared" ca="1" si="27"/>
        <v>5.1000000000000004E-3</v>
      </c>
      <c r="BU27" s="6">
        <f t="shared" ca="1" si="27"/>
        <v>5.1000000000000004E-3</v>
      </c>
      <c r="BV27" s="6">
        <f t="shared" ca="1" si="27"/>
        <v>5.1000000000000004E-3</v>
      </c>
      <c r="BW27" s="6">
        <f t="shared" ca="1" si="27"/>
        <v>5.1000000000000004E-3</v>
      </c>
      <c r="BX27" s="6">
        <f t="shared" ca="1" si="27"/>
        <v>5.1000000000000004E-3</v>
      </c>
      <c r="BY27" s="31">
        <f t="shared" ref="BY27:CD58" ca="1" si="31">IFERROR(VLOOKUP($C27,DOSDetail,CELL("col",BY$4)+58,FALSE),ROUND(Q27*BM27,2))</f>
        <v>0</v>
      </c>
      <c r="BZ27" s="31">
        <f t="shared" ca="1" si="31"/>
        <v>0</v>
      </c>
      <c r="CA27" s="31">
        <f t="shared" ca="1" si="31"/>
        <v>41.54</v>
      </c>
      <c r="CB27" s="31">
        <f t="shared" ca="1" si="30"/>
        <v>0</v>
      </c>
      <c r="CC27" s="31">
        <f t="shared" ca="1" si="30"/>
        <v>0</v>
      </c>
      <c r="CD27" s="31">
        <f t="shared" ca="1" si="30"/>
        <v>0</v>
      </c>
      <c r="CE27" s="31">
        <f t="shared" ca="1" si="30"/>
        <v>0</v>
      </c>
      <c r="CF27" s="31">
        <f t="shared" ca="1" si="30"/>
        <v>0</v>
      </c>
      <c r="CG27" s="31">
        <f t="shared" ca="1" si="30"/>
        <v>0</v>
      </c>
      <c r="CH27" s="31">
        <f t="shared" ca="1" si="30"/>
        <v>0</v>
      </c>
      <c r="CI27" s="31">
        <f t="shared" ca="1" si="30"/>
        <v>0</v>
      </c>
      <c r="CJ27" s="31">
        <f t="shared" ca="1" si="30"/>
        <v>0</v>
      </c>
      <c r="CK27" s="32">
        <f t="shared" ca="1" si="28"/>
        <v>0</v>
      </c>
      <c r="CL27" s="32">
        <f t="shared" ca="1" si="28"/>
        <v>0</v>
      </c>
      <c r="CM27" s="32">
        <f t="shared" ca="1" si="28"/>
        <v>-32.58</v>
      </c>
      <c r="CN27" s="32">
        <f t="shared" ca="1" si="28"/>
        <v>0</v>
      </c>
      <c r="CO27" s="32">
        <f t="shared" ca="1" si="28"/>
        <v>0</v>
      </c>
      <c r="CP27" s="32">
        <f t="shared" ca="1" si="28"/>
        <v>0</v>
      </c>
      <c r="CQ27" s="32">
        <f t="shared" ca="1" si="28"/>
        <v>0</v>
      </c>
      <c r="CR27" s="32">
        <f t="shared" ca="1" si="28"/>
        <v>0</v>
      </c>
      <c r="CS27" s="32">
        <f t="shared" ca="1" si="28"/>
        <v>0</v>
      </c>
      <c r="CT27" s="32">
        <f t="shared" ca="1" si="28"/>
        <v>0</v>
      </c>
      <c r="CU27" s="32">
        <f t="shared" ca="1" si="28"/>
        <v>0</v>
      </c>
      <c r="CV27" s="32">
        <f t="shared" ca="1" si="28"/>
        <v>0</v>
      </c>
      <c r="CW27" s="31">
        <f t="shared" ca="1" si="29"/>
        <v>0</v>
      </c>
      <c r="CX27" s="31">
        <f t="shared" ca="1" si="29"/>
        <v>0</v>
      </c>
      <c r="CY27" s="31">
        <f t="shared" ca="1" si="29"/>
        <v>-175.93</v>
      </c>
      <c r="CZ27" s="31">
        <f t="shared" ca="1" si="29"/>
        <v>0</v>
      </c>
      <c r="DA27" s="31">
        <f t="shared" ca="1" si="29"/>
        <v>0</v>
      </c>
      <c r="DB27" s="31">
        <f t="shared" ca="1" si="29"/>
        <v>0</v>
      </c>
      <c r="DC27" s="31">
        <f t="shared" ca="1" si="29"/>
        <v>0</v>
      </c>
      <c r="DD27" s="31">
        <f t="shared" ca="1" si="29"/>
        <v>0</v>
      </c>
      <c r="DE27" s="31">
        <f t="shared" ca="1" si="29"/>
        <v>0</v>
      </c>
      <c r="DF27" s="31">
        <f t="shared" ca="1" si="29"/>
        <v>0</v>
      </c>
      <c r="DG27" s="31">
        <f t="shared" ca="1" si="29"/>
        <v>0</v>
      </c>
      <c r="DH27" s="31">
        <f t="shared" ca="1" si="29"/>
        <v>0</v>
      </c>
      <c r="DI27" s="32">
        <f t="shared" ca="1" si="22"/>
        <v>0</v>
      </c>
      <c r="DJ27" s="32">
        <f t="shared" ca="1" si="22"/>
        <v>0</v>
      </c>
      <c r="DK27" s="32">
        <f t="shared" ca="1" si="22"/>
        <v>-8.8000000000000007</v>
      </c>
      <c r="DL27" s="32">
        <f t="shared" ca="1" si="22"/>
        <v>0</v>
      </c>
      <c r="DM27" s="32">
        <f t="shared" ca="1" si="22"/>
        <v>0</v>
      </c>
      <c r="DN27" s="32">
        <f t="shared" ca="1" si="22"/>
        <v>0</v>
      </c>
      <c r="DO27" s="32">
        <f t="shared" ca="1" si="22"/>
        <v>0</v>
      </c>
      <c r="DP27" s="32">
        <f t="shared" ca="1" si="22"/>
        <v>0</v>
      </c>
      <c r="DQ27" s="32">
        <f t="shared" ca="1" si="22"/>
        <v>0</v>
      </c>
      <c r="DR27" s="32">
        <f t="shared" ca="1" si="22"/>
        <v>0</v>
      </c>
      <c r="DS27" s="32">
        <f t="shared" ca="1" si="22"/>
        <v>0</v>
      </c>
      <c r="DT27" s="32">
        <f t="shared" ca="1" si="22"/>
        <v>0</v>
      </c>
      <c r="DU27" s="31">
        <f t="shared" ca="1" si="23"/>
        <v>0</v>
      </c>
      <c r="DV27" s="31">
        <f t="shared" ca="1" si="23"/>
        <v>0</v>
      </c>
      <c r="DW27" s="31">
        <f t="shared" ca="1" si="23"/>
        <v>-42.28</v>
      </c>
      <c r="DX27" s="31">
        <f t="shared" ca="1" si="23"/>
        <v>0</v>
      </c>
      <c r="DY27" s="31">
        <f t="shared" ca="1" si="23"/>
        <v>0</v>
      </c>
      <c r="DZ27" s="31">
        <f t="shared" ca="1" si="23"/>
        <v>0</v>
      </c>
      <c r="EA27" s="31">
        <f t="shared" ca="1" si="23"/>
        <v>0</v>
      </c>
      <c r="EB27" s="31">
        <f t="shared" ca="1" si="23"/>
        <v>0</v>
      </c>
      <c r="EC27" s="31">
        <f t="shared" ca="1" si="23"/>
        <v>0</v>
      </c>
      <c r="ED27" s="31">
        <f t="shared" ca="1" si="23"/>
        <v>0</v>
      </c>
      <c r="EE27" s="31">
        <f t="shared" ca="1" si="23"/>
        <v>0</v>
      </c>
      <c r="EF27" s="31">
        <f t="shared" ca="1" si="23"/>
        <v>0</v>
      </c>
      <c r="EG27" s="32">
        <f t="shared" ca="1" si="24"/>
        <v>0</v>
      </c>
      <c r="EH27" s="32">
        <f t="shared" ca="1" si="24"/>
        <v>0</v>
      </c>
      <c r="EI27" s="32">
        <f t="shared" ca="1" si="24"/>
        <v>-227.01000000000002</v>
      </c>
      <c r="EJ27" s="32">
        <f t="shared" ca="1" si="24"/>
        <v>0</v>
      </c>
      <c r="EK27" s="32">
        <f t="shared" ca="1" si="24"/>
        <v>0</v>
      </c>
      <c r="EL27" s="32">
        <f t="shared" ca="1" si="24"/>
        <v>0</v>
      </c>
      <c r="EM27" s="32">
        <f t="shared" ca="1" si="24"/>
        <v>0</v>
      </c>
      <c r="EN27" s="32">
        <f t="shared" ca="1" si="24"/>
        <v>0</v>
      </c>
      <c r="EO27" s="32">
        <f t="shared" ca="1" si="24"/>
        <v>0</v>
      </c>
      <c r="EP27" s="32">
        <f t="shared" ca="1" si="24"/>
        <v>0</v>
      </c>
      <c r="EQ27" s="32">
        <f t="shared" ca="1" si="24"/>
        <v>0</v>
      </c>
      <c r="ER27" s="32">
        <f t="shared" ca="1" si="24"/>
        <v>0</v>
      </c>
    </row>
    <row r="28" spans="1:148" x14ac:dyDescent="0.25">
      <c r="A28" t="s">
        <v>445</v>
      </c>
      <c r="B28" s="1" t="s">
        <v>126</v>
      </c>
      <c r="C28" t="str">
        <f t="shared" ca="1" si="1"/>
        <v>CAS</v>
      </c>
      <c r="D28" t="str">
        <f t="shared" ca="1" si="2"/>
        <v>Cascade Hydro Facility</v>
      </c>
      <c r="E28" s="51">
        <v>6195.1631476000002</v>
      </c>
      <c r="F28" s="51">
        <v>5433.5630322999996</v>
      </c>
      <c r="G28" s="51">
        <v>6538.6915546999999</v>
      </c>
      <c r="H28" s="51">
        <v>5964.1366113000004</v>
      </c>
      <c r="I28" s="51">
        <v>5785.4979661999996</v>
      </c>
      <c r="J28" s="51">
        <v>6245.5175541999997</v>
      </c>
      <c r="K28" s="51">
        <v>14151.321320499999</v>
      </c>
      <c r="L28" s="51">
        <v>4821.8538973000004</v>
      </c>
      <c r="M28" s="51">
        <v>3132.6132788</v>
      </c>
      <c r="N28" s="51">
        <v>2903.7045023999999</v>
      </c>
      <c r="O28" s="51">
        <v>4800.5326343999996</v>
      </c>
      <c r="P28" s="51">
        <v>6794.2650924999998</v>
      </c>
      <c r="Q28" s="32">
        <v>592401.68999999994</v>
      </c>
      <c r="R28" s="32">
        <v>286008.40999999997</v>
      </c>
      <c r="S28" s="32">
        <v>452206.81</v>
      </c>
      <c r="T28" s="32">
        <v>361714.1</v>
      </c>
      <c r="U28" s="32">
        <v>241844.23</v>
      </c>
      <c r="V28" s="32">
        <v>281670.74</v>
      </c>
      <c r="W28" s="32">
        <v>1006275.34</v>
      </c>
      <c r="X28" s="32">
        <v>253237.1</v>
      </c>
      <c r="Y28" s="32">
        <v>396564.67</v>
      </c>
      <c r="Z28" s="32">
        <v>310996.90999999997</v>
      </c>
      <c r="AA28" s="32">
        <v>666096.75</v>
      </c>
      <c r="AB28" s="32">
        <v>542115.61</v>
      </c>
      <c r="AC28" s="2">
        <v>-0.95</v>
      </c>
      <c r="AD28" s="2">
        <v>-0.95</v>
      </c>
      <c r="AE28" s="2">
        <v>-0.95</v>
      </c>
      <c r="AF28" s="2">
        <v>-0.95</v>
      </c>
      <c r="AG28" s="2">
        <v>-0.95</v>
      </c>
      <c r="AH28" s="2">
        <v>-0.95</v>
      </c>
      <c r="AI28" s="2">
        <v>-0.95</v>
      </c>
      <c r="AJ28" s="2">
        <v>-1.54</v>
      </c>
      <c r="AK28" s="2">
        <v>-1.54</v>
      </c>
      <c r="AL28" s="2">
        <v>-1.54</v>
      </c>
      <c r="AM28" s="2">
        <v>-1.54</v>
      </c>
      <c r="AN28" s="2">
        <v>-1.54</v>
      </c>
      <c r="AO28" s="33">
        <v>-5627.82</v>
      </c>
      <c r="AP28" s="33">
        <v>-2717.08</v>
      </c>
      <c r="AQ28" s="33">
        <v>-4295.96</v>
      </c>
      <c r="AR28" s="33">
        <v>-3436.28</v>
      </c>
      <c r="AS28" s="33">
        <v>-2297.52</v>
      </c>
      <c r="AT28" s="33">
        <v>-2675.87</v>
      </c>
      <c r="AU28" s="33">
        <v>-9559.6200000000008</v>
      </c>
      <c r="AV28" s="33">
        <v>-3899.85</v>
      </c>
      <c r="AW28" s="33">
        <v>-6107.1</v>
      </c>
      <c r="AX28" s="33">
        <v>-4789.3500000000004</v>
      </c>
      <c r="AY28" s="33">
        <v>-10257.89</v>
      </c>
      <c r="AZ28" s="33">
        <v>-8348.58</v>
      </c>
      <c r="BA28" s="31">
        <f t="shared" si="26"/>
        <v>59.24</v>
      </c>
      <c r="BB28" s="31">
        <f t="shared" si="26"/>
        <v>28.6</v>
      </c>
      <c r="BC28" s="31">
        <f t="shared" si="26"/>
        <v>45.22</v>
      </c>
      <c r="BD28" s="31">
        <f t="shared" si="26"/>
        <v>-1302.17</v>
      </c>
      <c r="BE28" s="31">
        <f t="shared" si="26"/>
        <v>-870.64</v>
      </c>
      <c r="BF28" s="31">
        <f t="shared" si="26"/>
        <v>-1014.01</v>
      </c>
      <c r="BG28" s="31">
        <f t="shared" si="26"/>
        <v>-3622.59</v>
      </c>
      <c r="BH28" s="31">
        <f t="shared" si="26"/>
        <v>-2279.13</v>
      </c>
      <c r="BI28" s="31">
        <f t="shared" si="26"/>
        <v>-3569.08</v>
      </c>
      <c r="BJ28" s="31">
        <f t="shared" si="26"/>
        <v>-1710.48</v>
      </c>
      <c r="BK28" s="31">
        <f t="shared" si="26"/>
        <v>-3663.53</v>
      </c>
      <c r="BL28" s="31">
        <f t="shared" si="26"/>
        <v>-2981.64</v>
      </c>
      <c r="BM28" s="6">
        <f t="shared" ca="1" si="27"/>
        <v>-5.7999999999999996E-3</v>
      </c>
      <c r="BN28" s="6">
        <f t="shared" ca="1" si="27"/>
        <v>-5.7999999999999996E-3</v>
      </c>
      <c r="BO28" s="6">
        <f t="shared" ca="1" si="27"/>
        <v>-5.7999999999999996E-3</v>
      </c>
      <c r="BP28" s="6">
        <f t="shared" ca="1" si="27"/>
        <v>-5.7999999999999996E-3</v>
      </c>
      <c r="BQ28" s="6">
        <f t="shared" ca="1" si="27"/>
        <v>-5.7999999999999996E-3</v>
      </c>
      <c r="BR28" s="6">
        <f t="shared" ca="1" si="27"/>
        <v>-5.7999999999999996E-3</v>
      </c>
      <c r="BS28" s="6">
        <f t="shared" ca="1" si="27"/>
        <v>-5.7999999999999996E-3</v>
      </c>
      <c r="BT28" s="6">
        <f t="shared" ca="1" si="27"/>
        <v>-5.7999999999999996E-3</v>
      </c>
      <c r="BU28" s="6">
        <f t="shared" ca="1" si="27"/>
        <v>-5.7999999999999996E-3</v>
      </c>
      <c r="BV28" s="6">
        <f t="shared" ca="1" si="27"/>
        <v>-5.7999999999999996E-3</v>
      </c>
      <c r="BW28" s="6">
        <f t="shared" ca="1" si="27"/>
        <v>-5.7999999999999996E-3</v>
      </c>
      <c r="BX28" s="6">
        <f t="shared" ca="1" si="27"/>
        <v>-5.7999999999999996E-3</v>
      </c>
      <c r="BY28" s="31">
        <f t="shared" ca="1" si="31"/>
        <v>-3435.93</v>
      </c>
      <c r="BZ28" s="31">
        <f t="shared" ca="1" si="31"/>
        <v>-1658.85</v>
      </c>
      <c r="CA28" s="31">
        <f t="shared" ca="1" si="31"/>
        <v>-2622.8</v>
      </c>
      <c r="CB28" s="31">
        <f t="shared" ca="1" si="30"/>
        <v>-2097.94</v>
      </c>
      <c r="CC28" s="31">
        <f t="shared" ca="1" si="30"/>
        <v>-1402.7</v>
      </c>
      <c r="CD28" s="31">
        <f t="shared" ca="1" si="30"/>
        <v>-1633.69</v>
      </c>
      <c r="CE28" s="31">
        <f t="shared" ca="1" si="30"/>
        <v>-5836.4</v>
      </c>
      <c r="CF28" s="31">
        <f t="shared" ca="1" si="30"/>
        <v>-1468.78</v>
      </c>
      <c r="CG28" s="31">
        <f t="shared" ca="1" si="30"/>
        <v>-2300.08</v>
      </c>
      <c r="CH28" s="31">
        <f t="shared" ca="1" si="30"/>
        <v>-1803.78</v>
      </c>
      <c r="CI28" s="31">
        <f t="shared" ca="1" si="30"/>
        <v>-3863.36</v>
      </c>
      <c r="CJ28" s="31">
        <f t="shared" ca="1" si="30"/>
        <v>-3144.27</v>
      </c>
      <c r="CK28" s="32">
        <f t="shared" ca="1" si="28"/>
        <v>-2369.61</v>
      </c>
      <c r="CL28" s="32">
        <f t="shared" ca="1" si="28"/>
        <v>-1144.03</v>
      </c>
      <c r="CM28" s="32">
        <f t="shared" ca="1" si="28"/>
        <v>-1808.83</v>
      </c>
      <c r="CN28" s="32">
        <f t="shared" ca="1" si="28"/>
        <v>-1446.86</v>
      </c>
      <c r="CO28" s="32">
        <f t="shared" ca="1" si="28"/>
        <v>-967.38</v>
      </c>
      <c r="CP28" s="32">
        <f t="shared" ca="1" si="28"/>
        <v>-1126.68</v>
      </c>
      <c r="CQ28" s="32">
        <f t="shared" ca="1" si="28"/>
        <v>-4025.1</v>
      </c>
      <c r="CR28" s="32">
        <f t="shared" ca="1" si="28"/>
        <v>-1012.95</v>
      </c>
      <c r="CS28" s="32">
        <f t="shared" ca="1" si="28"/>
        <v>-1586.26</v>
      </c>
      <c r="CT28" s="32">
        <f t="shared" ca="1" si="28"/>
        <v>-1243.99</v>
      </c>
      <c r="CU28" s="32">
        <f t="shared" ca="1" si="28"/>
        <v>-2664.39</v>
      </c>
      <c r="CV28" s="32">
        <f t="shared" ca="1" si="28"/>
        <v>-2168.46</v>
      </c>
      <c r="CW28" s="31">
        <f t="shared" ca="1" si="29"/>
        <v>-236.96000000000026</v>
      </c>
      <c r="CX28" s="31">
        <f t="shared" ca="1" si="29"/>
        <v>-114.40000000000018</v>
      </c>
      <c r="CY28" s="31">
        <f t="shared" ca="1" si="29"/>
        <v>-180.89000000000007</v>
      </c>
      <c r="CZ28" s="31">
        <f t="shared" ca="1" si="29"/>
        <v>1193.6500000000001</v>
      </c>
      <c r="DA28" s="31">
        <f t="shared" ca="1" si="29"/>
        <v>798.08</v>
      </c>
      <c r="DB28" s="31">
        <f t="shared" ca="1" si="29"/>
        <v>929.51</v>
      </c>
      <c r="DC28" s="31">
        <f t="shared" ca="1" si="29"/>
        <v>3320.7100000000009</v>
      </c>
      <c r="DD28" s="31">
        <f t="shared" ca="1" si="29"/>
        <v>3697.25</v>
      </c>
      <c r="DE28" s="31">
        <f t="shared" ca="1" si="29"/>
        <v>5789.84</v>
      </c>
      <c r="DF28" s="31">
        <f t="shared" ca="1" si="29"/>
        <v>3452.0600000000004</v>
      </c>
      <c r="DG28" s="31">
        <f t="shared" ca="1" si="29"/>
        <v>7393.67</v>
      </c>
      <c r="DH28" s="31">
        <f t="shared" ca="1" si="29"/>
        <v>6017.49</v>
      </c>
      <c r="DI28" s="32">
        <f t="shared" ca="1" si="22"/>
        <v>-11.85</v>
      </c>
      <c r="DJ28" s="32">
        <f t="shared" ca="1" si="22"/>
        <v>-5.72</v>
      </c>
      <c r="DK28" s="32">
        <f t="shared" ca="1" si="22"/>
        <v>-9.0399999999999991</v>
      </c>
      <c r="DL28" s="32">
        <f t="shared" ca="1" si="22"/>
        <v>59.68</v>
      </c>
      <c r="DM28" s="32">
        <f t="shared" ca="1" si="22"/>
        <v>39.9</v>
      </c>
      <c r="DN28" s="32">
        <f t="shared" ca="1" si="22"/>
        <v>46.48</v>
      </c>
      <c r="DO28" s="32">
        <f t="shared" ca="1" si="22"/>
        <v>166.04</v>
      </c>
      <c r="DP28" s="32">
        <f t="shared" ca="1" si="22"/>
        <v>184.86</v>
      </c>
      <c r="DQ28" s="32">
        <f t="shared" ca="1" si="22"/>
        <v>289.49</v>
      </c>
      <c r="DR28" s="32">
        <f t="shared" ca="1" si="22"/>
        <v>172.6</v>
      </c>
      <c r="DS28" s="32">
        <f t="shared" ca="1" si="22"/>
        <v>369.68</v>
      </c>
      <c r="DT28" s="32">
        <f t="shared" ca="1" si="22"/>
        <v>300.87</v>
      </c>
      <c r="DU28" s="31">
        <f t="shared" ca="1" si="23"/>
        <v>-58.01</v>
      </c>
      <c r="DV28" s="31">
        <f t="shared" ca="1" si="23"/>
        <v>-27.74</v>
      </c>
      <c r="DW28" s="31">
        <f t="shared" ca="1" si="23"/>
        <v>-43.47</v>
      </c>
      <c r="DX28" s="31">
        <f t="shared" ca="1" si="23"/>
        <v>284.05</v>
      </c>
      <c r="DY28" s="31">
        <f t="shared" ca="1" si="23"/>
        <v>188.12</v>
      </c>
      <c r="DZ28" s="31">
        <f t="shared" ca="1" si="23"/>
        <v>216.93</v>
      </c>
      <c r="EA28" s="31">
        <f t="shared" ca="1" si="23"/>
        <v>767.52</v>
      </c>
      <c r="EB28" s="31">
        <f t="shared" ca="1" si="23"/>
        <v>845.94</v>
      </c>
      <c r="EC28" s="31">
        <f t="shared" ca="1" si="23"/>
        <v>1311.25</v>
      </c>
      <c r="ED28" s="31">
        <f t="shared" ca="1" si="23"/>
        <v>774.02</v>
      </c>
      <c r="EE28" s="31">
        <f t="shared" ca="1" si="23"/>
        <v>1640.59</v>
      </c>
      <c r="EF28" s="31">
        <f t="shared" ca="1" si="23"/>
        <v>1321.66</v>
      </c>
      <c r="EG28" s="32">
        <f t="shared" ca="1" si="24"/>
        <v>-306.82000000000028</v>
      </c>
      <c r="EH28" s="32">
        <f t="shared" ca="1" si="24"/>
        <v>-147.86000000000018</v>
      </c>
      <c r="EI28" s="32">
        <f t="shared" ca="1" si="24"/>
        <v>-233.40000000000006</v>
      </c>
      <c r="EJ28" s="32">
        <f t="shared" ca="1" si="24"/>
        <v>1537.38</v>
      </c>
      <c r="EK28" s="32">
        <f t="shared" ca="1" si="24"/>
        <v>1026.0999999999999</v>
      </c>
      <c r="EL28" s="32">
        <f t="shared" ca="1" si="24"/>
        <v>1192.92</v>
      </c>
      <c r="EM28" s="32">
        <f t="shared" ca="1" si="24"/>
        <v>4254.2700000000004</v>
      </c>
      <c r="EN28" s="32">
        <f t="shared" ca="1" si="24"/>
        <v>4728.05</v>
      </c>
      <c r="EO28" s="32">
        <f t="shared" ca="1" si="24"/>
        <v>7390.58</v>
      </c>
      <c r="EP28" s="32">
        <f t="shared" ca="1" si="24"/>
        <v>4398.68</v>
      </c>
      <c r="EQ28" s="32">
        <f t="shared" ca="1" si="24"/>
        <v>9403.94</v>
      </c>
      <c r="ER28" s="32">
        <f t="shared" ca="1" si="24"/>
        <v>7640.0199999999995</v>
      </c>
    </row>
    <row r="29" spans="1:148" x14ac:dyDescent="0.25">
      <c r="A29" t="s">
        <v>546</v>
      </c>
      <c r="B29" s="1" t="s">
        <v>370</v>
      </c>
      <c r="C29" t="str">
        <f t="shared" ca="1" si="1"/>
        <v>SPCIMP</v>
      </c>
      <c r="D29" t="str">
        <f t="shared" ca="1" si="2"/>
        <v>Alberta-Saskatchewan Intertie - Import</v>
      </c>
      <c r="E29" s="51">
        <v>2</v>
      </c>
      <c r="Q29" s="32">
        <v>233.6</v>
      </c>
      <c r="R29" s="32"/>
      <c r="S29" s="32"/>
      <c r="T29" s="32"/>
      <c r="U29" s="32"/>
      <c r="V29" s="32"/>
      <c r="W29" s="32"/>
      <c r="X29" s="32"/>
      <c r="Y29" s="32"/>
      <c r="Z29" s="32"/>
      <c r="AA29" s="32"/>
      <c r="AB29" s="32"/>
      <c r="AC29" s="2">
        <v>5.6</v>
      </c>
      <c r="AO29" s="33">
        <v>13.08</v>
      </c>
      <c r="AP29" s="33"/>
      <c r="AQ29" s="33"/>
      <c r="AR29" s="33"/>
      <c r="AS29" s="33"/>
      <c r="AT29" s="33"/>
      <c r="AU29" s="33"/>
      <c r="AV29" s="33"/>
      <c r="AW29" s="33"/>
      <c r="AX29" s="33"/>
      <c r="AY29" s="33"/>
      <c r="AZ29" s="33"/>
      <c r="BA29" s="31">
        <f t="shared" si="26"/>
        <v>0.02</v>
      </c>
      <c r="BB29" s="31">
        <f t="shared" si="26"/>
        <v>0</v>
      </c>
      <c r="BC29" s="31">
        <f t="shared" si="26"/>
        <v>0</v>
      </c>
      <c r="BD29" s="31">
        <f t="shared" si="26"/>
        <v>0</v>
      </c>
      <c r="BE29" s="31">
        <f t="shared" si="26"/>
        <v>0</v>
      </c>
      <c r="BF29" s="31">
        <f t="shared" si="26"/>
        <v>0</v>
      </c>
      <c r="BG29" s="31">
        <f t="shared" si="26"/>
        <v>0</v>
      </c>
      <c r="BH29" s="31">
        <f t="shared" si="26"/>
        <v>0</v>
      </c>
      <c r="BI29" s="31">
        <f t="shared" si="26"/>
        <v>0</v>
      </c>
      <c r="BJ29" s="31">
        <f t="shared" si="26"/>
        <v>0</v>
      </c>
      <c r="BK29" s="31">
        <f t="shared" si="26"/>
        <v>0</v>
      </c>
      <c r="BL29" s="31">
        <f t="shared" si="26"/>
        <v>0</v>
      </c>
      <c r="BM29" s="6">
        <f t="shared" ca="1" si="27"/>
        <v>5.4399999999999997E-2</v>
      </c>
      <c r="BN29" s="6">
        <f t="shared" ca="1" si="27"/>
        <v>5.4399999999999997E-2</v>
      </c>
      <c r="BO29" s="6">
        <f t="shared" ca="1" si="27"/>
        <v>5.4399999999999997E-2</v>
      </c>
      <c r="BP29" s="6">
        <f t="shared" ca="1" si="27"/>
        <v>5.4399999999999997E-2</v>
      </c>
      <c r="BQ29" s="6">
        <f t="shared" ca="1" si="27"/>
        <v>5.4399999999999997E-2</v>
      </c>
      <c r="BR29" s="6">
        <f t="shared" ca="1" si="27"/>
        <v>5.4399999999999997E-2</v>
      </c>
      <c r="BS29" s="6">
        <f t="shared" ca="1" si="27"/>
        <v>5.4399999999999997E-2</v>
      </c>
      <c r="BT29" s="6">
        <f t="shared" ca="1" si="27"/>
        <v>5.4399999999999997E-2</v>
      </c>
      <c r="BU29" s="6">
        <f t="shared" ca="1" si="27"/>
        <v>5.4399999999999997E-2</v>
      </c>
      <c r="BV29" s="6">
        <f t="shared" ca="1" si="27"/>
        <v>5.4399999999999997E-2</v>
      </c>
      <c r="BW29" s="6">
        <f t="shared" ca="1" si="27"/>
        <v>5.4399999999999997E-2</v>
      </c>
      <c r="BX29" s="6">
        <f t="shared" ca="1" si="27"/>
        <v>5.4399999999999997E-2</v>
      </c>
      <c r="BY29" s="31">
        <f t="shared" ca="1" si="31"/>
        <v>12.71</v>
      </c>
      <c r="BZ29" s="31">
        <f t="shared" ca="1" si="31"/>
        <v>0</v>
      </c>
      <c r="CA29" s="31">
        <f t="shared" ca="1" si="31"/>
        <v>0</v>
      </c>
      <c r="CB29" s="31">
        <f t="shared" ca="1" si="30"/>
        <v>0</v>
      </c>
      <c r="CC29" s="31">
        <f t="shared" ca="1" si="30"/>
        <v>0</v>
      </c>
      <c r="CD29" s="31">
        <f t="shared" ca="1" si="30"/>
        <v>0</v>
      </c>
      <c r="CE29" s="31">
        <f t="shared" ca="1" si="30"/>
        <v>0</v>
      </c>
      <c r="CF29" s="31">
        <f t="shared" ca="1" si="30"/>
        <v>0</v>
      </c>
      <c r="CG29" s="31">
        <f t="shared" ca="1" si="30"/>
        <v>0</v>
      </c>
      <c r="CH29" s="31">
        <f t="shared" ca="1" si="30"/>
        <v>0</v>
      </c>
      <c r="CI29" s="31">
        <f t="shared" ca="1" si="30"/>
        <v>0</v>
      </c>
      <c r="CJ29" s="31">
        <f t="shared" ca="1" si="30"/>
        <v>0</v>
      </c>
      <c r="CK29" s="32">
        <f t="shared" ca="1" si="28"/>
        <v>-0.93</v>
      </c>
      <c r="CL29" s="32">
        <f t="shared" ca="1" si="28"/>
        <v>0</v>
      </c>
      <c r="CM29" s="32">
        <f t="shared" ca="1" si="28"/>
        <v>0</v>
      </c>
      <c r="CN29" s="32">
        <f t="shared" ca="1" si="28"/>
        <v>0</v>
      </c>
      <c r="CO29" s="32">
        <f t="shared" ca="1" si="28"/>
        <v>0</v>
      </c>
      <c r="CP29" s="32">
        <f t="shared" ca="1" si="28"/>
        <v>0</v>
      </c>
      <c r="CQ29" s="32">
        <f t="shared" ca="1" si="28"/>
        <v>0</v>
      </c>
      <c r="CR29" s="32">
        <f t="shared" ca="1" si="28"/>
        <v>0</v>
      </c>
      <c r="CS29" s="32">
        <f t="shared" ca="1" si="28"/>
        <v>0</v>
      </c>
      <c r="CT29" s="32">
        <f t="shared" ca="1" si="28"/>
        <v>0</v>
      </c>
      <c r="CU29" s="32">
        <f t="shared" ca="1" si="28"/>
        <v>0</v>
      </c>
      <c r="CV29" s="32">
        <f t="shared" ca="1" si="28"/>
        <v>0</v>
      </c>
      <c r="CW29" s="31">
        <f t="shared" ca="1" si="29"/>
        <v>-1.319999999999999</v>
      </c>
      <c r="CX29" s="31">
        <f t="shared" ca="1" si="29"/>
        <v>0</v>
      </c>
      <c r="CY29" s="31">
        <f t="shared" ca="1" si="29"/>
        <v>0</v>
      </c>
      <c r="CZ29" s="31">
        <f t="shared" ca="1" si="29"/>
        <v>0</v>
      </c>
      <c r="DA29" s="31">
        <f t="shared" ca="1" si="29"/>
        <v>0</v>
      </c>
      <c r="DB29" s="31">
        <f t="shared" ca="1" si="29"/>
        <v>0</v>
      </c>
      <c r="DC29" s="31">
        <f t="shared" ca="1" si="29"/>
        <v>0</v>
      </c>
      <c r="DD29" s="31">
        <f t="shared" ca="1" si="29"/>
        <v>0</v>
      </c>
      <c r="DE29" s="31">
        <f t="shared" ca="1" si="29"/>
        <v>0</v>
      </c>
      <c r="DF29" s="31">
        <f t="shared" ca="1" si="29"/>
        <v>0</v>
      </c>
      <c r="DG29" s="31">
        <f t="shared" ca="1" si="29"/>
        <v>0</v>
      </c>
      <c r="DH29" s="31">
        <f t="shared" ca="1" si="29"/>
        <v>0</v>
      </c>
      <c r="DI29" s="32">
        <f t="shared" ca="1" si="22"/>
        <v>-7.0000000000000007E-2</v>
      </c>
      <c r="DJ29" s="32">
        <f t="shared" ca="1" si="22"/>
        <v>0</v>
      </c>
      <c r="DK29" s="32">
        <f t="shared" ca="1" si="22"/>
        <v>0</v>
      </c>
      <c r="DL29" s="32">
        <f t="shared" ca="1" si="22"/>
        <v>0</v>
      </c>
      <c r="DM29" s="32">
        <f t="shared" ca="1" si="22"/>
        <v>0</v>
      </c>
      <c r="DN29" s="32">
        <f t="shared" ca="1" si="22"/>
        <v>0</v>
      </c>
      <c r="DO29" s="32">
        <f t="shared" ca="1" si="22"/>
        <v>0</v>
      </c>
      <c r="DP29" s="32">
        <f t="shared" ca="1" si="22"/>
        <v>0</v>
      </c>
      <c r="DQ29" s="32">
        <f t="shared" ca="1" si="22"/>
        <v>0</v>
      </c>
      <c r="DR29" s="32">
        <f t="shared" ca="1" si="22"/>
        <v>0</v>
      </c>
      <c r="DS29" s="32">
        <f t="shared" ca="1" si="22"/>
        <v>0</v>
      </c>
      <c r="DT29" s="32">
        <f t="shared" ca="1" si="22"/>
        <v>0</v>
      </c>
      <c r="DU29" s="31">
        <f t="shared" ca="1" si="23"/>
        <v>-0.32</v>
      </c>
      <c r="DV29" s="31">
        <f t="shared" ca="1" si="23"/>
        <v>0</v>
      </c>
      <c r="DW29" s="31">
        <f t="shared" ca="1" si="23"/>
        <v>0</v>
      </c>
      <c r="DX29" s="31">
        <f t="shared" ca="1" si="23"/>
        <v>0</v>
      </c>
      <c r="DY29" s="31">
        <f t="shared" ca="1" si="23"/>
        <v>0</v>
      </c>
      <c r="DZ29" s="31">
        <f t="shared" ca="1" si="23"/>
        <v>0</v>
      </c>
      <c r="EA29" s="31">
        <f t="shared" ca="1" si="23"/>
        <v>0</v>
      </c>
      <c r="EB29" s="31">
        <f t="shared" ca="1" si="23"/>
        <v>0</v>
      </c>
      <c r="EC29" s="31">
        <f t="shared" ca="1" si="23"/>
        <v>0</v>
      </c>
      <c r="ED29" s="31">
        <f t="shared" ca="1" si="23"/>
        <v>0</v>
      </c>
      <c r="EE29" s="31">
        <f t="shared" ca="1" si="23"/>
        <v>0</v>
      </c>
      <c r="EF29" s="31">
        <f t="shared" ca="1" si="23"/>
        <v>0</v>
      </c>
      <c r="EG29" s="32">
        <f t="shared" ca="1" si="24"/>
        <v>-1.7099999999999991</v>
      </c>
      <c r="EH29" s="32">
        <f t="shared" ca="1" si="24"/>
        <v>0</v>
      </c>
      <c r="EI29" s="32">
        <f t="shared" ca="1" si="24"/>
        <v>0</v>
      </c>
      <c r="EJ29" s="32">
        <f t="shared" ca="1" si="24"/>
        <v>0</v>
      </c>
      <c r="EK29" s="32">
        <f t="shared" ca="1" si="24"/>
        <v>0</v>
      </c>
      <c r="EL29" s="32">
        <f t="shared" ca="1" si="24"/>
        <v>0</v>
      </c>
      <c r="EM29" s="32">
        <f t="shared" ca="1" si="24"/>
        <v>0</v>
      </c>
      <c r="EN29" s="32">
        <f t="shared" ca="1" si="24"/>
        <v>0</v>
      </c>
      <c r="EO29" s="32">
        <f t="shared" ca="1" si="24"/>
        <v>0</v>
      </c>
      <c r="EP29" s="32">
        <f t="shared" ca="1" si="24"/>
        <v>0</v>
      </c>
      <c r="EQ29" s="32">
        <f t="shared" ca="1" si="24"/>
        <v>0</v>
      </c>
      <c r="ER29" s="32">
        <f t="shared" ca="1" si="24"/>
        <v>0</v>
      </c>
    </row>
    <row r="30" spans="1:148" x14ac:dyDescent="0.25">
      <c r="A30" t="s">
        <v>448</v>
      </c>
      <c r="B30" s="1" t="s">
        <v>34</v>
      </c>
      <c r="C30" t="str">
        <f t="shared" ca="1" si="1"/>
        <v>CES1/CES2</v>
      </c>
      <c r="D30" t="str">
        <f t="shared" ca="1" si="2"/>
        <v>Calgary Energy Centre</v>
      </c>
      <c r="E30" s="51">
        <v>56708.371099999997</v>
      </c>
      <c r="F30" s="51">
        <v>47897.864000000001</v>
      </c>
      <c r="G30" s="51">
        <v>23331.407999999999</v>
      </c>
      <c r="H30" s="51">
        <v>45094.537799999998</v>
      </c>
      <c r="I30" s="51">
        <v>64457.4</v>
      </c>
      <c r="J30" s="51">
        <v>65081.8341</v>
      </c>
      <c r="K30" s="51">
        <v>54318.079599999997</v>
      </c>
      <c r="L30" s="51">
        <v>54207.79</v>
      </c>
      <c r="M30" s="51">
        <v>46154.0334</v>
      </c>
      <c r="N30" s="51">
        <v>69925.712</v>
      </c>
      <c r="O30" s="51">
        <v>66578.4522</v>
      </c>
      <c r="P30" s="51">
        <v>82430.454500000007</v>
      </c>
      <c r="Q30" s="32">
        <v>4392126.93</v>
      </c>
      <c r="R30" s="32">
        <v>2084453.57</v>
      </c>
      <c r="S30" s="32">
        <v>2709783.42</v>
      </c>
      <c r="T30" s="32">
        <v>2661722.19</v>
      </c>
      <c r="U30" s="32">
        <v>2670975.06</v>
      </c>
      <c r="V30" s="32">
        <v>3718219.61</v>
      </c>
      <c r="W30" s="32">
        <v>6819202.8099999996</v>
      </c>
      <c r="X30" s="32">
        <v>5064740.1900000004</v>
      </c>
      <c r="Y30" s="32">
        <v>7696831.6399999997</v>
      </c>
      <c r="Z30" s="32">
        <v>8310194.1399999997</v>
      </c>
      <c r="AA30" s="32">
        <v>8034239.0499999998</v>
      </c>
      <c r="AB30" s="32">
        <v>6051843.8600000003</v>
      </c>
      <c r="AC30" s="2">
        <v>0.94</v>
      </c>
      <c r="AD30" s="2">
        <v>0.94</v>
      </c>
      <c r="AE30" s="2">
        <v>0.94</v>
      </c>
      <c r="AF30" s="2">
        <v>0.94</v>
      </c>
      <c r="AG30" s="2">
        <v>0.94</v>
      </c>
      <c r="AH30" s="2">
        <v>0.94</v>
      </c>
      <c r="AI30" s="2">
        <v>0.94</v>
      </c>
      <c r="AJ30" s="2">
        <v>0.32</v>
      </c>
      <c r="AK30" s="2">
        <v>0.32</v>
      </c>
      <c r="AL30" s="2">
        <v>0.32</v>
      </c>
      <c r="AM30" s="2">
        <v>0.32</v>
      </c>
      <c r="AN30" s="2">
        <v>0.32</v>
      </c>
      <c r="AO30" s="33">
        <v>41285.99</v>
      </c>
      <c r="AP30" s="33">
        <v>19593.86</v>
      </c>
      <c r="AQ30" s="33">
        <v>25471.96</v>
      </c>
      <c r="AR30" s="33">
        <v>25020.19</v>
      </c>
      <c r="AS30" s="33">
        <v>25107.17</v>
      </c>
      <c r="AT30" s="33">
        <v>34951.26</v>
      </c>
      <c r="AU30" s="33">
        <v>64100.51</v>
      </c>
      <c r="AV30" s="33">
        <v>16207.17</v>
      </c>
      <c r="AW30" s="33">
        <v>24629.86</v>
      </c>
      <c r="AX30" s="33">
        <v>26592.62</v>
      </c>
      <c r="AY30" s="33">
        <v>25709.56</v>
      </c>
      <c r="AZ30" s="33">
        <v>19365.900000000001</v>
      </c>
      <c r="BA30" s="31">
        <f t="shared" si="26"/>
        <v>439.21</v>
      </c>
      <c r="BB30" s="31">
        <f t="shared" si="26"/>
        <v>208.45</v>
      </c>
      <c r="BC30" s="31">
        <f t="shared" si="26"/>
        <v>270.98</v>
      </c>
      <c r="BD30" s="31">
        <f t="shared" si="26"/>
        <v>-9582.2000000000007</v>
      </c>
      <c r="BE30" s="31">
        <f t="shared" si="26"/>
        <v>-9615.51</v>
      </c>
      <c r="BF30" s="31">
        <f t="shared" si="26"/>
        <v>-13385.59</v>
      </c>
      <c r="BG30" s="31">
        <f t="shared" si="26"/>
        <v>-24549.13</v>
      </c>
      <c r="BH30" s="31">
        <f t="shared" si="26"/>
        <v>-45582.66</v>
      </c>
      <c r="BI30" s="31">
        <f t="shared" si="26"/>
        <v>-69271.48</v>
      </c>
      <c r="BJ30" s="31">
        <f t="shared" si="26"/>
        <v>-45706.07</v>
      </c>
      <c r="BK30" s="31">
        <f t="shared" si="26"/>
        <v>-44188.31</v>
      </c>
      <c r="BL30" s="31">
        <f t="shared" si="26"/>
        <v>-33285.14</v>
      </c>
      <c r="BM30" s="6">
        <f t="shared" ca="1" si="27"/>
        <v>-1.11E-2</v>
      </c>
      <c r="BN30" s="6">
        <f t="shared" ca="1" si="27"/>
        <v>-1.11E-2</v>
      </c>
      <c r="BO30" s="6">
        <f t="shared" ca="1" si="27"/>
        <v>-1.11E-2</v>
      </c>
      <c r="BP30" s="6">
        <f t="shared" ca="1" si="27"/>
        <v>-1.11E-2</v>
      </c>
      <c r="BQ30" s="6">
        <f t="shared" ca="1" si="27"/>
        <v>-1.11E-2</v>
      </c>
      <c r="BR30" s="6">
        <f t="shared" ca="1" si="27"/>
        <v>-1.11E-2</v>
      </c>
      <c r="BS30" s="6">
        <f t="shared" ca="1" si="27"/>
        <v>-1.11E-2</v>
      </c>
      <c r="BT30" s="6">
        <f t="shared" ca="1" si="27"/>
        <v>-1.11E-2</v>
      </c>
      <c r="BU30" s="6">
        <f t="shared" ca="1" si="27"/>
        <v>-1.11E-2</v>
      </c>
      <c r="BV30" s="6">
        <f t="shared" ca="1" si="27"/>
        <v>-1.11E-2</v>
      </c>
      <c r="BW30" s="6">
        <f t="shared" ca="1" si="27"/>
        <v>-1.11E-2</v>
      </c>
      <c r="BX30" s="6">
        <f t="shared" ca="1" si="27"/>
        <v>-1.11E-2</v>
      </c>
      <c r="BY30" s="31">
        <f t="shared" ca="1" si="31"/>
        <v>-48752.61</v>
      </c>
      <c r="BZ30" s="31">
        <f t="shared" ca="1" si="31"/>
        <v>-23137.43</v>
      </c>
      <c r="CA30" s="31">
        <f t="shared" ca="1" si="31"/>
        <v>-30078.6</v>
      </c>
      <c r="CB30" s="31">
        <f t="shared" ca="1" si="30"/>
        <v>-29545.119999999999</v>
      </c>
      <c r="CC30" s="31">
        <f t="shared" ca="1" si="30"/>
        <v>-29647.82</v>
      </c>
      <c r="CD30" s="31">
        <f t="shared" ca="1" si="30"/>
        <v>-41272.239999999998</v>
      </c>
      <c r="CE30" s="31">
        <f t="shared" ca="1" si="30"/>
        <v>-75693.149999999994</v>
      </c>
      <c r="CF30" s="31">
        <f t="shared" ca="1" si="30"/>
        <v>-56218.62</v>
      </c>
      <c r="CG30" s="31">
        <f t="shared" ca="1" si="30"/>
        <v>-85434.83</v>
      </c>
      <c r="CH30" s="31">
        <f t="shared" ca="1" si="30"/>
        <v>-92243.15</v>
      </c>
      <c r="CI30" s="31">
        <f t="shared" ca="1" si="30"/>
        <v>-89180.05</v>
      </c>
      <c r="CJ30" s="31">
        <f t="shared" ca="1" si="30"/>
        <v>-67175.47</v>
      </c>
      <c r="CK30" s="32">
        <f t="shared" ca="1" si="28"/>
        <v>-17568.509999999998</v>
      </c>
      <c r="CL30" s="32">
        <f t="shared" ca="1" si="28"/>
        <v>-8337.81</v>
      </c>
      <c r="CM30" s="32">
        <f t="shared" ca="1" si="28"/>
        <v>-10839.13</v>
      </c>
      <c r="CN30" s="32">
        <f t="shared" ca="1" si="28"/>
        <v>-10646.89</v>
      </c>
      <c r="CO30" s="32">
        <f t="shared" ca="1" si="28"/>
        <v>-10683.9</v>
      </c>
      <c r="CP30" s="32">
        <f t="shared" ca="1" si="28"/>
        <v>-14872.88</v>
      </c>
      <c r="CQ30" s="32">
        <f t="shared" ca="1" si="28"/>
        <v>-27276.81</v>
      </c>
      <c r="CR30" s="32">
        <f t="shared" ca="1" si="28"/>
        <v>-20258.96</v>
      </c>
      <c r="CS30" s="32">
        <f t="shared" ca="1" si="28"/>
        <v>-30787.33</v>
      </c>
      <c r="CT30" s="32">
        <f t="shared" ca="1" si="28"/>
        <v>-33240.78</v>
      </c>
      <c r="CU30" s="32">
        <f t="shared" ca="1" si="28"/>
        <v>-32136.959999999999</v>
      </c>
      <c r="CV30" s="32">
        <f t="shared" ca="1" si="28"/>
        <v>-24207.38</v>
      </c>
      <c r="CW30" s="31">
        <f t="shared" ca="1" si="29"/>
        <v>-108046.31999999999</v>
      </c>
      <c r="CX30" s="31">
        <f t="shared" ca="1" si="29"/>
        <v>-51277.549999999996</v>
      </c>
      <c r="CY30" s="31">
        <f t="shared" ca="1" si="29"/>
        <v>-66660.67</v>
      </c>
      <c r="CZ30" s="31">
        <f t="shared" ca="1" si="29"/>
        <v>-55630</v>
      </c>
      <c r="DA30" s="31">
        <f t="shared" ca="1" si="29"/>
        <v>-55823.38</v>
      </c>
      <c r="DB30" s="31">
        <f t="shared" ca="1" si="29"/>
        <v>-77710.790000000008</v>
      </c>
      <c r="DC30" s="31">
        <f t="shared" ca="1" si="29"/>
        <v>-142521.34</v>
      </c>
      <c r="DD30" s="31">
        <f t="shared" ca="1" si="29"/>
        <v>-47102.09</v>
      </c>
      <c r="DE30" s="31">
        <f t="shared" ca="1" si="29"/>
        <v>-71580.540000000023</v>
      </c>
      <c r="DF30" s="31">
        <f t="shared" ca="1" si="29"/>
        <v>-106370.47999999998</v>
      </c>
      <c r="DG30" s="31">
        <f t="shared" ca="1" si="29"/>
        <v>-102838.26000000001</v>
      </c>
      <c r="DH30" s="31">
        <f t="shared" ca="1" si="29"/>
        <v>-77463.61</v>
      </c>
      <c r="DI30" s="32">
        <f t="shared" ca="1" si="22"/>
        <v>-5402.32</v>
      </c>
      <c r="DJ30" s="32">
        <f t="shared" ca="1" si="22"/>
        <v>-2563.88</v>
      </c>
      <c r="DK30" s="32">
        <f t="shared" ca="1" si="22"/>
        <v>-3333.03</v>
      </c>
      <c r="DL30" s="32">
        <f t="shared" ca="1" si="22"/>
        <v>-2781.5</v>
      </c>
      <c r="DM30" s="32">
        <f t="shared" ca="1" si="22"/>
        <v>-2791.17</v>
      </c>
      <c r="DN30" s="32">
        <f t="shared" ca="1" si="22"/>
        <v>-3885.54</v>
      </c>
      <c r="DO30" s="32">
        <f t="shared" ca="1" si="22"/>
        <v>-7126.07</v>
      </c>
      <c r="DP30" s="32">
        <f t="shared" ca="1" si="22"/>
        <v>-2355.1</v>
      </c>
      <c r="DQ30" s="32">
        <f t="shared" ca="1" si="22"/>
        <v>-3579.03</v>
      </c>
      <c r="DR30" s="32">
        <f t="shared" ca="1" si="22"/>
        <v>-5318.52</v>
      </c>
      <c r="DS30" s="32">
        <f t="shared" ca="1" si="22"/>
        <v>-5141.91</v>
      </c>
      <c r="DT30" s="32">
        <f t="shared" ca="1" si="22"/>
        <v>-3873.18</v>
      </c>
      <c r="DU30" s="31">
        <f t="shared" ca="1" si="23"/>
        <v>-26450.51</v>
      </c>
      <c r="DV30" s="31">
        <f t="shared" ca="1" si="23"/>
        <v>-12433.67</v>
      </c>
      <c r="DW30" s="31">
        <f t="shared" ca="1" si="23"/>
        <v>-16018.49</v>
      </c>
      <c r="DX30" s="31">
        <f t="shared" ca="1" si="23"/>
        <v>-13238.26</v>
      </c>
      <c r="DY30" s="31">
        <f t="shared" ca="1" si="23"/>
        <v>-13158.44</v>
      </c>
      <c r="DZ30" s="31">
        <f t="shared" ca="1" si="23"/>
        <v>-18136.64</v>
      </c>
      <c r="EA30" s="31">
        <f t="shared" ca="1" si="23"/>
        <v>-32941.29</v>
      </c>
      <c r="EB30" s="31">
        <f t="shared" ca="1" si="23"/>
        <v>-10777.1</v>
      </c>
      <c r="EC30" s="31">
        <f t="shared" ca="1" si="23"/>
        <v>-16211.12</v>
      </c>
      <c r="ED30" s="31">
        <f t="shared" ca="1" si="23"/>
        <v>-23850.36</v>
      </c>
      <c r="EE30" s="31">
        <f t="shared" ca="1" si="23"/>
        <v>-22818.83</v>
      </c>
      <c r="EF30" s="31">
        <f t="shared" ca="1" si="23"/>
        <v>-17013.830000000002</v>
      </c>
      <c r="EG30" s="32">
        <f t="shared" ca="1" si="24"/>
        <v>-139899.15</v>
      </c>
      <c r="EH30" s="32">
        <f t="shared" ca="1" si="24"/>
        <v>-66275.099999999991</v>
      </c>
      <c r="EI30" s="32">
        <f t="shared" ca="1" si="24"/>
        <v>-86012.19</v>
      </c>
      <c r="EJ30" s="32">
        <f t="shared" ca="1" si="24"/>
        <v>-71649.759999999995</v>
      </c>
      <c r="EK30" s="32">
        <f t="shared" ca="1" si="24"/>
        <v>-71772.989999999991</v>
      </c>
      <c r="EL30" s="32">
        <f t="shared" ca="1" si="24"/>
        <v>-99732.97</v>
      </c>
      <c r="EM30" s="32">
        <f t="shared" ca="1" si="24"/>
        <v>-182588.7</v>
      </c>
      <c r="EN30" s="32">
        <f t="shared" ca="1" si="24"/>
        <v>-60234.289999999994</v>
      </c>
      <c r="EO30" s="32">
        <f t="shared" ca="1" si="24"/>
        <v>-91370.690000000017</v>
      </c>
      <c r="EP30" s="32">
        <f t="shared" ca="1" si="24"/>
        <v>-135539.35999999999</v>
      </c>
      <c r="EQ30" s="32">
        <f t="shared" ca="1" si="24"/>
        <v>-130799.00000000001</v>
      </c>
      <c r="ER30" s="32">
        <f t="shared" ca="1" si="24"/>
        <v>-98350.62</v>
      </c>
    </row>
    <row r="31" spans="1:148" x14ac:dyDescent="0.25">
      <c r="A31" t="s">
        <v>448</v>
      </c>
      <c r="B31" s="1" t="s">
        <v>35</v>
      </c>
      <c r="C31" t="str">
        <f t="shared" ca="1" si="1"/>
        <v>CES1/CES2</v>
      </c>
      <c r="D31" t="str">
        <f t="shared" ca="1" si="2"/>
        <v>Calgary Energy Centre</v>
      </c>
      <c r="E31" s="51">
        <v>35894.313699999999</v>
      </c>
      <c r="F31" s="51">
        <v>30327.401999999998</v>
      </c>
      <c r="G31" s="51">
        <v>12970.1</v>
      </c>
      <c r="H31" s="51">
        <v>28412.116000000002</v>
      </c>
      <c r="I31" s="51">
        <v>43692.243699999999</v>
      </c>
      <c r="J31" s="51">
        <v>45548.175999999999</v>
      </c>
      <c r="K31" s="51">
        <v>36802.910499999998</v>
      </c>
      <c r="L31" s="51">
        <v>35327.797500000001</v>
      </c>
      <c r="M31" s="51">
        <v>32413.511999999999</v>
      </c>
      <c r="N31" s="51">
        <v>43879.368399999999</v>
      </c>
      <c r="O31" s="51">
        <v>41496.964</v>
      </c>
      <c r="P31" s="51">
        <v>52177.5026</v>
      </c>
      <c r="Q31" s="32">
        <v>2749750.2</v>
      </c>
      <c r="R31" s="32">
        <v>1327043.17</v>
      </c>
      <c r="S31" s="32">
        <v>1598576.62</v>
      </c>
      <c r="T31" s="32">
        <v>1623114.57</v>
      </c>
      <c r="U31" s="32">
        <v>1903652.04</v>
      </c>
      <c r="V31" s="32">
        <v>2689524.14</v>
      </c>
      <c r="W31" s="32">
        <v>4960042.03</v>
      </c>
      <c r="X31" s="32">
        <v>3546050.59</v>
      </c>
      <c r="Y31" s="32">
        <v>5624214.3799999999</v>
      </c>
      <c r="Z31" s="32">
        <v>5130889.63</v>
      </c>
      <c r="AA31" s="32">
        <v>5239292.07</v>
      </c>
      <c r="AB31" s="32">
        <v>3971164.54</v>
      </c>
      <c r="AC31" s="2">
        <v>0.94</v>
      </c>
      <c r="AD31" s="2">
        <v>0.94</v>
      </c>
      <c r="AE31" s="2">
        <v>0.94</v>
      </c>
      <c r="AF31" s="2">
        <v>0.94</v>
      </c>
      <c r="AG31" s="2">
        <v>0.94</v>
      </c>
      <c r="AH31" s="2">
        <v>0.94</v>
      </c>
      <c r="AI31" s="2">
        <v>0.94</v>
      </c>
      <c r="AJ31" s="2">
        <v>0.32</v>
      </c>
      <c r="AK31" s="2">
        <v>0.32</v>
      </c>
      <c r="AL31" s="2">
        <v>0.32</v>
      </c>
      <c r="AM31" s="2">
        <v>0.32</v>
      </c>
      <c r="AN31" s="2">
        <v>0.32</v>
      </c>
      <c r="AO31" s="33">
        <v>25847.65</v>
      </c>
      <c r="AP31" s="33">
        <v>12474.21</v>
      </c>
      <c r="AQ31" s="33">
        <v>15026.62</v>
      </c>
      <c r="AR31" s="33">
        <v>15257.28</v>
      </c>
      <c r="AS31" s="33">
        <v>17894.330000000002</v>
      </c>
      <c r="AT31" s="33">
        <v>25281.53</v>
      </c>
      <c r="AU31" s="33">
        <v>46624.4</v>
      </c>
      <c r="AV31" s="33">
        <v>11347.36</v>
      </c>
      <c r="AW31" s="33">
        <v>17997.490000000002</v>
      </c>
      <c r="AX31" s="33">
        <v>16418.849999999999</v>
      </c>
      <c r="AY31" s="33">
        <v>16765.73</v>
      </c>
      <c r="AZ31" s="33">
        <v>12707.73</v>
      </c>
      <c r="BA31" s="31">
        <f t="shared" si="26"/>
        <v>274.98</v>
      </c>
      <c r="BB31" s="31">
        <f t="shared" si="26"/>
        <v>132.69999999999999</v>
      </c>
      <c r="BC31" s="31">
        <f t="shared" si="26"/>
        <v>159.86000000000001</v>
      </c>
      <c r="BD31" s="31">
        <f t="shared" si="26"/>
        <v>-5843.21</v>
      </c>
      <c r="BE31" s="31">
        <f t="shared" si="26"/>
        <v>-6853.15</v>
      </c>
      <c r="BF31" s="31">
        <f t="shared" si="26"/>
        <v>-9682.2900000000009</v>
      </c>
      <c r="BG31" s="31">
        <f t="shared" si="26"/>
        <v>-17856.150000000001</v>
      </c>
      <c r="BH31" s="31">
        <f t="shared" si="26"/>
        <v>-31914.46</v>
      </c>
      <c r="BI31" s="31">
        <f t="shared" si="26"/>
        <v>-50617.93</v>
      </c>
      <c r="BJ31" s="31">
        <f t="shared" si="26"/>
        <v>-28219.89</v>
      </c>
      <c r="BK31" s="31">
        <f t="shared" si="26"/>
        <v>-28816.11</v>
      </c>
      <c r="BL31" s="31">
        <f t="shared" si="26"/>
        <v>-21841.4</v>
      </c>
      <c r="BM31" s="6">
        <f t="shared" ca="1" si="27"/>
        <v>-1.11E-2</v>
      </c>
      <c r="BN31" s="6">
        <f t="shared" ca="1" si="27"/>
        <v>-1.11E-2</v>
      </c>
      <c r="BO31" s="6">
        <f t="shared" ca="1" si="27"/>
        <v>-1.11E-2</v>
      </c>
      <c r="BP31" s="6">
        <f t="shared" ca="1" si="27"/>
        <v>-1.11E-2</v>
      </c>
      <c r="BQ31" s="6">
        <f t="shared" ca="1" si="27"/>
        <v>-1.11E-2</v>
      </c>
      <c r="BR31" s="6">
        <f t="shared" ca="1" si="27"/>
        <v>-1.11E-2</v>
      </c>
      <c r="BS31" s="6">
        <f t="shared" ca="1" si="27"/>
        <v>-1.11E-2</v>
      </c>
      <c r="BT31" s="6">
        <f t="shared" ca="1" si="27"/>
        <v>-1.11E-2</v>
      </c>
      <c r="BU31" s="6">
        <f t="shared" ca="1" si="27"/>
        <v>-1.11E-2</v>
      </c>
      <c r="BV31" s="6">
        <f t="shared" ca="1" si="27"/>
        <v>-1.11E-2</v>
      </c>
      <c r="BW31" s="6">
        <f t="shared" ca="1" si="27"/>
        <v>-1.11E-2</v>
      </c>
      <c r="BX31" s="6">
        <f t="shared" ca="1" si="27"/>
        <v>-1.11E-2</v>
      </c>
      <c r="BY31" s="31">
        <f t="shared" ca="1" si="31"/>
        <v>-30522.23</v>
      </c>
      <c r="BZ31" s="31">
        <f t="shared" ca="1" si="31"/>
        <v>-14730.18</v>
      </c>
      <c r="CA31" s="31">
        <f t="shared" ca="1" si="31"/>
        <v>-17744.2</v>
      </c>
      <c r="CB31" s="31">
        <f t="shared" ca="1" si="30"/>
        <v>-18016.57</v>
      </c>
      <c r="CC31" s="31">
        <f t="shared" ca="1" si="30"/>
        <v>-21130.54</v>
      </c>
      <c r="CD31" s="31">
        <f t="shared" ca="1" si="30"/>
        <v>-29853.72</v>
      </c>
      <c r="CE31" s="31">
        <f t="shared" ca="1" si="30"/>
        <v>-55056.47</v>
      </c>
      <c r="CF31" s="31">
        <f t="shared" ca="1" si="30"/>
        <v>-39361.160000000003</v>
      </c>
      <c r="CG31" s="31">
        <f t="shared" ca="1" si="30"/>
        <v>-62428.78</v>
      </c>
      <c r="CH31" s="31">
        <f t="shared" ca="1" si="30"/>
        <v>-56952.87</v>
      </c>
      <c r="CI31" s="31">
        <f t="shared" ca="1" si="30"/>
        <v>-58156.14</v>
      </c>
      <c r="CJ31" s="31">
        <f t="shared" ca="1" si="30"/>
        <v>-44079.93</v>
      </c>
      <c r="CK31" s="32">
        <f t="shared" ca="1" si="28"/>
        <v>-10999</v>
      </c>
      <c r="CL31" s="32">
        <f t="shared" ca="1" si="28"/>
        <v>-5308.17</v>
      </c>
      <c r="CM31" s="32">
        <f t="shared" ca="1" si="28"/>
        <v>-6394.31</v>
      </c>
      <c r="CN31" s="32">
        <f t="shared" ca="1" si="28"/>
        <v>-6492.46</v>
      </c>
      <c r="CO31" s="32">
        <f t="shared" ca="1" si="28"/>
        <v>-7614.61</v>
      </c>
      <c r="CP31" s="32">
        <f t="shared" ca="1" si="28"/>
        <v>-10758.1</v>
      </c>
      <c r="CQ31" s="32">
        <f t="shared" ca="1" si="28"/>
        <v>-19840.169999999998</v>
      </c>
      <c r="CR31" s="32">
        <f t="shared" ca="1" si="28"/>
        <v>-14184.2</v>
      </c>
      <c r="CS31" s="32">
        <f t="shared" ca="1" si="28"/>
        <v>-22496.86</v>
      </c>
      <c r="CT31" s="32">
        <f t="shared" ca="1" si="28"/>
        <v>-20523.560000000001</v>
      </c>
      <c r="CU31" s="32">
        <f t="shared" ca="1" si="28"/>
        <v>-20957.169999999998</v>
      </c>
      <c r="CV31" s="32">
        <f t="shared" ca="1" si="28"/>
        <v>-15884.66</v>
      </c>
      <c r="CW31" s="31">
        <f t="shared" ca="1" si="29"/>
        <v>-67643.86</v>
      </c>
      <c r="CX31" s="31">
        <f t="shared" ca="1" si="29"/>
        <v>-32645.26</v>
      </c>
      <c r="CY31" s="31">
        <f t="shared" ca="1" si="29"/>
        <v>-39324.990000000005</v>
      </c>
      <c r="CZ31" s="31">
        <f t="shared" ca="1" si="29"/>
        <v>-33923.1</v>
      </c>
      <c r="DA31" s="31">
        <f t="shared" ca="1" si="29"/>
        <v>-39786.33</v>
      </c>
      <c r="DB31" s="31">
        <f t="shared" ca="1" si="29"/>
        <v>-56211.060000000005</v>
      </c>
      <c r="DC31" s="31">
        <f t="shared" ca="1" si="29"/>
        <v>-103664.89000000001</v>
      </c>
      <c r="DD31" s="31">
        <f t="shared" ca="1" si="29"/>
        <v>-32978.26</v>
      </c>
      <c r="DE31" s="31">
        <f t="shared" ca="1" si="29"/>
        <v>-52305.200000000004</v>
      </c>
      <c r="DF31" s="31">
        <f t="shared" ca="1" si="29"/>
        <v>-65675.39</v>
      </c>
      <c r="DG31" s="31">
        <f t="shared" ca="1" si="29"/>
        <v>-67062.929999999993</v>
      </c>
      <c r="DH31" s="31">
        <f t="shared" ca="1" si="29"/>
        <v>-50830.919999999991</v>
      </c>
      <c r="DI31" s="32">
        <f t="shared" ca="1" si="22"/>
        <v>-3382.19</v>
      </c>
      <c r="DJ31" s="32">
        <f t="shared" ca="1" si="22"/>
        <v>-1632.26</v>
      </c>
      <c r="DK31" s="32">
        <f t="shared" ca="1" si="22"/>
        <v>-1966.25</v>
      </c>
      <c r="DL31" s="32">
        <f t="shared" ca="1" si="22"/>
        <v>-1696.16</v>
      </c>
      <c r="DM31" s="32">
        <f t="shared" ca="1" si="22"/>
        <v>-1989.32</v>
      </c>
      <c r="DN31" s="32">
        <f t="shared" ca="1" si="22"/>
        <v>-2810.55</v>
      </c>
      <c r="DO31" s="32">
        <f t="shared" ca="1" si="22"/>
        <v>-5183.24</v>
      </c>
      <c r="DP31" s="32">
        <f t="shared" ca="1" si="22"/>
        <v>-1648.91</v>
      </c>
      <c r="DQ31" s="32">
        <f t="shared" ca="1" si="22"/>
        <v>-2615.2600000000002</v>
      </c>
      <c r="DR31" s="32">
        <f t="shared" ca="1" si="22"/>
        <v>-3283.77</v>
      </c>
      <c r="DS31" s="32">
        <f t="shared" ca="1" si="22"/>
        <v>-3353.15</v>
      </c>
      <c r="DT31" s="32">
        <f t="shared" ca="1" si="22"/>
        <v>-2541.5500000000002</v>
      </c>
      <c r="DU31" s="31">
        <f t="shared" ca="1" si="23"/>
        <v>-16559.7</v>
      </c>
      <c r="DV31" s="31">
        <f t="shared" ca="1" si="23"/>
        <v>-7915.76</v>
      </c>
      <c r="DW31" s="31">
        <f t="shared" ca="1" si="23"/>
        <v>-9449.75</v>
      </c>
      <c r="DX31" s="31">
        <f t="shared" ca="1" si="23"/>
        <v>-8072.67</v>
      </c>
      <c r="DY31" s="31">
        <f t="shared" ca="1" si="23"/>
        <v>-9378.26</v>
      </c>
      <c r="DZ31" s="31">
        <f t="shared" ca="1" si="23"/>
        <v>-13118.9</v>
      </c>
      <c r="EA31" s="31">
        <f t="shared" ca="1" si="23"/>
        <v>-23960.31</v>
      </c>
      <c r="EB31" s="31">
        <f t="shared" ca="1" si="23"/>
        <v>-7545.53</v>
      </c>
      <c r="EC31" s="31">
        <f t="shared" ca="1" si="23"/>
        <v>-11845.76</v>
      </c>
      <c r="ED31" s="31">
        <f t="shared" ca="1" si="23"/>
        <v>-14725.72</v>
      </c>
      <c r="EE31" s="31">
        <f t="shared" ca="1" si="23"/>
        <v>-14880.63</v>
      </c>
      <c r="EF31" s="31">
        <f t="shared" ca="1" si="23"/>
        <v>-11164.32</v>
      </c>
      <c r="EG31" s="32">
        <f t="shared" ca="1" si="24"/>
        <v>-87585.75</v>
      </c>
      <c r="EH31" s="32">
        <f t="shared" ca="1" si="24"/>
        <v>-42193.279999999999</v>
      </c>
      <c r="EI31" s="32">
        <f t="shared" ca="1" si="24"/>
        <v>-50740.990000000005</v>
      </c>
      <c r="EJ31" s="32">
        <f t="shared" ca="1" si="24"/>
        <v>-43691.93</v>
      </c>
      <c r="EK31" s="32">
        <f t="shared" ca="1" si="24"/>
        <v>-51153.91</v>
      </c>
      <c r="EL31" s="32">
        <f t="shared" ca="1" si="24"/>
        <v>-72140.510000000009</v>
      </c>
      <c r="EM31" s="32">
        <f t="shared" ca="1" si="24"/>
        <v>-132808.44000000003</v>
      </c>
      <c r="EN31" s="32">
        <f t="shared" ca="1" si="24"/>
        <v>-42172.700000000004</v>
      </c>
      <c r="EO31" s="32">
        <f t="shared" ca="1" si="24"/>
        <v>-66766.22</v>
      </c>
      <c r="EP31" s="32">
        <f t="shared" ca="1" si="24"/>
        <v>-83684.88</v>
      </c>
      <c r="EQ31" s="32">
        <f t="shared" ca="1" si="24"/>
        <v>-85296.709999999992</v>
      </c>
      <c r="ER31" s="32">
        <f t="shared" ca="1" si="24"/>
        <v>-64536.789999999994</v>
      </c>
    </row>
    <row r="32" spans="1:148" x14ac:dyDescent="0.25">
      <c r="A32" t="s">
        <v>449</v>
      </c>
      <c r="B32" s="1" t="s">
        <v>44</v>
      </c>
      <c r="C32" t="str">
        <f t="shared" ca="1" si="1"/>
        <v>CMH1</v>
      </c>
      <c r="D32" t="str">
        <f t="shared" ca="1" si="2"/>
        <v>City of Medicine Hat</v>
      </c>
      <c r="E32" s="51">
        <v>15704.788500000001</v>
      </c>
      <c r="F32" s="51">
        <v>23051.766</v>
      </c>
      <c r="G32" s="51">
        <v>19587.6535</v>
      </c>
      <c r="H32" s="51">
        <v>12977.7598</v>
      </c>
      <c r="I32" s="51">
        <v>10028.718800000001</v>
      </c>
      <c r="J32" s="51">
        <v>11374.673199999999</v>
      </c>
      <c r="K32" s="51">
        <v>6477.8828999999996</v>
      </c>
      <c r="L32" s="51">
        <v>11731.429899999999</v>
      </c>
      <c r="M32" s="51">
        <v>21144.718799999999</v>
      </c>
      <c r="N32" s="51">
        <v>18246.925200000001</v>
      </c>
      <c r="O32" s="51">
        <v>15609.8899</v>
      </c>
      <c r="P32" s="51">
        <v>16366.1121</v>
      </c>
      <c r="Q32" s="32">
        <v>3754206.71</v>
      </c>
      <c r="R32" s="32">
        <v>1559711.09</v>
      </c>
      <c r="S32" s="32">
        <v>1991457.99</v>
      </c>
      <c r="T32" s="32">
        <v>1478219.61</v>
      </c>
      <c r="U32" s="32">
        <v>792171.12</v>
      </c>
      <c r="V32" s="32">
        <v>1466445.29</v>
      </c>
      <c r="W32" s="32">
        <v>1959733.32</v>
      </c>
      <c r="X32" s="32">
        <v>1493565.07</v>
      </c>
      <c r="Y32" s="32">
        <v>5056275.33</v>
      </c>
      <c r="Z32" s="32">
        <v>2760524.26</v>
      </c>
      <c r="AA32" s="32">
        <v>2508809.8199999998</v>
      </c>
      <c r="AB32" s="32">
        <v>1953806.57</v>
      </c>
      <c r="AC32" s="2">
        <v>1.39</v>
      </c>
      <c r="AD32" s="2">
        <v>1.39</v>
      </c>
      <c r="AE32" s="2">
        <v>1.39</v>
      </c>
      <c r="AF32" s="2">
        <v>1.39</v>
      </c>
      <c r="AG32" s="2">
        <v>1.39</v>
      </c>
      <c r="AH32" s="2">
        <v>1.39</v>
      </c>
      <c r="AI32" s="2">
        <v>1.39</v>
      </c>
      <c r="AJ32" s="2">
        <v>0.79</v>
      </c>
      <c r="AK32" s="2">
        <v>0.79</v>
      </c>
      <c r="AL32" s="2">
        <v>0.79</v>
      </c>
      <c r="AM32" s="2">
        <v>0.79</v>
      </c>
      <c r="AN32" s="2">
        <v>0.79</v>
      </c>
      <c r="AO32" s="33">
        <v>52183.47</v>
      </c>
      <c r="AP32" s="33">
        <v>21679.98</v>
      </c>
      <c r="AQ32" s="33">
        <v>27681.27</v>
      </c>
      <c r="AR32" s="33">
        <v>20547.25</v>
      </c>
      <c r="AS32" s="33">
        <v>11011.18</v>
      </c>
      <c r="AT32" s="33">
        <v>20383.59</v>
      </c>
      <c r="AU32" s="33">
        <v>27240.29</v>
      </c>
      <c r="AV32" s="33">
        <v>11799.16</v>
      </c>
      <c r="AW32" s="33">
        <v>39944.58</v>
      </c>
      <c r="AX32" s="33">
        <v>21808.14</v>
      </c>
      <c r="AY32" s="33">
        <v>19819.599999999999</v>
      </c>
      <c r="AZ32" s="33">
        <v>15435.07</v>
      </c>
      <c r="BA32" s="31">
        <f t="shared" si="26"/>
        <v>375.42</v>
      </c>
      <c r="BB32" s="31">
        <f t="shared" si="26"/>
        <v>155.97</v>
      </c>
      <c r="BC32" s="31">
        <f t="shared" si="26"/>
        <v>199.15</v>
      </c>
      <c r="BD32" s="31">
        <f t="shared" si="26"/>
        <v>-5321.59</v>
      </c>
      <c r="BE32" s="31">
        <f t="shared" si="26"/>
        <v>-2851.82</v>
      </c>
      <c r="BF32" s="31">
        <f t="shared" si="26"/>
        <v>-5279.2</v>
      </c>
      <c r="BG32" s="31">
        <f t="shared" si="26"/>
        <v>-7055.04</v>
      </c>
      <c r="BH32" s="31">
        <f t="shared" si="26"/>
        <v>-13442.09</v>
      </c>
      <c r="BI32" s="31">
        <f t="shared" si="26"/>
        <v>-45506.48</v>
      </c>
      <c r="BJ32" s="31">
        <f t="shared" si="26"/>
        <v>-15182.88</v>
      </c>
      <c r="BK32" s="31">
        <f t="shared" si="26"/>
        <v>-13798.45</v>
      </c>
      <c r="BL32" s="31">
        <f t="shared" si="26"/>
        <v>-10745.94</v>
      </c>
      <c r="BM32" s="6">
        <f t="shared" ca="1" si="27"/>
        <v>-1.5E-3</v>
      </c>
      <c r="BN32" s="6">
        <f t="shared" ca="1" si="27"/>
        <v>-1.5E-3</v>
      </c>
      <c r="BO32" s="6">
        <f t="shared" ca="1" si="27"/>
        <v>-1.5E-3</v>
      </c>
      <c r="BP32" s="6">
        <f t="shared" ca="1" si="27"/>
        <v>-1.5E-3</v>
      </c>
      <c r="BQ32" s="6">
        <f t="shared" ca="1" si="27"/>
        <v>-1.5E-3</v>
      </c>
      <c r="BR32" s="6">
        <f t="shared" ca="1" si="27"/>
        <v>-1.5E-3</v>
      </c>
      <c r="BS32" s="6">
        <f t="shared" ca="1" si="27"/>
        <v>-1.5E-3</v>
      </c>
      <c r="BT32" s="6">
        <f t="shared" ca="1" si="27"/>
        <v>-1.5E-3</v>
      </c>
      <c r="BU32" s="6">
        <f t="shared" ca="1" si="27"/>
        <v>-1.5E-3</v>
      </c>
      <c r="BV32" s="6">
        <f t="shared" ca="1" si="27"/>
        <v>-1.5E-3</v>
      </c>
      <c r="BW32" s="6">
        <f t="shared" ca="1" si="27"/>
        <v>-1.5E-3</v>
      </c>
      <c r="BX32" s="6">
        <f t="shared" ca="1" si="27"/>
        <v>-1.5E-3</v>
      </c>
      <c r="BY32" s="31">
        <f t="shared" ca="1" si="31"/>
        <v>-5631.31</v>
      </c>
      <c r="BZ32" s="31">
        <f t="shared" ca="1" si="31"/>
        <v>-2339.5700000000002</v>
      </c>
      <c r="CA32" s="31">
        <f t="shared" ca="1" si="31"/>
        <v>-2987.19</v>
      </c>
      <c r="CB32" s="31">
        <f t="shared" ca="1" si="30"/>
        <v>-2217.33</v>
      </c>
      <c r="CC32" s="31">
        <f t="shared" ca="1" si="30"/>
        <v>-1188.26</v>
      </c>
      <c r="CD32" s="31">
        <f t="shared" ca="1" si="30"/>
        <v>-2199.67</v>
      </c>
      <c r="CE32" s="31">
        <f t="shared" ca="1" si="30"/>
        <v>-2939.6</v>
      </c>
      <c r="CF32" s="31">
        <f t="shared" ca="1" si="30"/>
        <v>-2240.35</v>
      </c>
      <c r="CG32" s="31">
        <f t="shared" ca="1" si="30"/>
        <v>-7584.41</v>
      </c>
      <c r="CH32" s="31">
        <f t="shared" ca="1" si="30"/>
        <v>-4140.79</v>
      </c>
      <c r="CI32" s="31">
        <f t="shared" ca="1" si="30"/>
        <v>-3763.21</v>
      </c>
      <c r="CJ32" s="31">
        <f t="shared" ca="1" si="30"/>
        <v>-2930.71</v>
      </c>
      <c r="CK32" s="32">
        <f t="shared" ca="1" si="28"/>
        <v>-15016.83</v>
      </c>
      <c r="CL32" s="32">
        <f t="shared" ca="1" si="28"/>
        <v>-6238.84</v>
      </c>
      <c r="CM32" s="32">
        <f t="shared" ca="1" si="28"/>
        <v>-7965.83</v>
      </c>
      <c r="CN32" s="32">
        <f t="shared" ca="1" si="28"/>
        <v>-5912.88</v>
      </c>
      <c r="CO32" s="32">
        <f t="shared" ca="1" si="28"/>
        <v>-3168.68</v>
      </c>
      <c r="CP32" s="32">
        <f t="shared" ca="1" si="28"/>
        <v>-5865.78</v>
      </c>
      <c r="CQ32" s="32">
        <f t="shared" ca="1" si="28"/>
        <v>-7838.93</v>
      </c>
      <c r="CR32" s="32">
        <f t="shared" ca="1" si="28"/>
        <v>-5974.26</v>
      </c>
      <c r="CS32" s="32">
        <f t="shared" ca="1" si="28"/>
        <v>-20225.099999999999</v>
      </c>
      <c r="CT32" s="32">
        <f t="shared" ca="1" si="28"/>
        <v>-11042.1</v>
      </c>
      <c r="CU32" s="32">
        <f t="shared" ca="1" si="28"/>
        <v>-10035.24</v>
      </c>
      <c r="CV32" s="32">
        <f t="shared" ca="1" si="28"/>
        <v>-7815.23</v>
      </c>
      <c r="CW32" s="31">
        <f t="shared" ca="1" si="29"/>
        <v>-73207.03</v>
      </c>
      <c r="CX32" s="31">
        <f t="shared" ca="1" si="29"/>
        <v>-30414.36</v>
      </c>
      <c r="CY32" s="31">
        <f t="shared" ca="1" si="29"/>
        <v>-38833.440000000002</v>
      </c>
      <c r="CZ32" s="31">
        <f t="shared" ca="1" si="29"/>
        <v>-23355.87</v>
      </c>
      <c r="DA32" s="31">
        <f t="shared" ca="1" si="29"/>
        <v>-12516.3</v>
      </c>
      <c r="DB32" s="31">
        <f t="shared" ca="1" si="29"/>
        <v>-23169.84</v>
      </c>
      <c r="DC32" s="31">
        <f t="shared" ca="1" si="29"/>
        <v>-30963.78</v>
      </c>
      <c r="DD32" s="31">
        <f t="shared" ca="1" si="29"/>
        <v>-6571.68</v>
      </c>
      <c r="DE32" s="31">
        <f t="shared" ca="1" si="29"/>
        <v>-22247.609999999993</v>
      </c>
      <c r="DF32" s="31">
        <f t="shared" ca="1" si="29"/>
        <v>-21808.15</v>
      </c>
      <c r="DG32" s="31">
        <f t="shared" ca="1" si="29"/>
        <v>-19819.600000000002</v>
      </c>
      <c r="DH32" s="31">
        <f t="shared" ca="1" si="29"/>
        <v>-15435.069999999998</v>
      </c>
      <c r="DI32" s="32">
        <f t="shared" ca="1" si="22"/>
        <v>-3660.35</v>
      </c>
      <c r="DJ32" s="32">
        <f t="shared" ca="1" si="22"/>
        <v>-1520.72</v>
      </c>
      <c r="DK32" s="32">
        <f t="shared" ca="1" si="22"/>
        <v>-1941.67</v>
      </c>
      <c r="DL32" s="32">
        <f t="shared" ca="1" si="22"/>
        <v>-1167.79</v>
      </c>
      <c r="DM32" s="32">
        <f t="shared" ca="1" si="22"/>
        <v>-625.82000000000005</v>
      </c>
      <c r="DN32" s="32">
        <f t="shared" ca="1" si="22"/>
        <v>-1158.49</v>
      </c>
      <c r="DO32" s="32">
        <f t="shared" ca="1" si="22"/>
        <v>-1548.19</v>
      </c>
      <c r="DP32" s="32">
        <f t="shared" ca="1" si="22"/>
        <v>-328.58</v>
      </c>
      <c r="DQ32" s="32">
        <f t="shared" ca="1" si="22"/>
        <v>-1112.3800000000001</v>
      </c>
      <c r="DR32" s="32">
        <f t="shared" ca="1" si="22"/>
        <v>-1090.4100000000001</v>
      </c>
      <c r="DS32" s="32">
        <f t="shared" ca="1" si="22"/>
        <v>-990.98</v>
      </c>
      <c r="DT32" s="32">
        <f t="shared" ca="1" si="22"/>
        <v>-771.75</v>
      </c>
      <c r="DU32" s="31">
        <f t="shared" ca="1" si="23"/>
        <v>-17921.61</v>
      </c>
      <c r="DV32" s="31">
        <f t="shared" ca="1" si="23"/>
        <v>-7374.81</v>
      </c>
      <c r="DW32" s="31">
        <f t="shared" ca="1" si="23"/>
        <v>-9331.64</v>
      </c>
      <c r="DX32" s="31">
        <f t="shared" ca="1" si="23"/>
        <v>-5557.99</v>
      </c>
      <c r="DY32" s="31">
        <f t="shared" ca="1" si="23"/>
        <v>-2950.29</v>
      </c>
      <c r="DZ32" s="31">
        <f t="shared" ca="1" si="23"/>
        <v>-5407.53</v>
      </c>
      <c r="EA32" s="31">
        <f t="shared" ca="1" si="23"/>
        <v>-7156.73</v>
      </c>
      <c r="EB32" s="31">
        <f t="shared" ca="1" si="23"/>
        <v>-1503.62</v>
      </c>
      <c r="EC32" s="31">
        <f t="shared" ca="1" si="23"/>
        <v>-5038.5</v>
      </c>
      <c r="ED32" s="31">
        <f t="shared" ca="1" si="23"/>
        <v>-4889.82</v>
      </c>
      <c r="EE32" s="31">
        <f t="shared" ca="1" si="23"/>
        <v>-4397.78</v>
      </c>
      <c r="EF32" s="31">
        <f t="shared" ca="1" si="23"/>
        <v>-3390.1</v>
      </c>
      <c r="EG32" s="32">
        <f t="shared" ca="1" si="24"/>
        <v>-94788.99</v>
      </c>
      <c r="EH32" s="32">
        <f t="shared" ca="1" si="24"/>
        <v>-39309.89</v>
      </c>
      <c r="EI32" s="32">
        <f t="shared" ca="1" si="24"/>
        <v>-50106.75</v>
      </c>
      <c r="EJ32" s="32">
        <f t="shared" ca="1" si="24"/>
        <v>-30081.65</v>
      </c>
      <c r="EK32" s="32">
        <f t="shared" ca="1" si="24"/>
        <v>-16092.41</v>
      </c>
      <c r="EL32" s="32">
        <f t="shared" ca="1" si="24"/>
        <v>-29735.86</v>
      </c>
      <c r="EM32" s="32">
        <f t="shared" ca="1" si="24"/>
        <v>-39668.699999999997</v>
      </c>
      <c r="EN32" s="32">
        <f t="shared" ca="1" si="24"/>
        <v>-8403.880000000001</v>
      </c>
      <c r="EO32" s="32">
        <f t="shared" ca="1" si="24"/>
        <v>-28398.489999999994</v>
      </c>
      <c r="EP32" s="32">
        <f t="shared" ca="1" si="24"/>
        <v>-27788.38</v>
      </c>
      <c r="EQ32" s="32">
        <f t="shared" ca="1" si="24"/>
        <v>-25208.36</v>
      </c>
      <c r="ER32" s="32">
        <f t="shared" ca="1" si="24"/>
        <v>-19596.919999999998</v>
      </c>
    </row>
    <row r="33" spans="1:148" x14ac:dyDescent="0.25">
      <c r="A33" t="s">
        <v>450</v>
      </c>
      <c r="B33" s="1" t="s">
        <v>45</v>
      </c>
      <c r="C33" t="str">
        <f t="shared" ca="1" si="1"/>
        <v>CNR5</v>
      </c>
      <c r="D33" t="str">
        <f t="shared" ca="1" si="2"/>
        <v>CNRL Horizon Industrial System</v>
      </c>
      <c r="E33" s="51">
        <v>4103.6480000000001</v>
      </c>
      <c r="F33" s="51">
        <v>10544.76</v>
      </c>
      <c r="G33" s="51">
        <v>8201.8799999999992</v>
      </c>
      <c r="H33" s="51">
        <v>1410.5039999999999</v>
      </c>
      <c r="I33" s="51">
        <v>2718.4479999999999</v>
      </c>
      <c r="J33" s="51">
        <v>1972.7760000000001</v>
      </c>
      <c r="K33" s="51">
        <v>3011.6239999999998</v>
      </c>
      <c r="L33" s="51">
        <v>974.48</v>
      </c>
      <c r="M33" s="51">
        <v>2889.56</v>
      </c>
      <c r="N33" s="51">
        <v>3212.5317</v>
      </c>
      <c r="O33" s="51">
        <v>722.94560000000001</v>
      </c>
      <c r="P33" s="51">
        <v>1781.5704000000001</v>
      </c>
      <c r="Q33" s="32">
        <v>284816.24</v>
      </c>
      <c r="R33" s="32">
        <v>534692.29</v>
      </c>
      <c r="S33" s="32">
        <v>780063.68</v>
      </c>
      <c r="T33" s="32">
        <v>33275.199999999997</v>
      </c>
      <c r="U33" s="32">
        <v>52037.760000000002</v>
      </c>
      <c r="V33" s="32">
        <v>170572.66</v>
      </c>
      <c r="W33" s="32">
        <v>110885.99</v>
      </c>
      <c r="X33" s="32">
        <v>23902.04</v>
      </c>
      <c r="Y33" s="32">
        <v>332673.28999999998</v>
      </c>
      <c r="Z33" s="32">
        <v>179064.24</v>
      </c>
      <c r="AA33" s="32">
        <v>58503.47</v>
      </c>
      <c r="AB33" s="32">
        <v>171197.17</v>
      </c>
      <c r="AC33" s="2">
        <v>3.17</v>
      </c>
      <c r="AD33" s="2">
        <v>3.17</v>
      </c>
      <c r="AE33" s="2">
        <v>3.17</v>
      </c>
      <c r="AF33" s="2">
        <v>2.8</v>
      </c>
      <c r="AG33" s="2">
        <v>2.8</v>
      </c>
      <c r="AH33" s="2">
        <v>2.8</v>
      </c>
      <c r="AI33" s="2">
        <v>2.8</v>
      </c>
      <c r="AJ33" s="2">
        <v>2.58</v>
      </c>
      <c r="AK33" s="2">
        <v>2.58</v>
      </c>
      <c r="AL33" s="2">
        <v>2.58</v>
      </c>
      <c r="AM33" s="2">
        <v>2.58</v>
      </c>
      <c r="AN33" s="2">
        <v>2.58</v>
      </c>
      <c r="AO33" s="33">
        <v>9028.67</v>
      </c>
      <c r="AP33" s="33">
        <v>16949.75</v>
      </c>
      <c r="AQ33" s="33">
        <v>24728.02</v>
      </c>
      <c r="AR33" s="33">
        <v>931.71</v>
      </c>
      <c r="AS33" s="33">
        <v>1457.06</v>
      </c>
      <c r="AT33" s="33">
        <v>4776.03</v>
      </c>
      <c r="AU33" s="33">
        <v>3104.81</v>
      </c>
      <c r="AV33" s="33">
        <v>616.66999999999996</v>
      </c>
      <c r="AW33" s="33">
        <v>8582.9699999999993</v>
      </c>
      <c r="AX33" s="33">
        <v>4619.8599999999997</v>
      </c>
      <c r="AY33" s="33">
        <v>1509.39</v>
      </c>
      <c r="AZ33" s="33">
        <v>4416.8900000000003</v>
      </c>
      <c r="BA33" s="31">
        <f t="shared" si="26"/>
        <v>28.48</v>
      </c>
      <c r="BB33" s="31">
        <f t="shared" si="26"/>
        <v>53.47</v>
      </c>
      <c r="BC33" s="31">
        <f t="shared" si="26"/>
        <v>78.010000000000005</v>
      </c>
      <c r="BD33" s="31">
        <f t="shared" si="26"/>
        <v>-119.79</v>
      </c>
      <c r="BE33" s="31">
        <f t="shared" si="26"/>
        <v>-187.34</v>
      </c>
      <c r="BF33" s="31">
        <f t="shared" si="26"/>
        <v>-614.05999999999995</v>
      </c>
      <c r="BG33" s="31">
        <f t="shared" si="26"/>
        <v>-399.19</v>
      </c>
      <c r="BH33" s="31">
        <f t="shared" si="26"/>
        <v>-215.12</v>
      </c>
      <c r="BI33" s="31">
        <f t="shared" si="26"/>
        <v>-2994.06</v>
      </c>
      <c r="BJ33" s="31">
        <f t="shared" si="26"/>
        <v>-984.85</v>
      </c>
      <c r="BK33" s="31">
        <f t="shared" si="26"/>
        <v>-321.77</v>
      </c>
      <c r="BL33" s="31">
        <f t="shared" si="26"/>
        <v>-941.58</v>
      </c>
      <c r="BM33" s="6">
        <f t="shared" ca="1" si="27"/>
        <v>7.0199999999999999E-2</v>
      </c>
      <c r="BN33" s="6">
        <f t="shared" ca="1" si="27"/>
        <v>7.0199999999999999E-2</v>
      </c>
      <c r="BO33" s="6">
        <f t="shared" ca="1" si="27"/>
        <v>7.0199999999999999E-2</v>
      </c>
      <c r="BP33" s="6">
        <f t="shared" ca="1" si="27"/>
        <v>7.0199999999999999E-2</v>
      </c>
      <c r="BQ33" s="6">
        <f t="shared" ca="1" si="27"/>
        <v>7.0199999999999999E-2</v>
      </c>
      <c r="BR33" s="6">
        <f t="shared" ca="1" si="27"/>
        <v>7.0199999999999999E-2</v>
      </c>
      <c r="BS33" s="6">
        <f t="shared" ca="1" si="27"/>
        <v>7.0199999999999999E-2</v>
      </c>
      <c r="BT33" s="6">
        <f t="shared" ca="1" si="27"/>
        <v>7.0199999999999999E-2</v>
      </c>
      <c r="BU33" s="6">
        <f t="shared" ca="1" si="27"/>
        <v>7.0199999999999999E-2</v>
      </c>
      <c r="BV33" s="6">
        <f t="shared" ca="1" si="27"/>
        <v>7.0199999999999999E-2</v>
      </c>
      <c r="BW33" s="6">
        <f t="shared" ca="1" si="27"/>
        <v>7.0199999999999999E-2</v>
      </c>
      <c r="BX33" s="6">
        <f t="shared" ca="1" si="27"/>
        <v>7.0199999999999999E-2</v>
      </c>
      <c r="BY33" s="31">
        <f t="shared" ca="1" si="31"/>
        <v>19994.099999999999</v>
      </c>
      <c r="BZ33" s="31">
        <f t="shared" ca="1" si="31"/>
        <v>37535.4</v>
      </c>
      <c r="CA33" s="31">
        <f t="shared" ca="1" si="31"/>
        <v>54760.47</v>
      </c>
      <c r="CB33" s="31">
        <f t="shared" ca="1" si="30"/>
        <v>2335.92</v>
      </c>
      <c r="CC33" s="31">
        <f t="shared" ca="1" si="30"/>
        <v>3653.05</v>
      </c>
      <c r="CD33" s="31">
        <f t="shared" ca="1" si="30"/>
        <v>11974.2</v>
      </c>
      <c r="CE33" s="31">
        <f t="shared" ca="1" si="30"/>
        <v>7784.2</v>
      </c>
      <c r="CF33" s="31">
        <f t="shared" ca="1" si="30"/>
        <v>1677.92</v>
      </c>
      <c r="CG33" s="31">
        <f t="shared" ca="1" si="30"/>
        <v>23353.66</v>
      </c>
      <c r="CH33" s="31">
        <f t="shared" ca="1" si="30"/>
        <v>12570.31</v>
      </c>
      <c r="CI33" s="31">
        <f t="shared" ca="1" si="30"/>
        <v>4106.9399999999996</v>
      </c>
      <c r="CJ33" s="31">
        <f t="shared" ca="1" si="30"/>
        <v>12018.04</v>
      </c>
      <c r="CK33" s="32">
        <f t="shared" ca="1" si="28"/>
        <v>-1139.26</v>
      </c>
      <c r="CL33" s="32">
        <f t="shared" ca="1" si="28"/>
        <v>-2138.77</v>
      </c>
      <c r="CM33" s="32">
        <f t="shared" ca="1" si="28"/>
        <v>-3120.25</v>
      </c>
      <c r="CN33" s="32">
        <f t="shared" ca="1" si="28"/>
        <v>-133.1</v>
      </c>
      <c r="CO33" s="32">
        <f t="shared" ca="1" si="28"/>
        <v>-208.15</v>
      </c>
      <c r="CP33" s="32">
        <f t="shared" ca="1" si="28"/>
        <v>-682.29</v>
      </c>
      <c r="CQ33" s="32">
        <f t="shared" ca="1" si="28"/>
        <v>-443.54</v>
      </c>
      <c r="CR33" s="32">
        <f t="shared" ca="1" si="28"/>
        <v>-95.61</v>
      </c>
      <c r="CS33" s="32">
        <f t="shared" ca="1" si="28"/>
        <v>-1330.69</v>
      </c>
      <c r="CT33" s="32">
        <f t="shared" ca="1" si="28"/>
        <v>-716.26</v>
      </c>
      <c r="CU33" s="32">
        <f t="shared" ca="1" si="28"/>
        <v>-234.01</v>
      </c>
      <c r="CV33" s="32">
        <f t="shared" ca="1" si="28"/>
        <v>-684.79</v>
      </c>
      <c r="CW33" s="31">
        <f t="shared" ca="1" si="29"/>
        <v>9797.69</v>
      </c>
      <c r="CX33" s="31">
        <f t="shared" ca="1" si="29"/>
        <v>18393.410000000003</v>
      </c>
      <c r="CY33" s="31">
        <f t="shared" ca="1" si="29"/>
        <v>26834.190000000002</v>
      </c>
      <c r="CZ33" s="31">
        <f t="shared" ca="1" si="29"/>
        <v>1390.9</v>
      </c>
      <c r="DA33" s="31">
        <f t="shared" ca="1" si="29"/>
        <v>2175.1800000000003</v>
      </c>
      <c r="DB33" s="31">
        <f t="shared" ca="1" si="29"/>
        <v>7129.9400000000005</v>
      </c>
      <c r="DC33" s="31">
        <f t="shared" ca="1" si="29"/>
        <v>4635.04</v>
      </c>
      <c r="DD33" s="31">
        <f t="shared" ca="1" si="29"/>
        <v>1180.7600000000002</v>
      </c>
      <c r="DE33" s="31">
        <f t="shared" ca="1" si="29"/>
        <v>16434.060000000001</v>
      </c>
      <c r="DF33" s="31">
        <f t="shared" ca="1" si="29"/>
        <v>8219.0399999999991</v>
      </c>
      <c r="DG33" s="31">
        <f t="shared" ca="1" si="29"/>
        <v>2685.309999999999</v>
      </c>
      <c r="DH33" s="31">
        <f t="shared" ca="1" si="29"/>
        <v>7857.94</v>
      </c>
      <c r="DI33" s="32">
        <f t="shared" ca="1" si="22"/>
        <v>489.88</v>
      </c>
      <c r="DJ33" s="32">
        <f t="shared" ca="1" si="22"/>
        <v>919.67</v>
      </c>
      <c r="DK33" s="32">
        <f t="shared" ca="1" si="22"/>
        <v>1341.71</v>
      </c>
      <c r="DL33" s="32">
        <f t="shared" ca="1" si="22"/>
        <v>69.55</v>
      </c>
      <c r="DM33" s="32">
        <f t="shared" ca="1" si="22"/>
        <v>108.76</v>
      </c>
      <c r="DN33" s="32">
        <f t="shared" ca="1" si="22"/>
        <v>356.5</v>
      </c>
      <c r="DO33" s="32">
        <f t="shared" ca="1" si="22"/>
        <v>231.75</v>
      </c>
      <c r="DP33" s="32">
        <f t="shared" ca="1" si="22"/>
        <v>59.04</v>
      </c>
      <c r="DQ33" s="32">
        <f t="shared" ca="1" si="22"/>
        <v>821.7</v>
      </c>
      <c r="DR33" s="32">
        <f t="shared" ca="1" si="22"/>
        <v>410.95</v>
      </c>
      <c r="DS33" s="32">
        <f t="shared" ca="1" si="22"/>
        <v>134.27000000000001</v>
      </c>
      <c r="DT33" s="32">
        <f t="shared" ca="1" si="22"/>
        <v>392.9</v>
      </c>
      <c r="DU33" s="31">
        <f t="shared" ca="1" si="23"/>
        <v>2398.54</v>
      </c>
      <c r="DV33" s="31">
        <f t="shared" ca="1" si="23"/>
        <v>4460</v>
      </c>
      <c r="DW33" s="31">
        <f t="shared" ca="1" si="23"/>
        <v>6448.23</v>
      </c>
      <c r="DX33" s="31">
        <f t="shared" ca="1" si="23"/>
        <v>330.99</v>
      </c>
      <c r="DY33" s="31">
        <f t="shared" ca="1" si="23"/>
        <v>512.72</v>
      </c>
      <c r="DZ33" s="31">
        <f t="shared" ca="1" si="23"/>
        <v>1664.03</v>
      </c>
      <c r="EA33" s="31">
        <f t="shared" ca="1" si="23"/>
        <v>1071.31</v>
      </c>
      <c r="EB33" s="31">
        <f t="shared" ca="1" si="23"/>
        <v>270.16000000000003</v>
      </c>
      <c r="EC33" s="31">
        <f t="shared" ca="1" si="23"/>
        <v>3721.88</v>
      </c>
      <c r="ED33" s="31">
        <f t="shared" ca="1" si="23"/>
        <v>1842.87</v>
      </c>
      <c r="EE33" s="31">
        <f t="shared" ca="1" si="23"/>
        <v>595.84</v>
      </c>
      <c r="EF33" s="31">
        <f t="shared" ca="1" si="23"/>
        <v>1725.89</v>
      </c>
      <c r="EG33" s="32">
        <f t="shared" ca="1" si="24"/>
        <v>12686.11</v>
      </c>
      <c r="EH33" s="32">
        <f t="shared" ca="1" si="24"/>
        <v>23773.08</v>
      </c>
      <c r="EI33" s="32">
        <f t="shared" ca="1" si="24"/>
        <v>34624.130000000005</v>
      </c>
      <c r="EJ33" s="32">
        <f t="shared" ca="1" si="24"/>
        <v>1791.44</v>
      </c>
      <c r="EK33" s="32">
        <f t="shared" ca="1" si="24"/>
        <v>2796.6600000000008</v>
      </c>
      <c r="EL33" s="32">
        <f t="shared" ca="1" si="24"/>
        <v>9150.4700000000012</v>
      </c>
      <c r="EM33" s="32">
        <f t="shared" ca="1" si="24"/>
        <v>5938.1</v>
      </c>
      <c r="EN33" s="32">
        <f t="shared" ca="1" si="24"/>
        <v>1509.9600000000003</v>
      </c>
      <c r="EO33" s="32">
        <f t="shared" ca="1" si="24"/>
        <v>20977.640000000003</v>
      </c>
      <c r="EP33" s="32">
        <f t="shared" ca="1" si="24"/>
        <v>10472.86</v>
      </c>
      <c r="EQ33" s="32">
        <f t="shared" ca="1" si="24"/>
        <v>3415.4199999999992</v>
      </c>
      <c r="ER33" s="32">
        <f t="shared" ca="1" si="24"/>
        <v>9976.73</v>
      </c>
    </row>
    <row r="34" spans="1:148" x14ac:dyDescent="0.25">
      <c r="A34" t="s">
        <v>444</v>
      </c>
      <c r="B34" s="1" t="s">
        <v>159</v>
      </c>
      <c r="C34" t="str">
        <f t="shared" ca="1" si="1"/>
        <v>CR1</v>
      </c>
      <c r="D34" t="str">
        <f t="shared" ca="1" si="2"/>
        <v>Castle River #1 Wind Facility</v>
      </c>
      <c r="E34" s="51">
        <v>16696.195500000002</v>
      </c>
      <c r="F34" s="51">
        <v>9851.7315999999992</v>
      </c>
      <c r="G34" s="51">
        <v>11489.318799999999</v>
      </c>
      <c r="H34" s="51">
        <v>7930.3525</v>
      </c>
      <c r="I34" s="51">
        <v>9061.2332000000006</v>
      </c>
      <c r="J34" s="51">
        <v>9490.0156000000006</v>
      </c>
      <c r="K34" s="51">
        <v>4500.8190999999997</v>
      </c>
      <c r="L34" s="51">
        <v>3695.4416000000001</v>
      </c>
      <c r="M34" s="51">
        <v>6433.5808999999999</v>
      </c>
      <c r="N34" s="51">
        <v>8209.2837999999992</v>
      </c>
      <c r="O34" s="51">
        <v>11138.9112</v>
      </c>
      <c r="P34" s="51">
        <v>12339.441000000001</v>
      </c>
      <c r="Q34" s="32">
        <v>558849.06000000006</v>
      </c>
      <c r="R34" s="32">
        <v>292898.14</v>
      </c>
      <c r="S34" s="32">
        <v>356791.16</v>
      </c>
      <c r="T34" s="32">
        <v>172764.34</v>
      </c>
      <c r="U34" s="32">
        <v>283002.55</v>
      </c>
      <c r="V34" s="32">
        <v>274774.88</v>
      </c>
      <c r="W34" s="32">
        <v>178639.96</v>
      </c>
      <c r="X34" s="32">
        <v>324939.37</v>
      </c>
      <c r="Y34" s="32">
        <v>304755.38</v>
      </c>
      <c r="Z34" s="32">
        <v>348519.52</v>
      </c>
      <c r="AA34" s="32">
        <v>467020.51</v>
      </c>
      <c r="AB34" s="32">
        <v>474735.52</v>
      </c>
      <c r="AC34" s="2">
        <v>2.23</v>
      </c>
      <c r="AD34" s="2">
        <v>2.23</v>
      </c>
      <c r="AE34" s="2">
        <v>2.23</v>
      </c>
      <c r="AF34" s="2">
        <v>2.4900000000000002</v>
      </c>
      <c r="AG34" s="2">
        <v>2.4900000000000002</v>
      </c>
      <c r="AH34" s="2">
        <v>2.4900000000000002</v>
      </c>
      <c r="AI34" s="2">
        <v>2.4900000000000002</v>
      </c>
      <c r="AJ34" s="2">
        <v>1.69</v>
      </c>
      <c r="AK34" s="2">
        <v>1.69</v>
      </c>
      <c r="AL34" s="2">
        <v>1.69</v>
      </c>
      <c r="AM34" s="2">
        <v>1.69</v>
      </c>
      <c r="AN34" s="2">
        <v>1.69</v>
      </c>
      <c r="AO34" s="33">
        <v>12462.33</v>
      </c>
      <c r="AP34" s="33">
        <v>6531.63</v>
      </c>
      <c r="AQ34" s="33">
        <v>7956.44</v>
      </c>
      <c r="AR34" s="33">
        <v>4301.83</v>
      </c>
      <c r="AS34" s="33">
        <v>7046.76</v>
      </c>
      <c r="AT34" s="33">
        <v>6841.89</v>
      </c>
      <c r="AU34" s="33">
        <v>4448.1400000000003</v>
      </c>
      <c r="AV34" s="33">
        <v>5491.48</v>
      </c>
      <c r="AW34" s="33">
        <v>5150.37</v>
      </c>
      <c r="AX34" s="33">
        <v>5889.98</v>
      </c>
      <c r="AY34" s="33">
        <v>7892.65</v>
      </c>
      <c r="AZ34" s="33">
        <v>8023.03</v>
      </c>
      <c r="BA34" s="31">
        <f t="shared" si="26"/>
        <v>55.88</v>
      </c>
      <c r="BB34" s="31">
        <f t="shared" si="26"/>
        <v>29.29</v>
      </c>
      <c r="BC34" s="31">
        <f t="shared" si="26"/>
        <v>35.68</v>
      </c>
      <c r="BD34" s="31">
        <f t="shared" si="26"/>
        <v>-621.95000000000005</v>
      </c>
      <c r="BE34" s="31">
        <f t="shared" si="26"/>
        <v>-1018.81</v>
      </c>
      <c r="BF34" s="31">
        <f t="shared" si="26"/>
        <v>-989.19</v>
      </c>
      <c r="BG34" s="31">
        <f t="shared" si="26"/>
        <v>-643.1</v>
      </c>
      <c r="BH34" s="31">
        <f t="shared" si="26"/>
        <v>-2924.45</v>
      </c>
      <c r="BI34" s="31">
        <f t="shared" si="26"/>
        <v>-2742.8</v>
      </c>
      <c r="BJ34" s="31">
        <f t="shared" si="26"/>
        <v>-1916.86</v>
      </c>
      <c r="BK34" s="31">
        <f t="shared" si="26"/>
        <v>-2568.61</v>
      </c>
      <c r="BL34" s="31">
        <f t="shared" si="26"/>
        <v>-2611.0500000000002</v>
      </c>
      <c r="BM34" s="6">
        <f t="shared" ca="1" si="27"/>
        <v>4.65E-2</v>
      </c>
      <c r="BN34" s="6">
        <f t="shared" ca="1" si="27"/>
        <v>4.65E-2</v>
      </c>
      <c r="BO34" s="6">
        <f t="shared" ca="1" si="27"/>
        <v>4.65E-2</v>
      </c>
      <c r="BP34" s="6">
        <f t="shared" ca="1" si="27"/>
        <v>4.65E-2</v>
      </c>
      <c r="BQ34" s="6">
        <f t="shared" ca="1" si="27"/>
        <v>4.65E-2</v>
      </c>
      <c r="BR34" s="6">
        <f t="shared" ca="1" si="27"/>
        <v>4.65E-2</v>
      </c>
      <c r="BS34" s="6">
        <f t="shared" ca="1" si="27"/>
        <v>4.65E-2</v>
      </c>
      <c r="BT34" s="6">
        <f t="shared" ca="1" si="27"/>
        <v>4.65E-2</v>
      </c>
      <c r="BU34" s="6">
        <f t="shared" ca="1" si="27"/>
        <v>4.65E-2</v>
      </c>
      <c r="BV34" s="6">
        <f t="shared" ca="1" si="27"/>
        <v>4.65E-2</v>
      </c>
      <c r="BW34" s="6">
        <f t="shared" ca="1" si="27"/>
        <v>4.65E-2</v>
      </c>
      <c r="BX34" s="6">
        <f t="shared" ca="1" si="27"/>
        <v>4.65E-2</v>
      </c>
      <c r="BY34" s="31">
        <f t="shared" ca="1" si="31"/>
        <v>25986.48</v>
      </c>
      <c r="BZ34" s="31">
        <f t="shared" ca="1" si="31"/>
        <v>13619.76</v>
      </c>
      <c r="CA34" s="31">
        <f t="shared" ca="1" si="31"/>
        <v>16590.79</v>
      </c>
      <c r="CB34" s="31">
        <f t="shared" ca="1" si="30"/>
        <v>8033.54</v>
      </c>
      <c r="CC34" s="31">
        <f t="shared" ca="1" si="30"/>
        <v>13159.62</v>
      </c>
      <c r="CD34" s="31">
        <f t="shared" ca="1" si="30"/>
        <v>12777.03</v>
      </c>
      <c r="CE34" s="31">
        <f t="shared" ca="1" si="30"/>
        <v>8306.76</v>
      </c>
      <c r="CF34" s="31">
        <f t="shared" ca="1" si="30"/>
        <v>15109.68</v>
      </c>
      <c r="CG34" s="31">
        <f t="shared" ca="1" si="30"/>
        <v>14171.13</v>
      </c>
      <c r="CH34" s="31">
        <f t="shared" ca="1" si="30"/>
        <v>16206.16</v>
      </c>
      <c r="CI34" s="31">
        <f t="shared" ca="1" si="30"/>
        <v>21716.45</v>
      </c>
      <c r="CJ34" s="31">
        <f t="shared" ca="1" si="30"/>
        <v>22075.200000000001</v>
      </c>
      <c r="CK34" s="32">
        <f t="shared" ca="1" si="28"/>
        <v>-2235.4</v>
      </c>
      <c r="CL34" s="32">
        <f t="shared" ca="1" si="28"/>
        <v>-1171.5899999999999</v>
      </c>
      <c r="CM34" s="32">
        <f t="shared" ca="1" si="28"/>
        <v>-1427.16</v>
      </c>
      <c r="CN34" s="32">
        <f t="shared" ca="1" si="28"/>
        <v>-691.06</v>
      </c>
      <c r="CO34" s="32">
        <f t="shared" ca="1" si="28"/>
        <v>-1132.01</v>
      </c>
      <c r="CP34" s="32">
        <f t="shared" ca="1" si="28"/>
        <v>-1099.0999999999999</v>
      </c>
      <c r="CQ34" s="32">
        <f t="shared" ca="1" si="28"/>
        <v>-714.56</v>
      </c>
      <c r="CR34" s="32">
        <f t="shared" ca="1" si="28"/>
        <v>-1299.76</v>
      </c>
      <c r="CS34" s="32">
        <f t="shared" ca="1" si="28"/>
        <v>-1219.02</v>
      </c>
      <c r="CT34" s="32">
        <f t="shared" ca="1" si="28"/>
        <v>-1394.08</v>
      </c>
      <c r="CU34" s="32">
        <f t="shared" ca="1" si="28"/>
        <v>-1868.08</v>
      </c>
      <c r="CV34" s="32">
        <f t="shared" ca="1" si="28"/>
        <v>-1898.94</v>
      </c>
      <c r="CW34" s="31">
        <f t="shared" ca="1" si="29"/>
        <v>11232.869999999999</v>
      </c>
      <c r="CX34" s="31">
        <f t="shared" ca="1" si="29"/>
        <v>5887.25</v>
      </c>
      <c r="CY34" s="31">
        <f t="shared" ca="1" si="29"/>
        <v>7171.5100000000011</v>
      </c>
      <c r="CZ34" s="31">
        <f t="shared" ca="1" si="29"/>
        <v>3662.5999999999995</v>
      </c>
      <c r="DA34" s="31">
        <f t="shared" ca="1" si="29"/>
        <v>5999.66</v>
      </c>
      <c r="DB34" s="31">
        <f t="shared" ca="1" si="29"/>
        <v>5825.23</v>
      </c>
      <c r="DC34" s="31">
        <f t="shared" ca="1" si="29"/>
        <v>3787.1600000000003</v>
      </c>
      <c r="DD34" s="31">
        <f t="shared" ca="1" si="29"/>
        <v>11242.89</v>
      </c>
      <c r="DE34" s="31">
        <f t="shared" ca="1" si="29"/>
        <v>10544.539999999999</v>
      </c>
      <c r="DF34" s="31">
        <f t="shared" ca="1" si="29"/>
        <v>10838.960000000001</v>
      </c>
      <c r="DG34" s="31">
        <f t="shared" ca="1" si="29"/>
        <v>14524.330000000004</v>
      </c>
      <c r="DH34" s="31">
        <f t="shared" ca="1" si="29"/>
        <v>14764.280000000002</v>
      </c>
      <c r="DI34" s="32">
        <f t="shared" ca="1" si="22"/>
        <v>561.64</v>
      </c>
      <c r="DJ34" s="32">
        <f t="shared" ca="1" si="22"/>
        <v>294.36</v>
      </c>
      <c r="DK34" s="32">
        <f t="shared" ca="1" si="22"/>
        <v>358.58</v>
      </c>
      <c r="DL34" s="32">
        <f t="shared" ca="1" si="22"/>
        <v>183.13</v>
      </c>
      <c r="DM34" s="32">
        <f t="shared" ca="1" si="22"/>
        <v>299.98</v>
      </c>
      <c r="DN34" s="32">
        <f t="shared" ca="1" si="22"/>
        <v>291.26</v>
      </c>
      <c r="DO34" s="32">
        <f t="shared" ca="1" si="22"/>
        <v>189.36</v>
      </c>
      <c r="DP34" s="32">
        <f t="shared" ca="1" si="22"/>
        <v>562.14</v>
      </c>
      <c r="DQ34" s="32">
        <f t="shared" ca="1" si="22"/>
        <v>527.23</v>
      </c>
      <c r="DR34" s="32">
        <f t="shared" ca="1" si="22"/>
        <v>541.95000000000005</v>
      </c>
      <c r="DS34" s="32">
        <f t="shared" ca="1" si="22"/>
        <v>726.22</v>
      </c>
      <c r="DT34" s="32">
        <f t="shared" ca="1" si="22"/>
        <v>738.21</v>
      </c>
      <c r="DU34" s="31">
        <f t="shared" ca="1" si="23"/>
        <v>2749.89</v>
      </c>
      <c r="DV34" s="31">
        <f t="shared" ca="1" si="23"/>
        <v>1427.53</v>
      </c>
      <c r="DW34" s="31">
        <f t="shared" ca="1" si="23"/>
        <v>1723.31</v>
      </c>
      <c r="DX34" s="31">
        <f t="shared" ca="1" si="23"/>
        <v>871.59</v>
      </c>
      <c r="DY34" s="31">
        <f t="shared" ca="1" si="23"/>
        <v>1414.21</v>
      </c>
      <c r="DZ34" s="31">
        <f t="shared" ca="1" si="23"/>
        <v>1359.53</v>
      </c>
      <c r="EA34" s="31">
        <f t="shared" ca="1" si="23"/>
        <v>875.34</v>
      </c>
      <c r="EB34" s="31">
        <f t="shared" ca="1" si="23"/>
        <v>2572.41</v>
      </c>
      <c r="EC34" s="31">
        <f t="shared" ca="1" si="23"/>
        <v>2388.06</v>
      </c>
      <c r="ED34" s="31">
        <f t="shared" ca="1" si="23"/>
        <v>2430.31</v>
      </c>
      <c r="EE34" s="31">
        <f t="shared" ca="1" si="23"/>
        <v>3222.81</v>
      </c>
      <c r="EF34" s="31">
        <f t="shared" ca="1" si="23"/>
        <v>3242.77</v>
      </c>
      <c r="EG34" s="32">
        <f t="shared" ca="1" si="24"/>
        <v>14544.399999999998</v>
      </c>
      <c r="EH34" s="32">
        <f t="shared" ca="1" si="24"/>
        <v>7609.1399999999994</v>
      </c>
      <c r="EI34" s="32">
        <f t="shared" ca="1" si="24"/>
        <v>9253.4000000000015</v>
      </c>
      <c r="EJ34" s="32">
        <f t="shared" ca="1" si="24"/>
        <v>4717.32</v>
      </c>
      <c r="EK34" s="32">
        <f t="shared" ca="1" si="24"/>
        <v>7713.8499999999995</v>
      </c>
      <c r="EL34" s="32">
        <f t="shared" ca="1" si="24"/>
        <v>7476.0199999999995</v>
      </c>
      <c r="EM34" s="32">
        <f t="shared" ca="1" si="24"/>
        <v>4851.8600000000006</v>
      </c>
      <c r="EN34" s="32">
        <f t="shared" ca="1" si="24"/>
        <v>14377.439999999999</v>
      </c>
      <c r="EO34" s="32">
        <f t="shared" ca="1" si="24"/>
        <v>13459.829999999998</v>
      </c>
      <c r="EP34" s="32">
        <f t="shared" ca="1" si="24"/>
        <v>13811.220000000001</v>
      </c>
      <c r="EQ34" s="32">
        <f t="shared" ca="1" si="24"/>
        <v>18473.360000000004</v>
      </c>
      <c r="ER34" s="32">
        <f t="shared" ca="1" si="24"/>
        <v>18745.260000000002</v>
      </c>
    </row>
    <row r="35" spans="1:148" x14ac:dyDescent="0.25">
      <c r="A35" t="s">
        <v>520</v>
      </c>
      <c r="B35" s="1" t="s">
        <v>160</v>
      </c>
      <c r="C35" t="str">
        <f t="shared" ca="1" si="1"/>
        <v>CRE3</v>
      </c>
      <c r="D35" t="str">
        <f t="shared" ca="1" si="2"/>
        <v>Cowley North Wind Facility</v>
      </c>
      <c r="E35" s="51">
        <v>6484.2885999999999</v>
      </c>
      <c r="F35" s="51">
        <v>4062.8395</v>
      </c>
      <c r="G35" s="51">
        <v>5219.2491</v>
      </c>
      <c r="H35" s="51">
        <v>3149.7213999999999</v>
      </c>
      <c r="I35" s="51">
        <v>3913.2845000000002</v>
      </c>
      <c r="J35" s="51">
        <v>4012.0725000000002</v>
      </c>
      <c r="K35" s="51">
        <v>1857.3724</v>
      </c>
      <c r="L35" s="51">
        <v>1634.0533</v>
      </c>
      <c r="M35" s="51">
        <v>2766.4479999999999</v>
      </c>
      <c r="N35" s="51">
        <v>3489.9175</v>
      </c>
      <c r="O35" s="51">
        <v>4667.8473999999997</v>
      </c>
      <c r="P35" s="51">
        <v>5668.4250000000002</v>
      </c>
      <c r="Q35" s="32">
        <v>216385.81</v>
      </c>
      <c r="R35" s="32">
        <v>120857.02</v>
      </c>
      <c r="S35" s="32">
        <v>168338.01</v>
      </c>
      <c r="T35" s="32">
        <v>70422.31</v>
      </c>
      <c r="U35" s="32">
        <v>113498.05</v>
      </c>
      <c r="V35" s="32">
        <v>115591.62</v>
      </c>
      <c r="W35" s="32">
        <v>82851.320000000007</v>
      </c>
      <c r="X35" s="32">
        <v>137293.57</v>
      </c>
      <c r="Y35" s="32">
        <v>145338.59</v>
      </c>
      <c r="Z35" s="32">
        <v>156271.95000000001</v>
      </c>
      <c r="AA35" s="32">
        <v>244768.83</v>
      </c>
      <c r="AB35" s="32">
        <v>226600.46</v>
      </c>
      <c r="AC35" s="2">
        <v>4.03</v>
      </c>
      <c r="AD35" s="2">
        <v>4.03</v>
      </c>
      <c r="AE35" s="2">
        <v>4.03</v>
      </c>
      <c r="AF35" s="2">
        <v>4.3</v>
      </c>
      <c r="AG35" s="2">
        <v>4.3</v>
      </c>
      <c r="AH35" s="2">
        <v>4.3</v>
      </c>
      <c r="AI35" s="2">
        <v>4.3</v>
      </c>
      <c r="AJ35" s="2">
        <v>3.49</v>
      </c>
      <c r="AK35" s="2">
        <v>3.49</v>
      </c>
      <c r="AL35" s="2">
        <v>3.49</v>
      </c>
      <c r="AM35" s="2">
        <v>3.49</v>
      </c>
      <c r="AN35" s="2">
        <v>3.49</v>
      </c>
      <c r="AO35" s="33">
        <v>8720.35</v>
      </c>
      <c r="AP35" s="33">
        <v>4870.54</v>
      </c>
      <c r="AQ35" s="33">
        <v>6784.02</v>
      </c>
      <c r="AR35" s="33">
        <v>3028.16</v>
      </c>
      <c r="AS35" s="33">
        <v>4880.42</v>
      </c>
      <c r="AT35" s="33">
        <v>4970.4399999999996</v>
      </c>
      <c r="AU35" s="33">
        <v>3562.61</v>
      </c>
      <c r="AV35" s="33">
        <v>4791.55</v>
      </c>
      <c r="AW35" s="33">
        <v>5072.32</v>
      </c>
      <c r="AX35" s="33">
        <v>5453.89</v>
      </c>
      <c r="AY35" s="33">
        <v>8542.43</v>
      </c>
      <c r="AZ35" s="33">
        <v>7908.36</v>
      </c>
      <c r="BA35" s="31">
        <f t="shared" si="26"/>
        <v>21.64</v>
      </c>
      <c r="BB35" s="31">
        <f t="shared" si="26"/>
        <v>12.09</v>
      </c>
      <c r="BC35" s="31">
        <f t="shared" si="26"/>
        <v>16.829999999999998</v>
      </c>
      <c r="BD35" s="31">
        <f t="shared" si="26"/>
        <v>-253.52</v>
      </c>
      <c r="BE35" s="31">
        <f t="shared" si="26"/>
        <v>-408.59</v>
      </c>
      <c r="BF35" s="31">
        <f t="shared" si="26"/>
        <v>-416.13</v>
      </c>
      <c r="BG35" s="31">
        <f t="shared" si="26"/>
        <v>-298.26</v>
      </c>
      <c r="BH35" s="31">
        <f t="shared" si="26"/>
        <v>-1235.6400000000001</v>
      </c>
      <c r="BI35" s="31">
        <f t="shared" si="26"/>
        <v>-1308.05</v>
      </c>
      <c r="BJ35" s="31">
        <f t="shared" si="26"/>
        <v>-859.5</v>
      </c>
      <c r="BK35" s="31">
        <f t="shared" si="26"/>
        <v>-1346.23</v>
      </c>
      <c r="BL35" s="31">
        <f t="shared" si="26"/>
        <v>-1246.3</v>
      </c>
      <c r="BM35" s="6">
        <f t="shared" ca="1" si="27"/>
        <v>7.9799999999999996E-2</v>
      </c>
      <c r="BN35" s="6">
        <f t="shared" ca="1" si="27"/>
        <v>7.9799999999999996E-2</v>
      </c>
      <c r="BO35" s="6">
        <f t="shared" ca="1" si="27"/>
        <v>7.9799999999999996E-2</v>
      </c>
      <c r="BP35" s="6">
        <f t="shared" ca="1" si="27"/>
        <v>7.9799999999999996E-2</v>
      </c>
      <c r="BQ35" s="6">
        <f t="shared" ca="1" si="27"/>
        <v>7.9799999999999996E-2</v>
      </c>
      <c r="BR35" s="6">
        <f t="shared" ca="1" si="27"/>
        <v>7.9799999999999996E-2</v>
      </c>
      <c r="BS35" s="6">
        <f t="shared" ca="1" si="27"/>
        <v>7.9799999999999996E-2</v>
      </c>
      <c r="BT35" s="6">
        <f t="shared" ca="1" si="27"/>
        <v>7.9799999999999996E-2</v>
      </c>
      <c r="BU35" s="6">
        <f t="shared" ca="1" si="27"/>
        <v>7.9799999999999996E-2</v>
      </c>
      <c r="BV35" s="6">
        <f t="shared" ca="1" si="27"/>
        <v>7.9799999999999996E-2</v>
      </c>
      <c r="BW35" s="6">
        <f t="shared" ca="1" si="27"/>
        <v>7.9799999999999996E-2</v>
      </c>
      <c r="BX35" s="6">
        <f t="shared" ca="1" si="27"/>
        <v>7.9799999999999996E-2</v>
      </c>
      <c r="BY35" s="31">
        <f t="shared" ca="1" si="31"/>
        <v>17267.59</v>
      </c>
      <c r="BZ35" s="31">
        <f t="shared" ca="1" si="31"/>
        <v>9644.39</v>
      </c>
      <c r="CA35" s="31">
        <f t="shared" ca="1" si="31"/>
        <v>13433.37</v>
      </c>
      <c r="CB35" s="31">
        <f t="shared" ca="1" si="30"/>
        <v>5619.7</v>
      </c>
      <c r="CC35" s="31">
        <f t="shared" ca="1" si="30"/>
        <v>9057.14</v>
      </c>
      <c r="CD35" s="31">
        <f t="shared" ca="1" si="30"/>
        <v>9224.2099999999991</v>
      </c>
      <c r="CE35" s="31">
        <f t="shared" ca="1" si="30"/>
        <v>6611.54</v>
      </c>
      <c r="CF35" s="31">
        <f t="shared" ca="1" si="30"/>
        <v>10956.03</v>
      </c>
      <c r="CG35" s="31">
        <f t="shared" ca="1" si="30"/>
        <v>11598.02</v>
      </c>
      <c r="CH35" s="31">
        <f t="shared" ca="1" si="30"/>
        <v>12470.5</v>
      </c>
      <c r="CI35" s="31">
        <f t="shared" ca="1" si="30"/>
        <v>19532.55</v>
      </c>
      <c r="CJ35" s="31">
        <f t="shared" ca="1" si="30"/>
        <v>18082.72</v>
      </c>
      <c r="CK35" s="32">
        <f t="shared" ca="1" si="28"/>
        <v>-865.54</v>
      </c>
      <c r="CL35" s="32">
        <f t="shared" ca="1" si="28"/>
        <v>-483.43</v>
      </c>
      <c r="CM35" s="32">
        <f t="shared" ca="1" si="28"/>
        <v>-673.35</v>
      </c>
      <c r="CN35" s="32">
        <f t="shared" ca="1" si="28"/>
        <v>-281.69</v>
      </c>
      <c r="CO35" s="32">
        <f t="shared" ca="1" si="28"/>
        <v>-453.99</v>
      </c>
      <c r="CP35" s="32">
        <f t="shared" ca="1" si="28"/>
        <v>-462.37</v>
      </c>
      <c r="CQ35" s="32">
        <f t="shared" ca="1" si="28"/>
        <v>-331.41</v>
      </c>
      <c r="CR35" s="32">
        <f t="shared" ca="1" si="28"/>
        <v>-549.16999999999996</v>
      </c>
      <c r="CS35" s="32">
        <f t="shared" ca="1" si="28"/>
        <v>-581.35</v>
      </c>
      <c r="CT35" s="32">
        <f t="shared" ca="1" si="28"/>
        <v>-625.09</v>
      </c>
      <c r="CU35" s="32">
        <f t="shared" ca="1" si="28"/>
        <v>-979.08</v>
      </c>
      <c r="CV35" s="32">
        <f t="shared" ca="1" si="28"/>
        <v>-906.4</v>
      </c>
      <c r="CW35" s="31">
        <f t="shared" ca="1" si="29"/>
        <v>7660.0599999999986</v>
      </c>
      <c r="CX35" s="31">
        <f t="shared" ca="1" si="29"/>
        <v>4278.329999999999</v>
      </c>
      <c r="CY35" s="31">
        <f t="shared" ca="1" si="29"/>
        <v>5959.17</v>
      </c>
      <c r="CZ35" s="31">
        <f t="shared" ca="1" si="29"/>
        <v>2563.3700000000003</v>
      </c>
      <c r="DA35" s="31">
        <f t="shared" ca="1" si="29"/>
        <v>4131.32</v>
      </c>
      <c r="DB35" s="31">
        <f t="shared" ca="1" si="29"/>
        <v>4207.5299999999988</v>
      </c>
      <c r="DC35" s="31">
        <f t="shared" ca="1" si="29"/>
        <v>3015.7799999999997</v>
      </c>
      <c r="DD35" s="31">
        <f t="shared" ca="1" si="29"/>
        <v>6850.9500000000007</v>
      </c>
      <c r="DE35" s="31">
        <f t="shared" ca="1" si="29"/>
        <v>7252.4000000000005</v>
      </c>
      <c r="DF35" s="31">
        <f t="shared" ca="1" si="29"/>
        <v>7251.0199999999995</v>
      </c>
      <c r="DG35" s="31">
        <f t="shared" ca="1" si="29"/>
        <v>11357.269999999997</v>
      </c>
      <c r="DH35" s="31">
        <f t="shared" ca="1" si="29"/>
        <v>10514.259999999998</v>
      </c>
      <c r="DI35" s="32">
        <f t="shared" ca="1" si="22"/>
        <v>383</v>
      </c>
      <c r="DJ35" s="32">
        <f t="shared" ca="1" si="22"/>
        <v>213.92</v>
      </c>
      <c r="DK35" s="32">
        <f t="shared" ca="1" si="22"/>
        <v>297.95999999999998</v>
      </c>
      <c r="DL35" s="32">
        <f t="shared" ca="1" si="22"/>
        <v>128.16999999999999</v>
      </c>
      <c r="DM35" s="32">
        <f t="shared" ca="1" si="22"/>
        <v>206.57</v>
      </c>
      <c r="DN35" s="32">
        <f t="shared" ca="1" si="22"/>
        <v>210.38</v>
      </c>
      <c r="DO35" s="32">
        <f t="shared" ca="1" si="22"/>
        <v>150.79</v>
      </c>
      <c r="DP35" s="32">
        <f t="shared" ca="1" si="22"/>
        <v>342.55</v>
      </c>
      <c r="DQ35" s="32">
        <f t="shared" ca="1" si="22"/>
        <v>362.62</v>
      </c>
      <c r="DR35" s="32">
        <f t="shared" ca="1" si="22"/>
        <v>362.55</v>
      </c>
      <c r="DS35" s="32">
        <f t="shared" ca="1" si="22"/>
        <v>567.86</v>
      </c>
      <c r="DT35" s="32">
        <f t="shared" ca="1" si="22"/>
        <v>525.71</v>
      </c>
      <c r="DU35" s="31">
        <f t="shared" ca="1" si="23"/>
        <v>1875.24</v>
      </c>
      <c r="DV35" s="31">
        <f t="shared" ca="1" si="23"/>
        <v>1037.4000000000001</v>
      </c>
      <c r="DW35" s="31">
        <f t="shared" ca="1" si="23"/>
        <v>1431.98</v>
      </c>
      <c r="DX35" s="31">
        <f t="shared" ca="1" si="23"/>
        <v>610</v>
      </c>
      <c r="DY35" s="31">
        <f t="shared" ca="1" si="23"/>
        <v>973.82</v>
      </c>
      <c r="DZ35" s="31">
        <f t="shared" ca="1" si="23"/>
        <v>981.98</v>
      </c>
      <c r="EA35" s="31">
        <f t="shared" ca="1" si="23"/>
        <v>697.04</v>
      </c>
      <c r="EB35" s="31">
        <f t="shared" ca="1" si="23"/>
        <v>1567.52</v>
      </c>
      <c r="EC35" s="31">
        <f t="shared" ca="1" si="23"/>
        <v>1642.48</v>
      </c>
      <c r="ED35" s="31">
        <f t="shared" ca="1" si="23"/>
        <v>1625.82</v>
      </c>
      <c r="EE35" s="31">
        <f t="shared" ca="1" si="23"/>
        <v>2520.0700000000002</v>
      </c>
      <c r="EF35" s="31">
        <f t="shared" ca="1" si="23"/>
        <v>2309.31</v>
      </c>
      <c r="EG35" s="32">
        <f t="shared" ca="1" si="24"/>
        <v>9918.2999999999993</v>
      </c>
      <c r="EH35" s="32">
        <f t="shared" ca="1" si="24"/>
        <v>5529.65</v>
      </c>
      <c r="EI35" s="32">
        <f t="shared" ca="1" si="24"/>
        <v>7689.1100000000006</v>
      </c>
      <c r="EJ35" s="32">
        <f t="shared" ca="1" si="24"/>
        <v>3301.5400000000004</v>
      </c>
      <c r="EK35" s="32">
        <f t="shared" ca="1" si="24"/>
        <v>5311.7099999999991</v>
      </c>
      <c r="EL35" s="32">
        <f t="shared" ca="1" si="24"/>
        <v>5399.8899999999994</v>
      </c>
      <c r="EM35" s="32">
        <f t="shared" ca="1" si="24"/>
        <v>3863.6099999999997</v>
      </c>
      <c r="EN35" s="32">
        <f t="shared" ca="1" si="24"/>
        <v>8761.02</v>
      </c>
      <c r="EO35" s="32">
        <f t="shared" ca="1" si="24"/>
        <v>9257.5</v>
      </c>
      <c r="EP35" s="32">
        <f t="shared" ca="1" si="24"/>
        <v>9239.39</v>
      </c>
      <c r="EQ35" s="32">
        <f t="shared" ca="1" si="24"/>
        <v>14445.199999999997</v>
      </c>
      <c r="ER35" s="32">
        <f t="shared" ca="1" si="24"/>
        <v>13349.279999999997</v>
      </c>
    </row>
    <row r="36" spans="1:148" x14ac:dyDescent="0.25">
      <c r="A36" t="s">
        <v>451</v>
      </c>
      <c r="B36" s="1" t="s">
        <v>48</v>
      </c>
      <c r="C36" t="str">
        <f t="shared" ca="1" si="1"/>
        <v>CRR1</v>
      </c>
      <c r="D36" t="str">
        <f t="shared" ca="1" si="2"/>
        <v>Castle Rock Wind Facility</v>
      </c>
      <c r="I36" s="51">
        <v>1214.2977000000001</v>
      </c>
      <c r="J36" s="51">
        <v>16005.3629</v>
      </c>
      <c r="K36" s="51">
        <v>10835.082</v>
      </c>
      <c r="L36" s="51">
        <v>9236.1710000000003</v>
      </c>
      <c r="M36" s="51">
        <v>13637.295</v>
      </c>
      <c r="N36" s="51">
        <v>17954.272000000001</v>
      </c>
      <c r="O36" s="51">
        <v>21360.917000000001</v>
      </c>
      <c r="P36" s="51">
        <v>26082.923599999998</v>
      </c>
      <c r="Q36" s="32"/>
      <c r="R36" s="32"/>
      <c r="S36" s="32"/>
      <c r="T36" s="32"/>
      <c r="U36" s="32">
        <v>26046.21</v>
      </c>
      <c r="V36" s="32">
        <v>345592.82</v>
      </c>
      <c r="W36" s="32">
        <v>377962.59</v>
      </c>
      <c r="X36" s="32">
        <v>726814.45</v>
      </c>
      <c r="Y36" s="32">
        <v>585770.87</v>
      </c>
      <c r="Z36" s="32">
        <v>822771.19999999995</v>
      </c>
      <c r="AA36" s="32">
        <v>1029765.43</v>
      </c>
      <c r="AB36" s="32">
        <v>1065609.67</v>
      </c>
      <c r="AG36" s="2">
        <v>2.3199999999999998</v>
      </c>
      <c r="AH36" s="2">
        <v>2.3199999999999998</v>
      </c>
      <c r="AI36" s="2">
        <v>2.3199999999999998</v>
      </c>
      <c r="AJ36" s="2">
        <v>1.22</v>
      </c>
      <c r="AK36" s="2">
        <v>1.22</v>
      </c>
      <c r="AL36" s="2">
        <v>1.22</v>
      </c>
      <c r="AM36" s="2">
        <v>1.22</v>
      </c>
      <c r="AN36" s="2">
        <v>1.22</v>
      </c>
      <c r="AO36" s="33"/>
      <c r="AP36" s="33"/>
      <c r="AQ36" s="33"/>
      <c r="AR36" s="33"/>
      <c r="AS36" s="33">
        <v>604.27</v>
      </c>
      <c r="AT36" s="33">
        <v>8017.75</v>
      </c>
      <c r="AU36" s="33">
        <v>8768.73</v>
      </c>
      <c r="AV36" s="33">
        <v>8867.14</v>
      </c>
      <c r="AW36" s="33">
        <v>7146.4</v>
      </c>
      <c r="AX36" s="33">
        <v>10037.81</v>
      </c>
      <c r="AY36" s="33">
        <v>12563.14</v>
      </c>
      <c r="AZ36" s="33">
        <v>13000.44</v>
      </c>
      <c r="BA36" s="31">
        <f t="shared" si="26"/>
        <v>0</v>
      </c>
      <c r="BB36" s="31">
        <f t="shared" si="26"/>
        <v>0</v>
      </c>
      <c r="BC36" s="31">
        <f t="shared" si="26"/>
        <v>0</v>
      </c>
      <c r="BD36" s="31">
        <f t="shared" si="26"/>
        <v>0</v>
      </c>
      <c r="BE36" s="31">
        <f t="shared" si="26"/>
        <v>-93.77</v>
      </c>
      <c r="BF36" s="31">
        <f t="shared" si="26"/>
        <v>-1244.1300000000001</v>
      </c>
      <c r="BG36" s="31">
        <f t="shared" si="26"/>
        <v>-1360.67</v>
      </c>
      <c r="BH36" s="31">
        <f t="shared" si="26"/>
        <v>-6541.33</v>
      </c>
      <c r="BI36" s="31">
        <f t="shared" si="26"/>
        <v>-5271.94</v>
      </c>
      <c r="BJ36" s="31">
        <f t="shared" si="26"/>
        <v>-4525.24</v>
      </c>
      <c r="BK36" s="31">
        <f t="shared" si="26"/>
        <v>-5663.71</v>
      </c>
      <c r="BL36" s="31">
        <f t="shared" si="26"/>
        <v>-5860.85</v>
      </c>
      <c r="BM36" s="6">
        <f t="shared" ca="1" si="27"/>
        <v>4.6300000000000001E-2</v>
      </c>
      <c r="BN36" s="6">
        <f t="shared" ca="1" si="27"/>
        <v>4.6300000000000001E-2</v>
      </c>
      <c r="BO36" s="6">
        <f t="shared" ca="1" si="27"/>
        <v>4.6300000000000001E-2</v>
      </c>
      <c r="BP36" s="6">
        <f t="shared" ca="1" si="27"/>
        <v>4.6300000000000001E-2</v>
      </c>
      <c r="BQ36" s="6">
        <f t="shared" ca="1" si="27"/>
        <v>4.6300000000000001E-2</v>
      </c>
      <c r="BR36" s="6">
        <f t="shared" ca="1" si="27"/>
        <v>4.6300000000000001E-2</v>
      </c>
      <c r="BS36" s="6">
        <f t="shared" ca="1" si="27"/>
        <v>4.6300000000000001E-2</v>
      </c>
      <c r="BT36" s="6">
        <f t="shared" ca="1" si="27"/>
        <v>4.6300000000000001E-2</v>
      </c>
      <c r="BU36" s="6">
        <f t="shared" ca="1" si="27"/>
        <v>4.6300000000000001E-2</v>
      </c>
      <c r="BV36" s="6">
        <f t="shared" ca="1" si="27"/>
        <v>4.6300000000000001E-2</v>
      </c>
      <c r="BW36" s="6">
        <f t="shared" ca="1" si="27"/>
        <v>4.6300000000000001E-2</v>
      </c>
      <c r="BX36" s="6">
        <f t="shared" ca="1" si="27"/>
        <v>4.6300000000000001E-2</v>
      </c>
      <c r="BY36" s="31">
        <f t="shared" ca="1" si="31"/>
        <v>0</v>
      </c>
      <c r="BZ36" s="31">
        <f t="shared" ca="1" si="31"/>
        <v>0</v>
      </c>
      <c r="CA36" s="31">
        <f t="shared" ca="1" si="31"/>
        <v>0</v>
      </c>
      <c r="CB36" s="31">
        <f t="shared" ca="1" si="30"/>
        <v>0</v>
      </c>
      <c r="CC36" s="31">
        <f t="shared" ca="1" si="30"/>
        <v>1205.94</v>
      </c>
      <c r="CD36" s="31">
        <f t="shared" ca="1" si="30"/>
        <v>16000.95</v>
      </c>
      <c r="CE36" s="31">
        <f t="shared" ca="1" si="30"/>
        <v>17499.669999999998</v>
      </c>
      <c r="CF36" s="31">
        <f t="shared" ca="1" si="30"/>
        <v>33651.51</v>
      </c>
      <c r="CG36" s="31">
        <f t="shared" ca="1" si="30"/>
        <v>27121.19</v>
      </c>
      <c r="CH36" s="31">
        <f t="shared" ca="1" si="30"/>
        <v>38094.31</v>
      </c>
      <c r="CI36" s="31">
        <f t="shared" ca="1" si="30"/>
        <v>47678.14</v>
      </c>
      <c r="CJ36" s="31">
        <f t="shared" ca="1" si="30"/>
        <v>49337.73</v>
      </c>
      <c r="CK36" s="32">
        <f t="shared" ca="1" si="28"/>
        <v>0</v>
      </c>
      <c r="CL36" s="32">
        <f t="shared" ca="1" si="28"/>
        <v>0</v>
      </c>
      <c r="CM36" s="32">
        <f t="shared" ca="1" si="28"/>
        <v>0</v>
      </c>
      <c r="CN36" s="32">
        <f t="shared" ca="1" si="28"/>
        <v>0</v>
      </c>
      <c r="CO36" s="32">
        <f t="shared" ca="1" si="28"/>
        <v>-104.18</v>
      </c>
      <c r="CP36" s="32">
        <f t="shared" ca="1" si="28"/>
        <v>-1382.37</v>
      </c>
      <c r="CQ36" s="32">
        <f t="shared" ca="1" si="28"/>
        <v>-1511.85</v>
      </c>
      <c r="CR36" s="32">
        <f t="shared" ca="1" si="28"/>
        <v>-2907.26</v>
      </c>
      <c r="CS36" s="32">
        <f t="shared" ca="1" si="28"/>
        <v>-2343.08</v>
      </c>
      <c r="CT36" s="32">
        <f t="shared" ca="1" si="28"/>
        <v>-3291.08</v>
      </c>
      <c r="CU36" s="32">
        <f t="shared" ca="1" si="28"/>
        <v>-4119.0600000000004</v>
      </c>
      <c r="CV36" s="32">
        <f t="shared" ca="1" si="28"/>
        <v>-4262.4399999999996</v>
      </c>
      <c r="CW36" s="31">
        <f t="shared" ca="1" si="29"/>
        <v>0</v>
      </c>
      <c r="CX36" s="31">
        <f t="shared" ca="1" si="29"/>
        <v>0</v>
      </c>
      <c r="CY36" s="31">
        <f t="shared" ca="1" si="29"/>
        <v>0</v>
      </c>
      <c r="CZ36" s="31">
        <f t="shared" ca="1" si="29"/>
        <v>0</v>
      </c>
      <c r="DA36" s="31">
        <f t="shared" ca="1" si="29"/>
        <v>591.26</v>
      </c>
      <c r="DB36" s="31">
        <f t="shared" ca="1" si="29"/>
        <v>7844.9600000000019</v>
      </c>
      <c r="DC36" s="31">
        <f t="shared" ca="1" si="29"/>
        <v>8579.7599999999984</v>
      </c>
      <c r="DD36" s="31">
        <f t="shared" ca="1" si="29"/>
        <v>28418.440000000002</v>
      </c>
      <c r="DE36" s="31">
        <f t="shared" ca="1" si="29"/>
        <v>22903.649999999998</v>
      </c>
      <c r="DF36" s="31">
        <f t="shared" ca="1" si="29"/>
        <v>29290.659999999996</v>
      </c>
      <c r="DG36" s="31">
        <f t="shared" ca="1" si="29"/>
        <v>36659.65</v>
      </c>
      <c r="DH36" s="31">
        <f t="shared" ca="1" si="29"/>
        <v>37935.699999999997</v>
      </c>
      <c r="DI36" s="32">
        <f t="shared" ca="1" si="22"/>
        <v>0</v>
      </c>
      <c r="DJ36" s="32">
        <f t="shared" ca="1" si="22"/>
        <v>0</v>
      </c>
      <c r="DK36" s="32">
        <f t="shared" ca="1" si="22"/>
        <v>0</v>
      </c>
      <c r="DL36" s="32">
        <f t="shared" ca="1" si="22"/>
        <v>0</v>
      </c>
      <c r="DM36" s="32">
        <f t="shared" ca="1" si="22"/>
        <v>29.56</v>
      </c>
      <c r="DN36" s="32">
        <f t="shared" ca="1" si="22"/>
        <v>392.25</v>
      </c>
      <c r="DO36" s="32">
        <f t="shared" ca="1" si="22"/>
        <v>428.99</v>
      </c>
      <c r="DP36" s="32">
        <f t="shared" ca="1" si="22"/>
        <v>1420.92</v>
      </c>
      <c r="DQ36" s="32">
        <f t="shared" ca="1" si="22"/>
        <v>1145.18</v>
      </c>
      <c r="DR36" s="32">
        <f t="shared" ca="1" si="22"/>
        <v>1464.53</v>
      </c>
      <c r="DS36" s="32">
        <f t="shared" ca="1" si="22"/>
        <v>1832.98</v>
      </c>
      <c r="DT36" s="32">
        <f t="shared" ca="1" si="22"/>
        <v>1896.79</v>
      </c>
      <c r="DU36" s="31">
        <f t="shared" ca="1" si="23"/>
        <v>0</v>
      </c>
      <c r="DV36" s="31">
        <f t="shared" ca="1" si="23"/>
        <v>0</v>
      </c>
      <c r="DW36" s="31">
        <f t="shared" ca="1" si="23"/>
        <v>0</v>
      </c>
      <c r="DX36" s="31">
        <f t="shared" ca="1" si="23"/>
        <v>0</v>
      </c>
      <c r="DY36" s="31">
        <f t="shared" ca="1" si="23"/>
        <v>139.37</v>
      </c>
      <c r="DZ36" s="31">
        <f t="shared" ca="1" si="23"/>
        <v>1830.91</v>
      </c>
      <c r="EA36" s="31">
        <f t="shared" ca="1" si="23"/>
        <v>1983.06</v>
      </c>
      <c r="EB36" s="31">
        <f t="shared" ca="1" si="23"/>
        <v>6502.23</v>
      </c>
      <c r="EC36" s="31">
        <f t="shared" ca="1" si="23"/>
        <v>5187.08</v>
      </c>
      <c r="ED36" s="31">
        <f t="shared" ca="1" si="23"/>
        <v>6567.54</v>
      </c>
      <c r="EE36" s="31">
        <f t="shared" ca="1" si="23"/>
        <v>8134.43</v>
      </c>
      <c r="EF36" s="31">
        <f t="shared" ca="1" si="23"/>
        <v>8332.06</v>
      </c>
      <c r="EG36" s="32">
        <f t="shared" ca="1" si="24"/>
        <v>0</v>
      </c>
      <c r="EH36" s="32">
        <f t="shared" ca="1" si="24"/>
        <v>0</v>
      </c>
      <c r="EI36" s="32">
        <f t="shared" ca="1" si="24"/>
        <v>0</v>
      </c>
      <c r="EJ36" s="32">
        <f t="shared" ca="1" si="24"/>
        <v>0</v>
      </c>
      <c r="EK36" s="32">
        <f t="shared" ca="1" si="24"/>
        <v>760.18999999999994</v>
      </c>
      <c r="EL36" s="32">
        <f t="shared" ca="1" si="24"/>
        <v>10068.120000000003</v>
      </c>
      <c r="EM36" s="32">
        <f t="shared" ca="1" si="24"/>
        <v>10991.809999999998</v>
      </c>
      <c r="EN36" s="32">
        <f t="shared" ca="1" si="24"/>
        <v>36341.589999999997</v>
      </c>
      <c r="EO36" s="32">
        <f t="shared" ca="1" si="24"/>
        <v>29235.909999999996</v>
      </c>
      <c r="EP36" s="32">
        <f t="shared" ca="1" si="24"/>
        <v>37322.729999999996</v>
      </c>
      <c r="EQ36" s="32">
        <f t="shared" ca="1" si="24"/>
        <v>46627.060000000005</v>
      </c>
      <c r="ER36" s="32">
        <f t="shared" ca="1" si="24"/>
        <v>48164.549999999996</v>
      </c>
    </row>
    <row r="37" spans="1:148" x14ac:dyDescent="0.25">
      <c r="A37" t="s">
        <v>452</v>
      </c>
      <c r="B37" s="1" t="s">
        <v>69</v>
      </c>
      <c r="C37" t="str">
        <f t="shared" ca="1" si="1"/>
        <v>CRS1</v>
      </c>
      <c r="D37" t="str">
        <f t="shared" ca="1" si="2"/>
        <v>Crossfield Energy Centre #1</v>
      </c>
      <c r="E37" s="51">
        <v>5412.9108347000001</v>
      </c>
      <c r="F37" s="51">
        <v>8159.8741356999999</v>
      </c>
      <c r="G37" s="51">
        <v>9838.0549719999999</v>
      </c>
      <c r="H37" s="51">
        <v>1940.5693283999999</v>
      </c>
      <c r="I37" s="51">
        <v>3007.0463003</v>
      </c>
      <c r="J37" s="51">
        <v>8237.1871458000005</v>
      </c>
      <c r="K37" s="51">
        <v>3583.2690831</v>
      </c>
      <c r="L37" s="51">
        <v>2848.9792972999999</v>
      </c>
      <c r="M37" s="51">
        <v>6628.1768474999999</v>
      </c>
      <c r="N37" s="51">
        <v>2189.8857727</v>
      </c>
      <c r="O37" s="51">
        <v>7255.7211577999997</v>
      </c>
      <c r="P37" s="51">
        <v>8244.6987589</v>
      </c>
      <c r="Q37" s="32">
        <v>1822389.79</v>
      </c>
      <c r="R37" s="32">
        <v>613245.15</v>
      </c>
      <c r="S37" s="32">
        <v>974179.07</v>
      </c>
      <c r="T37" s="32">
        <v>238797.28</v>
      </c>
      <c r="U37" s="32">
        <v>279564.21000000002</v>
      </c>
      <c r="V37" s="32">
        <v>1070930.1200000001</v>
      </c>
      <c r="W37" s="32">
        <v>1572332.93</v>
      </c>
      <c r="X37" s="32">
        <v>1055556.6399999999</v>
      </c>
      <c r="Y37" s="32">
        <v>2146548.1800000002</v>
      </c>
      <c r="Z37" s="32">
        <v>343596.35</v>
      </c>
      <c r="AA37" s="32">
        <v>1658241.61</v>
      </c>
      <c r="AB37" s="32">
        <v>995781.12</v>
      </c>
      <c r="AC37" s="2">
        <v>1.05</v>
      </c>
      <c r="AD37" s="2">
        <v>1.05</v>
      </c>
      <c r="AE37" s="2">
        <v>1.05</v>
      </c>
      <c r="AF37" s="2">
        <v>1.05</v>
      </c>
      <c r="AG37" s="2">
        <v>1.05</v>
      </c>
      <c r="AH37" s="2">
        <v>1.05</v>
      </c>
      <c r="AI37" s="2">
        <v>1.05</v>
      </c>
      <c r="AJ37" s="2">
        <v>0.44</v>
      </c>
      <c r="AK37" s="2">
        <v>0.44</v>
      </c>
      <c r="AL37" s="2">
        <v>0.44</v>
      </c>
      <c r="AM37" s="2">
        <v>0.44</v>
      </c>
      <c r="AN37" s="2">
        <v>0.44</v>
      </c>
      <c r="AO37" s="33">
        <v>19135.09</v>
      </c>
      <c r="AP37" s="33">
        <v>6439.07</v>
      </c>
      <c r="AQ37" s="33">
        <v>10228.879999999999</v>
      </c>
      <c r="AR37" s="33">
        <v>2507.37</v>
      </c>
      <c r="AS37" s="33">
        <v>2935.42</v>
      </c>
      <c r="AT37" s="33">
        <v>11244.77</v>
      </c>
      <c r="AU37" s="33">
        <v>16509.5</v>
      </c>
      <c r="AV37" s="33">
        <v>4644.45</v>
      </c>
      <c r="AW37" s="33">
        <v>9444.81</v>
      </c>
      <c r="AX37" s="33">
        <v>1511.82</v>
      </c>
      <c r="AY37" s="33">
        <v>7296.26</v>
      </c>
      <c r="AZ37" s="33">
        <v>4381.4399999999996</v>
      </c>
      <c r="BA37" s="31">
        <f t="shared" si="26"/>
        <v>182.24</v>
      </c>
      <c r="BB37" s="31">
        <f t="shared" si="26"/>
        <v>61.32</v>
      </c>
      <c r="BC37" s="31">
        <f t="shared" si="26"/>
        <v>97.42</v>
      </c>
      <c r="BD37" s="31">
        <f t="shared" si="26"/>
        <v>-859.67</v>
      </c>
      <c r="BE37" s="31">
        <f t="shared" si="26"/>
        <v>-1006.43</v>
      </c>
      <c r="BF37" s="31">
        <f t="shared" si="26"/>
        <v>-3855.35</v>
      </c>
      <c r="BG37" s="31">
        <f t="shared" si="26"/>
        <v>-5660.4</v>
      </c>
      <c r="BH37" s="31">
        <f t="shared" si="26"/>
        <v>-9500.01</v>
      </c>
      <c r="BI37" s="31">
        <f t="shared" si="26"/>
        <v>-19318.93</v>
      </c>
      <c r="BJ37" s="31">
        <f t="shared" si="26"/>
        <v>-1889.78</v>
      </c>
      <c r="BK37" s="31">
        <f t="shared" si="26"/>
        <v>-9120.33</v>
      </c>
      <c r="BL37" s="31">
        <f t="shared" si="26"/>
        <v>-5476.8</v>
      </c>
      <c r="BM37" s="6">
        <f t="shared" ca="1" si="27"/>
        <v>2.6700000000000002E-2</v>
      </c>
      <c r="BN37" s="6">
        <f t="shared" ca="1" si="27"/>
        <v>2.6700000000000002E-2</v>
      </c>
      <c r="BO37" s="6">
        <f t="shared" ca="1" si="27"/>
        <v>2.6700000000000002E-2</v>
      </c>
      <c r="BP37" s="6">
        <f t="shared" ca="1" si="27"/>
        <v>2.6700000000000002E-2</v>
      </c>
      <c r="BQ37" s="6">
        <f t="shared" ca="1" si="27"/>
        <v>2.6700000000000002E-2</v>
      </c>
      <c r="BR37" s="6">
        <f t="shared" ca="1" si="27"/>
        <v>2.6700000000000002E-2</v>
      </c>
      <c r="BS37" s="6">
        <f t="shared" ca="1" si="27"/>
        <v>2.6700000000000002E-2</v>
      </c>
      <c r="BT37" s="6">
        <f t="shared" ca="1" si="27"/>
        <v>2.6700000000000002E-2</v>
      </c>
      <c r="BU37" s="6">
        <f t="shared" ca="1" si="27"/>
        <v>2.6700000000000002E-2</v>
      </c>
      <c r="BV37" s="6">
        <f t="shared" ca="1" si="27"/>
        <v>2.6700000000000002E-2</v>
      </c>
      <c r="BW37" s="6">
        <f t="shared" ca="1" si="27"/>
        <v>2.6700000000000002E-2</v>
      </c>
      <c r="BX37" s="6">
        <f t="shared" ca="1" si="27"/>
        <v>2.6700000000000002E-2</v>
      </c>
      <c r="BY37" s="31">
        <f t="shared" ca="1" si="31"/>
        <v>48657.81</v>
      </c>
      <c r="BZ37" s="31">
        <f t="shared" ca="1" si="31"/>
        <v>16373.65</v>
      </c>
      <c r="CA37" s="31">
        <f t="shared" ca="1" si="31"/>
        <v>26010.58</v>
      </c>
      <c r="CB37" s="31">
        <f t="shared" ca="1" si="30"/>
        <v>6375.89</v>
      </c>
      <c r="CC37" s="31">
        <f t="shared" ca="1" si="30"/>
        <v>7464.36</v>
      </c>
      <c r="CD37" s="31">
        <f t="shared" ca="1" si="30"/>
        <v>28593.83</v>
      </c>
      <c r="CE37" s="31">
        <f t="shared" ca="1" si="30"/>
        <v>41981.29</v>
      </c>
      <c r="CF37" s="31">
        <f t="shared" ca="1" si="30"/>
        <v>28183.360000000001</v>
      </c>
      <c r="CG37" s="31">
        <f t="shared" ca="1" si="30"/>
        <v>57312.84</v>
      </c>
      <c r="CH37" s="31">
        <f t="shared" ca="1" si="30"/>
        <v>9174.02</v>
      </c>
      <c r="CI37" s="31">
        <f t="shared" ca="1" si="30"/>
        <v>44275.05</v>
      </c>
      <c r="CJ37" s="31">
        <f t="shared" ca="1" si="30"/>
        <v>26587.360000000001</v>
      </c>
      <c r="CK37" s="32">
        <f t="shared" ca="1" si="28"/>
        <v>-7289.56</v>
      </c>
      <c r="CL37" s="32">
        <f t="shared" ca="1" si="28"/>
        <v>-2452.98</v>
      </c>
      <c r="CM37" s="32">
        <f t="shared" ca="1" si="28"/>
        <v>-3896.72</v>
      </c>
      <c r="CN37" s="32">
        <f t="shared" ca="1" si="28"/>
        <v>-955.19</v>
      </c>
      <c r="CO37" s="32">
        <f t="shared" ca="1" si="28"/>
        <v>-1118.26</v>
      </c>
      <c r="CP37" s="32">
        <f t="shared" ca="1" si="28"/>
        <v>-4283.72</v>
      </c>
      <c r="CQ37" s="32">
        <f t="shared" ca="1" si="28"/>
        <v>-6289.33</v>
      </c>
      <c r="CR37" s="32">
        <f t="shared" ca="1" si="28"/>
        <v>-4222.2299999999996</v>
      </c>
      <c r="CS37" s="32">
        <f t="shared" ca="1" si="28"/>
        <v>-8586.19</v>
      </c>
      <c r="CT37" s="32">
        <f t="shared" ca="1" si="28"/>
        <v>-1374.39</v>
      </c>
      <c r="CU37" s="32">
        <f t="shared" ca="1" si="28"/>
        <v>-6632.97</v>
      </c>
      <c r="CV37" s="32">
        <f t="shared" ca="1" si="28"/>
        <v>-3983.12</v>
      </c>
      <c r="CW37" s="31">
        <f t="shared" ca="1" si="29"/>
        <v>22050.92</v>
      </c>
      <c r="CX37" s="31">
        <f t="shared" ca="1" si="29"/>
        <v>7420.2800000000007</v>
      </c>
      <c r="CY37" s="31">
        <f t="shared" ca="1" si="29"/>
        <v>11787.560000000001</v>
      </c>
      <c r="CZ37" s="31">
        <f t="shared" ca="1" si="29"/>
        <v>3773.0000000000009</v>
      </c>
      <c r="DA37" s="31">
        <f t="shared" ca="1" si="29"/>
        <v>4417.1099999999997</v>
      </c>
      <c r="DB37" s="31">
        <f t="shared" ca="1" si="29"/>
        <v>16920.689999999999</v>
      </c>
      <c r="DC37" s="31">
        <f t="shared" ca="1" si="29"/>
        <v>24842.86</v>
      </c>
      <c r="DD37" s="31">
        <f t="shared" ca="1" si="29"/>
        <v>28816.690000000002</v>
      </c>
      <c r="DE37" s="31">
        <f t="shared" ca="1" si="29"/>
        <v>58600.77</v>
      </c>
      <c r="DF37" s="31">
        <f t="shared" ca="1" si="29"/>
        <v>8177.59</v>
      </c>
      <c r="DG37" s="31">
        <f t="shared" ca="1" si="29"/>
        <v>39466.15</v>
      </c>
      <c r="DH37" s="31">
        <f t="shared" ca="1" si="29"/>
        <v>23699.600000000002</v>
      </c>
      <c r="DI37" s="32">
        <f t="shared" ca="1" si="22"/>
        <v>1102.55</v>
      </c>
      <c r="DJ37" s="32">
        <f t="shared" ca="1" si="22"/>
        <v>371.01</v>
      </c>
      <c r="DK37" s="32">
        <f t="shared" ca="1" si="22"/>
        <v>589.38</v>
      </c>
      <c r="DL37" s="32">
        <f t="shared" ca="1" si="22"/>
        <v>188.65</v>
      </c>
      <c r="DM37" s="32">
        <f t="shared" ca="1" si="22"/>
        <v>220.86</v>
      </c>
      <c r="DN37" s="32">
        <f t="shared" ca="1" si="22"/>
        <v>846.03</v>
      </c>
      <c r="DO37" s="32">
        <f t="shared" ca="1" si="22"/>
        <v>1242.1400000000001</v>
      </c>
      <c r="DP37" s="32">
        <f t="shared" ca="1" si="22"/>
        <v>1440.83</v>
      </c>
      <c r="DQ37" s="32">
        <f t="shared" ca="1" si="22"/>
        <v>2930.04</v>
      </c>
      <c r="DR37" s="32">
        <f t="shared" ca="1" si="22"/>
        <v>408.88</v>
      </c>
      <c r="DS37" s="32">
        <f t="shared" ca="1" si="22"/>
        <v>1973.31</v>
      </c>
      <c r="DT37" s="32">
        <f t="shared" ca="1" si="22"/>
        <v>1184.98</v>
      </c>
      <c r="DU37" s="31">
        <f t="shared" ca="1" si="23"/>
        <v>5398.22</v>
      </c>
      <c r="DV37" s="31">
        <f t="shared" ca="1" si="23"/>
        <v>1799.25</v>
      </c>
      <c r="DW37" s="31">
        <f t="shared" ca="1" si="23"/>
        <v>2832.54</v>
      </c>
      <c r="DX37" s="31">
        <f t="shared" ca="1" si="23"/>
        <v>897.86</v>
      </c>
      <c r="DY37" s="31">
        <f t="shared" ca="1" si="23"/>
        <v>1041.18</v>
      </c>
      <c r="DZ37" s="31">
        <f t="shared" ca="1" si="23"/>
        <v>3949.06</v>
      </c>
      <c r="EA37" s="31">
        <f t="shared" ca="1" si="23"/>
        <v>5741.99</v>
      </c>
      <c r="EB37" s="31">
        <f t="shared" ca="1" si="23"/>
        <v>6593.35</v>
      </c>
      <c r="EC37" s="31">
        <f t="shared" ca="1" si="23"/>
        <v>13271.54</v>
      </c>
      <c r="ED37" s="31">
        <f t="shared" ca="1" si="23"/>
        <v>1833.58</v>
      </c>
      <c r="EE37" s="31">
        <f t="shared" ca="1" si="23"/>
        <v>8757.16</v>
      </c>
      <c r="EF37" s="31">
        <f t="shared" ca="1" si="23"/>
        <v>5205.29</v>
      </c>
      <c r="EG37" s="32">
        <f t="shared" ca="1" si="24"/>
        <v>28551.69</v>
      </c>
      <c r="EH37" s="32">
        <f t="shared" ca="1" si="24"/>
        <v>9590.5400000000009</v>
      </c>
      <c r="EI37" s="32">
        <f t="shared" ca="1" si="24"/>
        <v>15209.48</v>
      </c>
      <c r="EJ37" s="32">
        <f t="shared" ca="1" si="24"/>
        <v>4859.5100000000011</v>
      </c>
      <c r="EK37" s="32">
        <f t="shared" ca="1" si="24"/>
        <v>5679.15</v>
      </c>
      <c r="EL37" s="32">
        <f t="shared" ca="1" si="24"/>
        <v>21715.78</v>
      </c>
      <c r="EM37" s="32">
        <f t="shared" ca="1" si="24"/>
        <v>31826.989999999998</v>
      </c>
      <c r="EN37" s="32">
        <f t="shared" ca="1" si="24"/>
        <v>36850.870000000003</v>
      </c>
      <c r="EO37" s="32">
        <f t="shared" ca="1" si="24"/>
        <v>74802.350000000006</v>
      </c>
      <c r="EP37" s="32">
        <f t="shared" ca="1" si="24"/>
        <v>10420.049999999999</v>
      </c>
      <c r="EQ37" s="32">
        <f t="shared" ca="1" si="24"/>
        <v>50196.619999999995</v>
      </c>
      <c r="ER37" s="32">
        <f t="shared" ca="1" si="24"/>
        <v>30089.870000000003</v>
      </c>
    </row>
    <row r="38" spans="1:148" x14ac:dyDescent="0.25">
      <c r="A38" t="s">
        <v>452</v>
      </c>
      <c r="B38" s="1" t="s">
        <v>70</v>
      </c>
      <c r="C38" t="str">
        <f t="shared" ca="1" si="1"/>
        <v>CRS2</v>
      </c>
      <c r="D38" t="str">
        <f t="shared" ca="1" si="2"/>
        <v>Crossfield Energy Centre #2</v>
      </c>
      <c r="E38" s="51">
        <v>5442.0750694999997</v>
      </c>
      <c r="F38" s="51">
        <v>1094.4541356</v>
      </c>
      <c r="G38" s="51">
        <v>2608.8162815000001</v>
      </c>
      <c r="H38" s="51">
        <v>2370.8755583000002</v>
      </c>
      <c r="I38" s="51">
        <v>4279.1130493999999</v>
      </c>
      <c r="J38" s="51">
        <v>9123.6165199999996</v>
      </c>
      <c r="K38" s="51">
        <v>3689.7377735999999</v>
      </c>
      <c r="L38" s="51">
        <v>3251.2469771000001</v>
      </c>
      <c r="M38" s="51">
        <v>7842.1093663000001</v>
      </c>
      <c r="N38" s="51">
        <v>633.21111110000004</v>
      </c>
      <c r="O38" s="51">
        <v>5822.9821037000002</v>
      </c>
      <c r="P38" s="51">
        <v>7122.2868699999999</v>
      </c>
      <c r="Q38" s="32">
        <v>1836695.05</v>
      </c>
      <c r="R38" s="32">
        <v>171582.4</v>
      </c>
      <c r="S38" s="32">
        <v>156951.13</v>
      </c>
      <c r="T38" s="32">
        <v>271626.87</v>
      </c>
      <c r="U38" s="32">
        <v>470021.3</v>
      </c>
      <c r="V38" s="32">
        <v>1127948.52</v>
      </c>
      <c r="W38" s="32">
        <v>1543716.67</v>
      </c>
      <c r="X38" s="32">
        <v>1111685.6499999999</v>
      </c>
      <c r="Y38" s="32">
        <v>2567506.62</v>
      </c>
      <c r="Z38" s="32">
        <v>144238.42000000001</v>
      </c>
      <c r="AA38" s="32">
        <v>1470373.18</v>
      </c>
      <c r="AB38" s="32">
        <v>926912.85</v>
      </c>
      <c r="AC38" s="2">
        <v>1.05</v>
      </c>
      <c r="AD38" s="2">
        <v>1.05</v>
      </c>
      <c r="AE38" s="2">
        <v>1.05</v>
      </c>
      <c r="AF38" s="2">
        <v>1.05</v>
      </c>
      <c r="AG38" s="2">
        <v>1.05</v>
      </c>
      <c r="AH38" s="2">
        <v>1.05</v>
      </c>
      <c r="AI38" s="2">
        <v>1.05</v>
      </c>
      <c r="AJ38" s="2">
        <v>0.44</v>
      </c>
      <c r="AK38" s="2">
        <v>0.44</v>
      </c>
      <c r="AL38" s="2">
        <v>0.44</v>
      </c>
      <c r="AM38" s="2">
        <v>0.44</v>
      </c>
      <c r="AN38" s="2">
        <v>0.44</v>
      </c>
      <c r="AO38" s="33">
        <v>19285.3</v>
      </c>
      <c r="AP38" s="33">
        <v>1801.62</v>
      </c>
      <c r="AQ38" s="33">
        <v>1647.99</v>
      </c>
      <c r="AR38" s="33">
        <v>2852.08</v>
      </c>
      <c r="AS38" s="33">
        <v>4935.22</v>
      </c>
      <c r="AT38" s="33">
        <v>11843.46</v>
      </c>
      <c r="AU38" s="33">
        <v>16209.02</v>
      </c>
      <c r="AV38" s="33">
        <v>4891.42</v>
      </c>
      <c r="AW38" s="33">
        <v>11297.03</v>
      </c>
      <c r="AX38" s="33">
        <v>634.65</v>
      </c>
      <c r="AY38" s="33">
        <v>6469.64</v>
      </c>
      <c r="AZ38" s="33">
        <v>4078.42</v>
      </c>
      <c r="BA38" s="31">
        <f t="shared" si="26"/>
        <v>183.67</v>
      </c>
      <c r="BB38" s="31">
        <f t="shared" si="26"/>
        <v>17.16</v>
      </c>
      <c r="BC38" s="31">
        <f t="shared" si="26"/>
        <v>15.7</v>
      </c>
      <c r="BD38" s="31">
        <f t="shared" si="26"/>
        <v>-977.86</v>
      </c>
      <c r="BE38" s="31">
        <f t="shared" si="26"/>
        <v>-1692.08</v>
      </c>
      <c r="BF38" s="31">
        <f t="shared" si="26"/>
        <v>-4060.61</v>
      </c>
      <c r="BG38" s="31">
        <f t="shared" si="26"/>
        <v>-5557.38</v>
      </c>
      <c r="BH38" s="31">
        <f t="shared" si="26"/>
        <v>-10005.17</v>
      </c>
      <c r="BI38" s="31">
        <f t="shared" si="26"/>
        <v>-23107.56</v>
      </c>
      <c r="BJ38" s="31">
        <f t="shared" si="26"/>
        <v>-793.31</v>
      </c>
      <c r="BK38" s="31">
        <f t="shared" si="26"/>
        <v>-8087.05</v>
      </c>
      <c r="BL38" s="31">
        <f t="shared" si="26"/>
        <v>-5098.0200000000004</v>
      </c>
      <c r="BM38" s="6">
        <f t="shared" ca="1" si="27"/>
        <v>2.92E-2</v>
      </c>
      <c r="BN38" s="6">
        <f t="shared" ca="1" si="27"/>
        <v>2.92E-2</v>
      </c>
      <c r="BO38" s="6">
        <f t="shared" ca="1" si="27"/>
        <v>2.92E-2</v>
      </c>
      <c r="BP38" s="6">
        <f t="shared" ca="1" si="27"/>
        <v>2.92E-2</v>
      </c>
      <c r="BQ38" s="6">
        <f t="shared" ca="1" si="27"/>
        <v>2.92E-2</v>
      </c>
      <c r="BR38" s="6">
        <f t="shared" ca="1" si="27"/>
        <v>2.92E-2</v>
      </c>
      <c r="BS38" s="6">
        <f t="shared" ca="1" si="27"/>
        <v>2.92E-2</v>
      </c>
      <c r="BT38" s="6">
        <f t="shared" ca="1" si="27"/>
        <v>2.92E-2</v>
      </c>
      <c r="BU38" s="6">
        <f t="shared" ca="1" si="27"/>
        <v>2.92E-2</v>
      </c>
      <c r="BV38" s="6">
        <f t="shared" ca="1" si="27"/>
        <v>2.92E-2</v>
      </c>
      <c r="BW38" s="6">
        <f t="shared" ca="1" si="27"/>
        <v>2.92E-2</v>
      </c>
      <c r="BX38" s="6">
        <f t="shared" ca="1" si="27"/>
        <v>2.92E-2</v>
      </c>
      <c r="BY38" s="31">
        <f t="shared" ca="1" si="31"/>
        <v>53631.5</v>
      </c>
      <c r="BZ38" s="31">
        <f t="shared" ca="1" si="31"/>
        <v>5010.21</v>
      </c>
      <c r="CA38" s="31">
        <f t="shared" ca="1" si="31"/>
        <v>4582.97</v>
      </c>
      <c r="CB38" s="31">
        <f t="shared" ca="1" si="30"/>
        <v>7931.5</v>
      </c>
      <c r="CC38" s="31">
        <f t="shared" ca="1" si="30"/>
        <v>13724.62</v>
      </c>
      <c r="CD38" s="31">
        <f t="shared" ca="1" si="30"/>
        <v>32936.1</v>
      </c>
      <c r="CE38" s="31">
        <f t="shared" ca="1" si="30"/>
        <v>45076.53</v>
      </c>
      <c r="CF38" s="31">
        <f t="shared" ca="1" si="30"/>
        <v>32461.22</v>
      </c>
      <c r="CG38" s="31">
        <f t="shared" ca="1" si="30"/>
        <v>74971.19</v>
      </c>
      <c r="CH38" s="31">
        <f t="shared" ca="1" si="30"/>
        <v>4211.76</v>
      </c>
      <c r="CI38" s="31">
        <f t="shared" ca="1" si="30"/>
        <v>42934.9</v>
      </c>
      <c r="CJ38" s="31">
        <f t="shared" ca="1" si="30"/>
        <v>27065.86</v>
      </c>
      <c r="CK38" s="32">
        <f t="shared" ca="1" si="28"/>
        <v>-7346.78</v>
      </c>
      <c r="CL38" s="32">
        <f t="shared" ca="1" si="28"/>
        <v>-686.33</v>
      </c>
      <c r="CM38" s="32">
        <f t="shared" ca="1" si="28"/>
        <v>-627.79999999999995</v>
      </c>
      <c r="CN38" s="32">
        <f t="shared" ca="1" si="28"/>
        <v>-1086.51</v>
      </c>
      <c r="CO38" s="32">
        <f t="shared" ca="1" si="28"/>
        <v>-1880.09</v>
      </c>
      <c r="CP38" s="32">
        <f t="shared" ca="1" si="28"/>
        <v>-4511.79</v>
      </c>
      <c r="CQ38" s="32">
        <f t="shared" ca="1" si="28"/>
        <v>-6174.87</v>
      </c>
      <c r="CR38" s="32">
        <f t="shared" ca="1" si="28"/>
        <v>-4446.74</v>
      </c>
      <c r="CS38" s="32">
        <f t="shared" ca="1" si="28"/>
        <v>-10270.030000000001</v>
      </c>
      <c r="CT38" s="32">
        <f t="shared" ca="1" si="28"/>
        <v>-576.95000000000005</v>
      </c>
      <c r="CU38" s="32">
        <f t="shared" ca="1" si="28"/>
        <v>-5881.49</v>
      </c>
      <c r="CV38" s="32">
        <f t="shared" ca="1" si="28"/>
        <v>-3707.65</v>
      </c>
      <c r="CW38" s="31">
        <f t="shared" ca="1" si="29"/>
        <v>26815.750000000004</v>
      </c>
      <c r="CX38" s="31">
        <f t="shared" ca="1" si="29"/>
        <v>2505.1000000000004</v>
      </c>
      <c r="CY38" s="31">
        <f t="shared" ca="1" si="29"/>
        <v>2291.4800000000005</v>
      </c>
      <c r="CZ38" s="31">
        <f t="shared" ca="1" si="29"/>
        <v>4970.7699999999995</v>
      </c>
      <c r="DA38" s="31">
        <f t="shared" ca="1" si="29"/>
        <v>8601.39</v>
      </c>
      <c r="DB38" s="31">
        <f t="shared" ca="1" si="29"/>
        <v>20641.46</v>
      </c>
      <c r="DC38" s="31">
        <f t="shared" ca="1" si="29"/>
        <v>28250.019999999997</v>
      </c>
      <c r="DD38" s="31">
        <f t="shared" ca="1" si="29"/>
        <v>33128.230000000003</v>
      </c>
      <c r="DE38" s="31">
        <f t="shared" ca="1" si="29"/>
        <v>76511.69</v>
      </c>
      <c r="DF38" s="31">
        <f t="shared" ca="1" si="29"/>
        <v>3793.4700000000003</v>
      </c>
      <c r="DG38" s="31">
        <f t="shared" ca="1" si="29"/>
        <v>38670.820000000007</v>
      </c>
      <c r="DH38" s="31">
        <f t="shared" ca="1" si="29"/>
        <v>24377.81</v>
      </c>
      <c r="DI38" s="32">
        <f t="shared" ca="1" si="22"/>
        <v>1340.79</v>
      </c>
      <c r="DJ38" s="32">
        <f t="shared" ca="1" si="22"/>
        <v>125.26</v>
      </c>
      <c r="DK38" s="32">
        <f t="shared" ca="1" si="22"/>
        <v>114.57</v>
      </c>
      <c r="DL38" s="32">
        <f t="shared" ca="1" si="22"/>
        <v>248.54</v>
      </c>
      <c r="DM38" s="32">
        <f t="shared" ca="1" si="22"/>
        <v>430.07</v>
      </c>
      <c r="DN38" s="32">
        <f t="shared" ca="1" si="22"/>
        <v>1032.07</v>
      </c>
      <c r="DO38" s="32">
        <f t="shared" ca="1" si="22"/>
        <v>1412.5</v>
      </c>
      <c r="DP38" s="32">
        <f t="shared" ca="1" si="22"/>
        <v>1656.41</v>
      </c>
      <c r="DQ38" s="32">
        <f t="shared" ca="1" si="22"/>
        <v>3825.58</v>
      </c>
      <c r="DR38" s="32">
        <f t="shared" ca="1" si="22"/>
        <v>189.67</v>
      </c>
      <c r="DS38" s="32">
        <f t="shared" ca="1" si="22"/>
        <v>1933.54</v>
      </c>
      <c r="DT38" s="32">
        <f t="shared" ca="1" si="22"/>
        <v>1218.8900000000001</v>
      </c>
      <c r="DU38" s="31">
        <f t="shared" ca="1" si="23"/>
        <v>6564.69</v>
      </c>
      <c r="DV38" s="31">
        <f t="shared" ca="1" si="23"/>
        <v>607.42999999999995</v>
      </c>
      <c r="DW38" s="31">
        <f t="shared" ca="1" si="23"/>
        <v>550.64</v>
      </c>
      <c r="DX38" s="31">
        <f t="shared" ca="1" si="23"/>
        <v>1182.8900000000001</v>
      </c>
      <c r="DY38" s="31">
        <f t="shared" ca="1" si="23"/>
        <v>2027.48</v>
      </c>
      <c r="DZ38" s="31">
        <f t="shared" ca="1" si="23"/>
        <v>4817.4399999999996</v>
      </c>
      <c r="EA38" s="31">
        <f t="shared" ca="1" si="23"/>
        <v>6529.49</v>
      </c>
      <c r="EB38" s="31">
        <f t="shared" ca="1" si="23"/>
        <v>7579.84</v>
      </c>
      <c r="EC38" s="31">
        <f t="shared" ca="1" si="23"/>
        <v>17327.900000000001</v>
      </c>
      <c r="ED38" s="31">
        <f t="shared" ca="1" si="23"/>
        <v>850.57</v>
      </c>
      <c r="EE38" s="31">
        <f t="shared" ca="1" si="23"/>
        <v>8580.69</v>
      </c>
      <c r="EF38" s="31">
        <f t="shared" ca="1" si="23"/>
        <v>5354.25</v>
      </c>
      <c r="EG38" s="32">
        <f t="shared" ca="1" si="24"/>
        <v>34721.230000000003</v>
      </c>
      <c r="EH38" s="32">
        <f t="shared" ca="1" si="24"/>
        <v>3237.7900000000004</v>
      </c>
      <c r="EI38" s="32">
        <f t="shared" ca="1" si="24"/>
        <v>2956.6900000000005</v>
      </c>
      <c r="EJ38" s="32">
        <f t="shared" ca="1" si="24"/>
        <v>6402.2</v>
      </c>
      <c r="EK38" s="32">
        <f t="shared" ca="1" si="24"/>
        <v>11058.939999999999</v>
      </c>
      <c r="EL38" s="32">
        <f t="shared" ca="1" si="24"/>
        <v>26490.969999999998</v>
      </c>
      <c r="EM38" s="32">
        <f t="shared" ca="1" si="24"/>
        <v>36192.009999999995</v>
      </c>
      <c r="EN38" s="32">
        <f t="shared" ca="1" si="24"/>
        <v>42364.48000000001</v>
      </c>
      <c r="EO38" s="32">
        <f t="shared" ca="1" si="24"/>
        <v>97665.170000000013</v>
      </c>
      <c r="EP38" s="32">
        <f t="shared" ca="1" si="24"/>
        <v>4833.71</v>
      </c>
      <c r="EQ38" s="32">
        <f t="shared" ca="1" si="24"/>
        <v>49185.05000000001</v>
      </c>
      <c r="ER38" s="32">
        <f t="shared" ca="1" si="24"/>
        <v>30950.95</v>
      </c>
    </row>
    <row r="39" spans="1:148" x14ac:dyDescent="0.25">
      <c r="A39" t="s">
        <v>452</v>
      </c>
      <c r="B39" s="1" t="s">
        <v>71</v>
      </c>
      <c r="C39" t="str">
        <f t="shared" ca="1" si="1"/>
        <v>CRS3</v>
      </c>
      <c r="D39" t="str">
        <f t="shared" ca="1" si="2"/>
        <v>Crossfield Energy Centre #3</v>
      </c>
      <c r="E39" s="51">
        <v>6772.4858420999999</v>
      </c>
      <c r="F39" s="51">
        <v>9165.1668778999992</v>
      </c>
      <c r="G39" s="51">
        <v>10927.0447647</v>
      </c>
      <c r="H39" s="51">
        <v>3763.4542623000002</v>
      </c>
      <c r="I39" s="51">
        <v>4609.0724891</v>
      </c>
      <c r="J39" s="51">
        <v>9264.3870496</v>
      </c>
      <c r="K39" s="51">
        <v>3677.2585539000002</v>
      </c>
      <c r="L39" s="51">
        <v>2583.0554769</v>
      </c>
      <c r="M39" s="51">
        <v>5889.1133523999997</v>
      </c>
      <c r="N39" s="51">
        <v>1269.9459928000001</v>
      </c>
      <c r="O39" s="51">
        <v>4933.3792540000004</v>
      </c>
      <c r="P39" s="51">
        <v>6817.5995651000003</v>
      </c>
      <c r="Q39" s="32">
        <v>1985916.95</v>
      </c>
      <c r="R39" s="32">
        <v>697298.69</v>
      </c>
      <c r="S39" s="32">
        <v>1060400.01</v>
      </c>
      <c r="T39" s="32">
        <v>481675.62</v>
      </c>
      <c r="U39" s="32">
        <v>345351.73</v>
      </c>
      <c r="V39" s="32">
        <v>1089671.56</v>
      </c>
      <c r="W39" s="32">
        <v>1651509.41</v>
      </c>
      <c r="X39" s="32">
        <v>1035721.75</v>
      </c>
      <c r="Y39" s="32">
        <v>1981000.25</v>
      </c>
      <c r="Z39" s="32">
        <v>248899.63</v>
      </c>
      <c r="AA39" s="32">
        <v>1406630.59</v>
      </c>
      <c r="AB39" s="32">
        <v>875797.52</v>
      </c>
      <c r="AC39" s="2">
        <v>1.05</v>
      </c>
      <c r="AD39" s="2">
        <v>1.05</v>
      </c>
      <c r="AE39" s="2">
        <v>1.05</v>
      </c>
      <c r="AF39" s="2">
        <v>1.05</v>
      </c>
      <c r="AG39" s="2">
        <v>1.05</v>
      </c>
      <c r="AH39" s="2">
        <v>1.05</v>
      </c>
      <c r="AI39" s="2">
        <v>1.05</v>
      </c>
      <c r="AJ39" s="2">
        <v>0.44</v>
      </c>
      <c r="AK39" s="2">
        <v>0.44</v>
      </c>
      <c r="AL39" s="2">
        <v>0.44</v>
      </c>
      <c r="AM39" s="2">
        <v>0.44</v>
      </c>
      <c r="AN39" s="2">
        <v>0.44</v>
      </c>
      <c r="AO39" s="33">
        <v>20852.13</v>
      </c>
      <c r="AP39" s="33">
        <v>7321.64</v>
      </c>
      <c r="AQ39" s="33">
        <v>11134.2</v>
      </c>
      <c r="AR39" s="33">
        <v>5057.59</v>
      </c>
      <c r="AS39" s="33">
        <v>3626.19</v>
      </c>
      <c r="AT39" s="33">
        <v>11441.55</v>
      </c>
      <c r="AU39" s="33">
        <v>17340.849999999999</v>
      </c>
      <c r="AV39" s="33">
        <v>4557.18</v>
      </c>
      <c r="AW39" s="33">
        <v>8716.4</v>
      </c>
      <c r="AX39" s="33">
        <v>1095.1600000000001</v>
      </c>
      <c r="AY39" s="33">
        <v>6189.17</v>
      </c>
      <c r="AZ39" s="33">
        <v>3853.51</v>
      </c>
      <c r="BA39" s="31">
        <f t="shared" si="26"/>
        <v>198.59</v>
      </c>
      <c r="BB39" s="31">
        <f t="shared" si="26"/>
        <v>69.73</v>
      </c>
      <c r="BC39" s="31">
        <f t="shared" si="26"/>
        <v>106.04</v>
      </c>
      <c r="BD39" s="31">
        <f t="shared" si="26"/>
        <v>-1734.03</v>
      </c>
      <c r="BE39" s="31">
        <f t="shared" si="26"/>
        <v>-1243.27</v>
      </c>
      <c r="BF39" s="31">
        <f t="shared" si="26"/>
        <v>-3922.82</v>
      </c>
      <c r="BG39" s="31">
        <f t="shared" si="26"/>
        <v>-5945.43</v>
      </c>
      <c r="BH39" s="31">
        <f t="shared" si="26"/>
        <v>-9321.5</v>
      </c>
      <c r="BI39" s="31">
        <f t="shared" si="26"/>
        <v>-17829</v>
      </c>
      <c r="BJ39" s="31">
        <f t="shared" si="26"/>
        <v>-1368.95</v>
      </c>
      <c r="BK39" s="31">
        <f t="shared" si="26"/>
        <v>-7736.47</v>
      </c>
      <c r="BL39" s="31">
        <f t="shared" si="26"/>
        <v>-4816.8900000000003</v>
      </c>
      <c r="BM39" s="6">
        <f t="shared" ca="1" si="27"/>
        <v>2.6499999999999999E-2</v>
      </c>
      <c r="BN39" s="6">
        <f t="shared" ca="1" si="27"/>
        <v>2.6499999999999999E-2</v>
      </c>
      <c r="BO39" s="6">
        <f t="shared" ca="1" si="27"/>
        <v>2.6499999999999999E-2</v>
      </c>
      <c r="BP39" s="6">
        <f t="shared" ca="1" si="27"/>
        <v>2.6499999999999999E-2</v>
      </c>
      <c r="BQ39" s="6">
        <f t="shared" ca="1" si="27"/>
        <v>2.6499999999999999E-2</v>
      </c>
      <c r="BR39" s="6">
        <f t="shared" ca="1" si="27"/>
        <v>2.6499999999999999E-2</v>
      </c>
      <c r="BS39" s="6">
        <f t="shared" ca="1" si="27"/>
        <v>2.6499999999999999E-2</v>
      </c>
      <c r="BT39" s="6">
        <f t="shared" ca="1" si="27"/>
        <v>2.6499999999999999E-2</v>
      </c>
      <c r="BU39" s="6">
        <f t="shared" ca="1" si="27"/>
        <v>2.6499999999999999E-2</v>
      </c>
      <c r="BV39" s="6">
        <f t="shared" ca="1" si="27"/>
        <v>2.6499999999999999E-2</v>
      </c>
      <c r="BW39" s="6">
        <f t="shared" ca="1" si="27"/>
        <v>2.6499999999999999E-2</v>
      </c>
      <c r="BX39" s="6">
        <f t="shared" ca="1" si="27"/>
        <v>2.6499999999999999E-2</v>
      </c>
      <c r="BY39" s="31">
        <f t="shared" ca="1" si="31"/>
        <v>52626.8</v>
      </c>
      <c r="BZ39" s="31">
        <f t="shared" ca="1" si="31"/>
        <v>18478.419999999998</v>
      </c>
      <c r="CA39" s="31">
        <f t="shared" ca="1" si="31"/>
        <v>28100.6</v>
      </c>
      <c r="CB39" s="31">
        <f t="shared" ca="1" si="30"/>
        <v>12764.4</v>
      </c>
      <c r="CC39" s="31">
        <f t="shared" ca="1" si="30"/>
        <v>9151.82</v>
      </c>
      <c r="CD39" s="31">
        <f t="shared" ca="1" si="30"/>
        <v>28876.3</v>
      </c>
      <c r="CE39" s="31">
        <f t="shared" ca="1" si="30"/>
        <v>43765</v>
      </c>
      <c r="CF39" s="31">
        <f t="shared" ca="1" si="30"/>
        <v>27446.63</v>
      </c>
      <c r="CG39" s="31">
        <f t="shared" ca="1" si="30"/>
        <v>52496.51</v>
      </c>
      <c r="CH39" s="31">
        <f t="shared" ca="1" si="30"/>
        <v>6595.84</v>
      </c>
      <c r="CI39" s="31">
        <f t="shared" ca="1" si="30"/>
        <v>37275.71</v>
      </c>
      <c r="CJ39" s="31">
        <f t="shared" ca="1" si="30"/>
        <v>23208.63</v>
      </c>
      <c r="CK39" s="32">
        <f t="shared" ca="1" si="28"/>
        <v>-7943.67</v>
      </c>
      <c r="CL39" s="32">
        <f t="shared" ca="1" si="28"/>
        <v>-2789.19</v>
      </c>
      <c r="CM39" s="32">
        <f t="shared" ca="1" si="28"/>
        <v>-4241.6000000000004</v>
      </c>
      <c r="CN39" s="32">
        <f t="shared" ca="1" si="28"/>
        <v>-1926.7</v>
      </c>
      <c r="CO39" s="32">
        <f t="shared" ca="1" si="28"/>
        <v>-1381.41</v>
      </c>
      <c r="CP39" s="32">
        <f t="shared" ca="1" si="28"/>
        <v>-4358.6899999999996</v>
      </c>
      <c r="CQ39" s="32">
        <f t="shared" ca="1" si="28"/>
        <v>-6606.04</v>
      </c>
      <c r="CR39" s="32">
        <f t="shared" ca="1" si="28"/>
        <v>-4142.8900000000003</v>
      </c>
      <c r="CS39" s="32">
        <f t="shared" ca="1" si="28"/>
        <v>-7924</v>
      </c>
      <c r="CT39" s="32">
        <f t="shared" ca="1" si="28"/>
        <v>-995.6</v>
      </c>
      <c r="CU39" s="32">
        <f t="shared" ca="1" si="28"/>
        <v>-5626.52</v>
      </c>
      <c r="CV39" s="32">
        <f t="shared" ca="1" si="28"/>
        <v>-3503.19</v>
      </c>
      <c r="CW39" s="31">
        <f t="shared" ca="1" si="29"/>
        <v>23632.410000000003</v>
      </c>
      <c r="CX39" s="31">
        <f t="shared" ca="1" si="29"/>
        <v>8297.8599999999969</v>
      </c>
      <c r="CY39" s="31">
        <f t="shared" ca="1" si="29"/>
        <v>12618.759999999998</v>
      </c>
      <c r="CZ39" s="31">
        <f t="shared" ca="1" si="29"/>
        <v>7514.1399999999985</v>
      </c>
      <c r="DA39" s="31">
        <f t="shared" ca="1" si="29"/>
        <v>5387.49</v>
      </c>
      <c r="DB39" s="31">
        <f t="shared" ca="1" si="29"/>
        <v>16998.88</v>
      </c>
      <c r="DC39" s="31">
        <f t="shared" ca="1" si="29"/>
        <v>25763.54</v>
      </c>
      <c r="DD39" s="31">
        <f t="shared" ca="1" si="29"/>
        <v>28068.06</v>
      </c>
      <c r="DE39" s="31">
        <f t="shared" ca="1" si="29"/>
        <v>53685.11</v>
      </c>
      <c r="DF39" s="31">
        <f t="shared" ca="1" si="29"/>
        <v>5874.03</v>
      </c>
      <c r="DG39" s="31">
        <f t="shared" ca="1" si="29"/>
        <v>33196.49</v>
      </c>
      <c r="DH39" s="31">
        <f t="shared" ca="1" si="29"/>
        <v>20668.820000000003</v>
      </c>
      <c r="DI39" s="32">
        <f t="shared" ca="1" si="22"/>
        <v>1181.6199999999999</v>
      </c>
      <c r="DJ39" s="32">
        <f t="shared" ca="1" si="22"/>
        <v>414.89</v>
      </c>
      <c r="DK39" s="32">
        <f t="shared" ca="1" si="22"/>
        <v>630.94000000000005</v>
      </c>
      <c r="DL39" s="32">
        <f t="shared" ca="1" si="22"/>
        <v>375.71</v>
      </c>
      <c r="DM39" s="32">
        <f t="shared" ca="1" si="22"/>
        <v>269.37</v>
      </c>
      <c r="DN39" s="32">
        <f t="shared" ca="1" si="22"/>
        <v>849.94</v>
      </c>
      <c r="DO39" s="32">
        <f t="shared" ca="1" si="22"/>
        <v>1288.18</v>
      </c>
      <c r="DP39" s="32">
        <f t="shared" ca="1" si="22"/>
        <v>1403.4</v>
      </c>
      <c r="DQ39" s="32">
        <f t="shared" ca="1" si="22"/>
        <v>2684.26</v>
      </c>
      <c r="DR39" s="32">
        <f t="shared" ca="1" si="22"/>
        <v>293.7</v>
      </c>
      <c r="DS39" s="32">
        <f t="shared" ca="1" si="22"/>
        <v>1659.82</v>
      </c>
      <c r="DT39" s="32">
        <f t="shared" ca="1" si="22"/>
        <v>1033.44</v>
      </c>
      <c r="DU39" s="31">
        <f t="shared" ca="1" si="23"/>
        <v>5785.38</v>
      </c>
      <c r="DV39" s="31">
        <f t="shared" ca="1" si="23"/>
        <v>2012.05</v>
      </c>
      <c r="DW39" s="31">
        <f t="shared" ca="1" si="23"/>
        <v>3032.28</v>
      </c>
      <c r="DX39" s="31">
        <f t="shared" ca="1" si="23"/>
        <v>1788.14</v>
      </c>
      <c r="DY39" s="31">
        <f t="shared" ca="1" si="23"/>
        <v>1269.92</v>
      </c>
      <c r="DZ39" s="31">
        <f t="shared" ca="1" si="23"/>
        <v>3967.31</v>
      </c>
      <c r="EA39" s="31">
        <f t="shared" ca="1" si="23"/>
        <v>5954.79</v>
      </c>
      <c r="EB39" s="31">
        <f t="shared" ca="1" si="23"/>
        <v>6422.06</v>
      </c>
      <c r="EC39" s="31">
        <f t="shared" ca="1" si="23"/>
        <v>12158.27</v>
      </c>
      <c r="ED39" s="31">
        <f t="shared" ca="1" si="23"/>
        <v>1317.07</v>
      </c>
      <c r="EE39" s="31">
        <f t="shared" ca="1" si="23"/>
        <v>7365.99</v>
      </c>
      <c r="EF39" s="31">
        <f t="shared" ca="1" si="23"/>
        <v>4539.63</v>
      </c>
      <c r="EG39" s="32">
        <f t="shared" ca="1" si="24"/>
        <v>30599.410000000003</v>
      </c>
      <c r="EH39" s="32">
        <f t="shared" ca="1" si="24"/>
        <v>10724.799999999996</v>
      </c>
      <c r="EI39" s="32">
        <f t="shared" ca="1" si="24"/>
        <v>16281.98</v>
      </c>
      <c r="EJ39" s="32">
        <f t="shared" ca="1" si="24"/>
        <v>9677.989999999998</v>
      </c>
      <c r="EK39" s="32">
        <f t="shared" ca="1" si="24"/>
        <v>6926.78</v>
      </c>
      <c r="EL39" s="32">
        <f t="shared" ca="1" si="24"/>
        <v>21816.13</v>
      </c>
      <c r="EM39" s="32">
        <f t="shared" ca="1" si="24"/>
        <v>33006.51</v>
      </c>
      <c r="EN39" s="32">
        <f t="shared" ca="1" si="24"/>
        <v>35893.520000000004</v>
      </c>
      <c r="EO39" s="32">
        <f t="shared" ca="1" si="24"/>
        <v>68527.64</v>
      </c>
      <c r="EP39" s="32">
        <f t="shared" ca="1" si="24"/>
        <v>7484.7999999999993</v>
      </c>
      <c r="EQ39" s="32">
        <f t="shared" ca="1" si="24"/>
        <v>42222.299999999996</v>
      </c>
      <c r="ER39" s="32">
        <f t="shared" ca="1" si="24"/>
        <v>26241.890000000003</v>
      </c>
    </row>
    <row r="40" spans="1:148" x14ac:dyDescent="0.25">
      <c r="A40" t="s">
        <v>520</v>
      </c>
      <c r="B40" s="1" t="s">
        <v>55</v>
      </c>
      <c r="C40" t="str">
        <f t="shared" ca="1" si="1"/>
        <v>CRWD</v>
      </c>
      <c r="D40" t="str">
        <f t="shared" ca="1" si="2"/>
        <v>Cowley Ridge Phase 2 Wind Facility</v>
      </c>
      <c r="E40" s="51">
        <v>527.69685100000004</v>
      </c>
      <c r="F40" s="51">
        <v>339.28271599999999</v>
      </c>
      <c r="G40" s="51">
        <v>13.718396</v>
      </c>
      <c r="H40" s="51">
        <v>181.97668899999999</v>
      </c>
      <c r="I40" s="51">
        <v>377.65942200000001</v>
      </c>
      <c r="J40" s="51">
        <v>700.08186000000001</v>
      </c>
      <c r="K40" s="51">
        <v>536.04110100000003</v>
      </c>
      <c r="L40" s="51">
        <v>393.36058800000001</v>
      </c>
      <c r="M40" s="51">
        <v>617.83582000000001</v>
      </c>
      <c r="N40" s="51">
        <v>853.19634900000005</v>
      </c>
      <c r="O40" s="51">
        <v>1244.827808</v>
      </c>
      <c r="P40" s="51">
        <v>1310.365937</v>
      </c>
      <c r="Q40" s="32">
        <v>16596.330000000002</v>
      </c>
      <c r="R40" s="32">
        <v>9529.9500000000007</v>
      </c>
      <c r="S40" s="32">
        <v>1020.87</v>
      </c>
      <c r="T40" s="32">
        <v>4777.76</v>
      </c>
      <c r="U40" s="32">
        <v>10636.4</v>
      </c>
      <c r="V40" s="32">
        <v>19076.54</v>
      </c>
      <c r="W40" s="32">
        <v>17912.330000000002</v>
      </c>
      <c r="X40" s="32">
        <v>35771.660000000003</v>
      </c>
      <c r="Y40" s="32">
        <v>30816.51</v>
      </c>
      <c r="Z40" s="32">
        <v>34470.75</v>
      </c>
      <c r="AA40" s="32">
        <v>61752.11</v>
      </c>
      <c r="AB40" s="32">
        <v>49466.09</v>
      </c>
      <c r="AC40" s="2">
        <v>4.03</v>
      </c>
      <c r="AD40" s="2">
        <v>4.03</v>
      </c>
      <c r="AE40" s="2">
        <v>4.03</v>
      </c>
      <c r="AF40" s="2">
        <v>4.3</v>
      </c>
      <c r="AG40" s="2">
        <v>4.3</v>
      </c>
      <c r="AH40" s="2">
        <v>4.3</v>
      </c>
      <c r="AI40" s="2">
        <v>4.3</v>
      </c>
      <c r="AJ40" s="2">
        <v>3.49</v>
      </c>
      <c r="AK40" s="2">
        <v>3.49</v>
      </c>
      <c r="AL40" s="2">
        <v>3.49</v>
      </c>
      <c r="AM40" s="2">
        <v>3.49</v>
      </c>
      <c r="AN40" s="2">
        <v>3.49</v>
      </c>
      <c r="AO40" s="33">
        <v>668.83</v>
      </c>
      <c r="AP40" s="33">
        <v>384.06</v>
      </c>
      <c r="AQ40" s="33">
        <v>41.14</v>
      </c>
      <c r="AR40" s="33">
        <v>205.44</v>
      </c>
      <c r="AS40" s="33">
        <v>457.37</v>
      </c>
      <c r="AT40" s="33">
        <v>820.29</v>
      </c>
      <c r="AU40" s="33">
        <v>770.23</v>
      </c>
      <c r="AV40" s="33">
        <v>1248.43</v>
      </c>
      <c r="AW40" s="33">
        <v>1075.5</v>
      </c>
      <c r="AX40" s="33">
        <v>1203.03</v>
      </c>
      <c r="AY40" s="33">
        <v>2155.15</v>
      </c>
      <c r="AZ40" s="33">
        <v>1726.37</v>
      </c>
      <c r="BA40" s="31">
        <f t="shared" si="26"/>
        <v>1.66</v>
      </c>
      <c r="BB40" s="31">
        <f t="shared" si="26"/>
        <v>0.95</v>
      </c>
      <c r="BC40" s="31">
        <f t="shared" si="26"/>
        <v>0.1</v>
      </c>
      <c r="BD40" s="31">
        <f t="shared" si="26"/>
        <v>-17.2</v>
      </c>
      <c r="BE40" s="31">
        <f t="shared" si="26"/>
        <v>-38.29</v>
      </c>
      <c r="BF40" s="31">
        <f t="shared" si="26"/>
        <v>-68.680000000000007</v>
      </c>
      <c r="BG40" s="31">
        <f t="shared" si="26"/>
        <v>-64.48</v>
      </c>
      <c r="BH40" s="31">
        <f t="shared" si="26"/>
        <v>-321.94</v>
      </c>
      <c r="BI40" s="31">
        <f t="shared" si="26"/>
        <v>-277.35000000000002</v>
      </c>
      <c r="BJ40" s="31">
        <f t="shared" si="26"/>
        <v>-189.59</v>
      </c>
      <c r="BK40" s="31">
        <f t="shared" si="26"/>
        <v>-339.64</v>
      </c>
      <c r="BL40" s="31">
        <f t="shared" si="26"/>
        <v>-272.06</v>
      </c>
      <c r="BM40" s="6">
        <f t="shared" ca="1" si="27"/>
        <v>0.12</v>
      </c>
      <c r="BN40" s="6">
        <f t="shared" ca="1" si="27"/>
        <v>0.12</v>
      </c>
      <c r="BO40" s="6">
        <f t="shared" ca="1" si="27"/>
        <v>0.12</v>
      </c>
      <c r="BP40" s="6">
        <f t="shared" ca="1" si="27"/>
        <v>0.12</v>
      </c>
      <c r="BQ40" s="6">
        <f t="shared" ca="1" si="27"/>
        <v>0.12</v>
      </c>
      <c r="BR40" s="6">
        <f t="shared" ca="1" si="27"/>
        <v>0.12</v>
      </c>
      <c r="BS40" s="6">
        <f t="shared" ca="1" si="27"/>
        <v>0.12</v>
      </c>
      <c r="BT40" s="6">
        <f t="shared" ca="1" si="27"/>
        <v>0.12</v>
      </c>
      <c r="BU40" s="6">
        <f t="shared" ca="1" si="27"/>
        <v>0.12</v>
      </c>
      <c r="BV40" s="6">
        <f t="shared" ca="1" si="27"/>
        <v>0.12</v>
      </c>
      <c r="BW40" s="6">
        <f t="shared" ca="1" si="27"/>
        <v>0.12</v>
      </c>
      <c r="BX40" s="6">
        <f t="shared" ca="1" si="27"/>
        <v>0.12</v>
      </c>
      <c r="BY40" s="31">
        <f t="shared" ca="1" si="31"/>
        <v>1991.56</v>
      </c>
      <c r="BZ40" s="31">
        <f t="shared" ca="1" si="31"/>
        <v>1143.5899999999999</v>
      </c>
      <c r="CA40" s="31">
        <f t="shared" ca="1" si="31"/>
        <v>122.5</v>
      </c>
      <c r="CB40" s="31">
        <f t="shared" ca="1" si="30"/>
        <v>573.33000000000004</v>
      </c>
      <c r="CC40" s="31">
        <f t="shared" ca="1" si="30"/>
        <v>1276.3699999999999</v>
      </c>
      <c r="CD40" s="31">
        <f t="shared" ca="1" si="30"/>
        <v>2289.1799999999998</v>
      </c>
      <c r="CE40" s="31">
        <f t="shared" ca="1" si="30"/>
        <v>2149.48</v>
      </c>
      <c r="CF40" s="31">
        <f t="shared" ca="1" si="30"/>
        <v>4292.6000000000004</v>
      </c>
      <c r="CG40" s="31">
        <f t="shared" ca="1" si="30"/>
        <v>3697.98</v>
      </c>
      <c r="CH40" s="31">
        <f t="shared" ca="1" si="30"/>
        <v>4136.49</v>
      </c>
      <c r="CI40" s="31">
        <f t="shared" ca="1" si="30"/>
        <v>7410.25</v>
      </c>
      <c r="CJ40" s="31">
        <f t="shared" ca="1" si="30"/>
        <v>5935.93</v>
      </c>
      <c r="CK40" s="32">
        <f t="shared" ca="1" si="28"/>
        <v>-66.39</v>
      </c>
      <c r="CL40" s="32">
        <f t="shared" ca="1" si="28"/>
        <v>-38.119999999999997</v>
      </c>
      <c r="CM40" s="32">
        <f t="shared" ca="1" si="28"/>
        <v>-4.08</v>
      </c>
      <c r="CN40" s="32">
        <f t="shared" ca="1" si="28"/>
        <v>-19.11</v>
      </c>
      <c r="CO40" s="32">
        <f t="shared" ca="1" si="28"/>
        <v>-42.55</v>
      </c>
      <c r="CP40" s="32">
        <f t="shared" ca="1" si="28"/>
        <v>-76.31</v>
      </c>
      <c r="CQ40" s="32">
        <f t="shared" ca="1" si="28"/>
        <v>-71.650000000000006</v>
      </c>
      <c r="CR40" s="32">
        <f t="shared" ca="1" si="28"/>
        <v>-143.09</v>
      </c>
      <c r="CS40" s="32">
        <f t="shared" ca="1" si="28"/>
        <v>-123.27</v>
      </c>
      <c r="CT40" s="32">
        <f t="shared" ca="1" si="28"/>
        <v>-137.88</v>
      </c>
      <c r="CU40" s="32">
        <f t="shared" ca="1" si="28"/>
        <v>-247.01</v>
      </c>
      <c r="CV40" s="32">
        <f t="shared" ca="1" si="28"/>
        <v>-197.86</v>
      </c>
      <c r="CW40" s="31">
        <f t="shared" ca="1" si="29"/>
        <v>1254.6799999999996</v>
      </c>
      <c r="CX40" s="31">
        <f t="shared" ca="1" si="29"/>
        <v>720.46</v>
      </c>
      <c r="CY40" s="31">
        <f t="shared" ca="1" si="29"/>
        <v>77.180000000000007</v>
      </c>
      <c r="CZ40" s="31">
        <f t="shared" ca="1" si="29"/>
        <v>365.98</v>
      </c>
      <c r="DA40" s="31">
        <f t="shared" ca="1" si="29"/>
        <v>814.7399999999999</v>
      </c>
      <c r="DB40" s="31">
        <f t="shared" ca="1" si="29"/>
        <v>1461.26</v>
      </c>
      <c r="DC40" s="31">
        <f t="shared" ca="1" si="29"/>
        <v>1372.08</v>
      </c>
      <c r="DD40" s="31">
        <f t="shared" ca="1" si="29"/>
        <v>3223.02</v>
      </c>
      <c r="DE40" s="31">
        <f t="shared" ca="1" si="29"/>
        <v>2776.56</v>
      </c>
      <c r="DF40" s="31">
        <f t="shared" ca="1" si="29"/>
        <v>2985.17</v>
      </c>
      <c r="DG40" s="31">
        <f t="shared" ca="1" si="29"/>
        <v>5347.7300000000005</v>
      </c>
      <c r="DH40" s="31">
        <f t="shared" ca="1" si="29"/>
        <v>4283.7600000000011</v>
      </c>
      <c r="DI40" s="32">
        <f t="shared" ca="1" si="22"/>
        <v>62.73</v>
      </c>
      <c r="DJ40" s="32">
        <f t="shared" ca="1" si="22"/>
        <v>36.020000000000003</v>
      </c>
      <c r="DK40" s="32">
        <f t="shared" ca="1" si="22"/>
        <v>3.86</v>
      </c>
      <c r="DL40" s="32">
        <f t="shared" ca="1" si="22"/>
        <v>18.3</v>
      </c>
      <c r="DM40" s="32">
        <f t="shared" ca="1" si="22"/>
        <v>40.74</v>
      </c>
      <c r="DN40" s="32">
        <f t="shared" ca="1" si="22"/>
        <v>73.06</v>
      </c>
      <c r="DO40" s="32">
        <f t="shared" ca="1" si="22"/>
        <v>68.599999999999994</v>
      </c>
      <c r="DP40" s="32">
        <f t="shared" ca="1" si="22"/>
        <v>161.15</v>
      </c>
      <c r="DQ40" s="32">
        <f t="shared" ca="1" si="22"/>
        <v>138.83000000000001</v>
      </c>
      <c r="DR40" s="32">
        <f t="shared" ca="1" si="22"/>
        <v>149.26</v>
      </c>
      <c r="DS40" s="32">
        <f t="shared" ca="1" si="22"/>
        <v>267.39</v>
      </c>
      <c r="DT40" s="32">
        <f t="shared" ca="1" si="22"/>
        <v>214.19</v>
      </c>
      <c r="DU40" s="31">
        <f t="shared" ca="1" si="23"/>
        <v>307.14999999999998</v>
      </c>
      <c r="DV40" s="31">
        <f t="shared" ca="1" si="23"/>
        <v>174.7</v>
      </c>
      <c r="DW40" s="31">
        <f t="shared" ca="1" si="23"/>
        <v>18.55</v>
      </c>
      <c r="DX40" s="31">
        <f t="shared" ca="1" si="23"/>
        <v>87.09</v>
      </c>
      <c r="DY40" s="31">
        <f t="shared" ca="1" si="23"/>
        <v>192.05</v>
      </c>
      <c r="DZ40" s="31">
        <f t="shared" ca="1" si="23"/>
        <v>341.04</v>
      </c>
      <c r="EA40" s="31">
        <f t="shared" ca="1" si="23"/>
        <v>317.13</v>
      </c>
      <c r="EB40" s="31">
        <f t="shared" ca="1" si="23"/>
        <v>737.44</v>
      </c>
      <c r="EC40" s="31">
        <f t="shared" ca="1" si="23"/>
        <v>628.82000000000005</v>
      </c>
      <c r="ED40" s="31">
        <f t="shared" ca="1" si="23"/>
        <v>669.33</v>
      </c>
      <c r="EE40" s="31">
        <f t="shared" ca="1" si="23"/>
        <v>1186.6099999999999</v>
      </c>
      <c r="EF40" s="31">
        <f t="shared" ca="1" si="23"/>
        <v>940.87</v>
      </c>
      <c r="EG40" s="32">
        <f t="shared" ca="1" si="24"/>
        <v>1624.5599999999995</v>
      </c>
      <c r="EH40" s="32">
        <f t="shared" ca="1" si="24"/>
        <v>931.18000000000006</v>
      </c>
      <c r="EI40" s="32">
        <f t="shared" ca="1" si="24"/>
        <v>99.59</v>
      </c>
      <c r="EJ40" s="32">
        <f t="shared" ca="1" si="24"/>
        <v>471.37</v>
      </c>
      <c r="EK40" s="32">
        <f t="shared" ca="1" si="24"/>
        <v>1047.53</v>
      </c>
      <c r="EL40" s="32">
        <f t="shared" ca="1" si="24"/>
        <v>1875.36</v>
      </c>
      <c r="EM40" s="32">
        <f t="shared" ca="1" si="24"/>
        <v>1757.81</v>
      </c>
      <c r="EN40" s="32">
        <f t="shared" ca="1" si="24"/>
        <v>4121.6100000000006</v>
      </c>
      <c r="EO40" s="32">
        <f t="shared" ca="1" si="24"/>
        <v>3544.21</v>
      </c>
      <c r="EP40" s="32">
        <f t="shared" ca="1" si="24"/>
        <v>3803.76</v>
      </c>
      <c r="EQ40" s="32">
        <f t="shared" ca="1" si="24"/>
        <v>6801.7300000000005</v>
      </c>
      <c r="ER40" s="32">
        <f t="shared" ca="1" si="24"/>
        <v>5438.8200000000006</v>
      </c>
    </row>
    <row r="41" spans="1:148" x14ac:dyDescent="0.25">
      <c r="A41" t="s">
        <v>453</v>
      </c>
      <c r="B41" s="1" t="s">
        <v>57</v>
      </c>
      <c r="C41" t="str">
        <f t="shared" ca="1" si="1"/>
        <v>DAI1</v>
      </c>
      <c r="D41" t="str">
        <f t="shared" ca="1" si="2"/>
        <v>Daishowa-Marubeni</v>
      </c>
      <c r="E41" s="51">
        <v>2250.36</v>
      </c>
      <c r="F41" s="51">
        <v>5313.4620000000004</v>
      </c>
      <c r="G41" s="51">
        <v>6740.0339999999997</v>
      </c>
      <c r="H41" s="51">
        <v>7226.7020000000002</v>
      </c>
      <c r="I41" s="51">
        <v>7217.6440000000002</v>
      </c>
      <c r="J41" s="51">
        <v>7819.1819999999998</v>
      </c>
      <c r="K41" s="51">
        <v>8001.7560000000003</v>
      </c>
      <c r="L41" s="51">
        <v>6390.72</v>
      </c>
      <c r="M41" s="51">
        <v>8385.44</v>
      </c>
      <c r="N41" s="51">
        <v>10305.162</v>
      </c>
      <c r="O41" s="51">
        <v>11873.512000000001</v>
      </c>
      <c r="P41" s="51">
        <v>10022.165999999999</v>
      </c>
      <c r="Q41" s="32">
        <v>183758.22</v>
      </c>
      <c r="R41" s="32">
        <v>264526.34999999998</v>
      </c>
      <c r="S41" s="32">
        <v>315778.38</v>
      </c>
      <c r="T41" s="32">
        <v>512092.46</v>
      </c>
      <c r="U41" s="32">
        <v>275203.81</v>
      </c>
      <c r="V41" s="32">
        <v>584359.02</v>
      </c>
      <c r="W41" s="32">
        <v>1033390.41</v>
      </c>
      <c r="X41" s="32">
        <v>472758.74</v>
      </c>
      <c r="Y41" s="32">
        <v>1480883.38</v>
      </c>
      <c r="Z41" s="32">
        <v>1285378.29</v>
      </c>
      <c r="AA41" s="32">
        <v>1222114.6499999999</v>
      </c>
      <c r="AB41" s="32">
        <v>732270.65</v>
      </c>
      <c r="AC41" s="2">
        <v>-1.8</v>
      </c>
      <c r="AD41" s="2">
        <v>-1.8</v>
      </c>
      <c r="AE41" s="2">
        <v>-1.8</v>
      </c>
      <c r="AF41" s="2">
        <v>-1.8</v>
      </c>
      <c r="AG41" s="2">
        <v>-1.8</v>
      </c>
      <c r="AH41" s="2">
        <v>-1.8</v>
      </c>
      <c r="AI41" s="2">
        <v>-1.8</v>
      </c>
      <c r="AJ41" s="2">
        <v>-2.5099999999999998</v>
      </c>
      <c r="AK41" s="2">
        <v>-2.5099999999999998</v>
      </c>
      <c r="AL41" s="2">
        <v>-2.5099999999999998</v>
      </c>
      <c r="AM41" s="2">
        <v>-2.5099999999999998</v>
      </c>
      <c r="AN41" s="2">
        <v>-2.5099999999999998</v>
      </c>
      <c r="AO41" s="33">
        <v>-3307.65</v>
      </c>
      <c r="AP41" s="33">
        <v>-4761.47</v>
      </c>
      <c r="AQ41" s="33">
        <v>-5684.01</v>
      </c>
      <c r="AR41" s="33">
        <v>-9217.66</v>
      </c>
      <c r="AS41" s="33">
        <v>-4953.67</v>
      </c>
      <c r="AT41" s="33">
        <v>-10518.46</v>
      </c>
      <c r="AU41" s="33">
        <v>-18601.03</v>
      </c>
      <c r="AV41" s="33">
        <v>-11866.24</v>
      </c>
      <c r="AW41" s="33">
        <v>-37170.17</v>
      </c>
      <c r="AX41" s="33">
        <v>-32263</v>
      </c>
      <c r="AY41" s="33">
        <v>-30675.08</v>
      </c>
      <c r="AZ41" s="33">
        <v>-18379.990000000002</v>
      </c>
      <c r="BA41" s="31">
        <f t="shared" si="26"/>
        <v>18.38</v>
      </c>
      <c r="BB41" s="31">
        <f t="shared" si="26"/>
        <v>26.45</v>
      </c>
      <c r="BC41" s="31">
        <f t="shared" si="26"/>
        <v>31.58</v>
      </c>
      <c r="BD41" s="31">
        <f t="shared" si="26"/>
        <v>-1843.53</v>
      </c>
      <c r="BE41" s="31">
        <f t="shared" si="26"/>
        <v>-990.73</v>
      </c>
      <c r="BF41" s="31">
        <f t="shared" si="26"/>
        <v>-2103.69</v>
      </c>
      <c r="BG41" s="31">
        <f t="shared" si="26"/>
        <v>-3720.21</v>
      </c>
      <c r="BH41" s="31">
        <f t="shared" si="26"/>
        <v>-4254.83</v>
      </c>
      <c r="BI41" s="31">
        <f t="shared" si="26"/>
        <v>-13327.95</v>
      </c>
      <c r="BJ41" s="31">
        <f t="shared" si="26"/>
        <v>-7069.58</v>
      </c>
      <c r="BK41" s="31">
        <f t="shared" si="26"/>
        <v>-6721.63</v>
      </c>
      <c r="BL41" s="31">
        <f t="shared" si="26"/>
        <v>-4027.49</v>
      </c>
      <c r="BM41" s="6">
        <f t="shared" ca="1" si="27"/>
        <v>-6.6900000000000001E-2</v>
      </c>
      <c r="BN41" s="6">
        <f t="shared" ca="1" si="27"/>
        <v>-6.6900000000000001E-2</v>
      </c>
      <c r="BO41" s="6">
        <f t="shared" ca="1" si="27"/>
        <v>-6.6900000000000001E-2</v>
      </c>
      <c r="BP41" s="6">
        <f t="shared" ca="1" si="27"/>
        <v>-6.6900000000000001E-2</v>
      </c>
      <c r="BQ41" s="6">
        <f t="shared" ca="1" si="27"/>
        <v>-6.6900000000000001E-2</v>
      </c>
      <c r="BR41" s="6">
        <f t="shared" ca="1" si="27"/>
        <v>-6.6900000000000001E-2</v>
      </c>
      <c r="BS41" s="6">
        <f t="shared" ca="1" si="27"/>
        <v>-6.6900000000000001E-2</v>
      </c>
      <c r="BT41" s="6">
        <f t="shared" ca="1" si="27"/>
        <v>-6.6900000000000001E-2</v>
      </c>
      <c r="BU41" s="6">
        <f t="shared" ca="1" si="27"/>
        <v>-6.6900000000000001E-2</v>
      </c>
      <c r="BV41" s="6">
        <f t="shared" ca="1" si="27"/>
        <v>-6.6900000000000001E-2</v>
      </c>
      <c r="BW41" s="6">
        <f t="shared" ca="1" si="27"/>
        <v>-6.6900000000000001E-2</v>
      </c>
      <c r="BX41" s="6">
        <f t="shared" ca="1" si="27"/>
        <v>-6.6900000000000001E-2</v>
      </c>
      <c r="BY41" s="31">
        <f t="shared" ca="1" si="31"/>
        <v>-12293.42</v>
      </c>
      <c r="BZ41" s="31">
        <f t="shared" ca="1" si="31"/>
        <v>-17696.810000000001</v>
      </c>
      <c r="CA41" s="31">
        <f t="shared" ca="1" si="31"/>
        <v>-21125.57</v>
      </c>
      <c r="CB41" s="31">
        <f t="shared" ca="1" si="30"/>
        <v>-34258.99</v>
      </c>
      <c r="CC41" s="31">
        <f t="shared" ca="1" si="30"/>
        <v>-18411.13</v>
      </c>
      <c r="CD41" s="31">
        <f t="shared" ca="1" si="30"/>
        <v>-39093.620000000003</v>
      </c>
      <c r="CE41" s="31">
        <f t="shared" ca="1" si="30"/>
        <v>-69133.820000000007</v>
      </c>
      <c r="CF41" s="31">
        <f t="shared" ca="1" si="30"/>
        <v>-31627.56</v>
      </c>
      <c r="CG41" s="31">
        <f t="shared" ca="1" si="30"/>
        <v>-99071.1</v>
      </c>
      <c r="CH41" s="31">
        <f t="shared" ca="1" si="30"/>
        <v>-85991.81</v>
      </c>
      <c r="CI41" s="31">
        <f t="shared" ca="1" si="30"/>
        <v>-81759.47</v>
      </c>
      <c r="CJ41" s="31">
        <f t="shared" ca="1" si="30"/>
        <v>-48988.91</v>
      </c>
      <c r="CK41" s="32">
        <f t="shared" ca="1" si="28"/>
        <v>-735.03</v>
      </c>
      <c r="CL41" s="32">
        <f t="shared" ca="1" si="28"/>
        <v>-1058.1099999999999</v>
      </c>
      <c r="CM41" s="32">
        <f t="shared" ca="1" si="28"/>
        <v>-1263.1099999999999</v>
      </c>
      <c r="CN41" s="32">
        <f t="shared" ca="1" si="28"/>
        <v>-2048.37</v>
      </c>
      <c r="CO41" s="32">
        <f t="shared" ca="1" si="28"/>
        <v>-1100.82</v>
      </c>
      <c r="CP41" s="32">
        <f t="shared" ca="1" si="28"/>
        <v>-2337.44</v>
      </c>
      <c r="CQ41" s="32">
        <f t="shared" ca="1" si="28"/>
        <v>-4133.5600000000004</v>
      </c>
      <c r="CR41" s="32">
        <f t="shared" ca="1" si="28"/>
        <v>-1891.03</v>
      </c>
      <c r="CS41" s="32">
        <f t="shared" ca="1" si="28"/>
        <v>-5923.53</v>
      </c>
      <c r="CT41" s="32">
        <f t="shared" ca="1" si="28"/>
        <v>-5141.51</v>
      </c>
      <c r="CU41" s="32">
        <f t="shared" ca="1" si="28"/>
        <v>-4888.46</v>
      </c>
      <c r="CV41" s="32">
        <f t="shared" ca="1" si="28"/>
        <v>-2929.08</v>
      </c>
      <c r="CW41" s="31">
        <f t="shared" ca="1" si="29"/>
        <v>-9739.18</v>
      </c>
      <c r="CX41" s="31">
        <f t="shared" ca="1" si="29"/>
        <v>-14019.900000000001</v>
      </c>
      <c r="CY41" s="31">
        <f t="shared" ca="1" si="29"/>
        <v>-16736.25</v>
      </c>
      <c r="CZ41" s="31">
        <f t="shared" ca="1" si="29"/>
        <v>-25246.170000000002</v>
      </c>
      <c r="DA41" s="31">
        <f t="shared" ca="1" si="29"/>
        <v>-13567.550000000001</v>
      </c>
      <c r="DB41" s="31">
        <f t="shared" ca="1" si="29"/>
        <v>-28808.910000000007</v>
      </c>
      <c r="DC41" s="31">
        <f t="shared" ca="1" si="29"/>
        <v>-50946.140000000007</v>
      </c>
      <c r="DD41" s="31">
        <f t="shared" ca="1" si="29"/>
        <v>-17397.520000000004</v>
      </c>
      <c r="DE41" s="31">
        <f t="shared" ca="1" si="29"/>
        <v>-54496.510000000009</v>
      </c>
      <c r="DF41" s="31">
        <f t="shared" ca="1" si="29"/>
        <v>-51800.739999999991</v>
      </c>
      <c r="DG41" s="31">
        <f t="shared" ca="1" si="29"/>
        <v>-49251.220000000008</v>
      </c>
      <c r="DH41" s="31">
        <f t="shared" ca="1" si="29"/>
        <v>-29510.510000000002</v>
      </c>
      <c r="DI41" s="32">
        <f t="shared" ref="DI41:DT62" ca="1" si="32">ROUND(CW41*5%,2)</f>
        <v>-486.96</v>
      </c>
      <c r="DJ41" s="32">
        <f t="shared" ca="1" si="32"/>
        <v>-701</v>
      </c>
      <c r="DK41" s="32">
        <f t="shared" ca="1" si="32"/>
        <v>-836.81</v>
      </c>
      <c r="DL41" s="32">
        <f t="shared" ca="1" si="32"/>
        <v>-1262.31</v>
      </c>
      <c r="DM41" s="32">
        <f t="shared" ca="1" si="32"/>
        <v>-678.38</v>
      </c>
      <c r="DN41" s="32">
        <f t="shared" ca="1" si="32"/>
        <v>-1440.45</v>
      </c>
      <c r="DO41" s="32">
        <f t="shared" ca="1" si="32"/>
        <v>-2547.31</v>
      </c>
      <c r="DP41" s="32">
        <f t="shared" ca="1" si="32"/>
        <v>-869.88</v>
      </c>
      <c r="DQ41" s="32">
        <f t="shared" ca="1" si="32"/>
        <v>-2724.83</v>
      </c>
      <c r="DR41" s="32">
        <f t="shared" ca="1" si="32"/>
        <v>-2590.04</v>
      </c>
      <c r="DS41" s="32">
        <f t="shared" ca="1" si="32"/>
        <v>-2462.56</v>
      </c>
      <c r="DT41" s="32">
        <f t="shared" ca="1" si="32"/>
        <v>-1475.53</v>
      </c>
      <c r="DU41" s="31">
        <f t="shared" ref="DU41:EF62" ca="1" si="33">ROUND(CW41*DU$3,2)</f>
        <v>-2384.2199999999998</v>
      </c>
      <c r="DV41" s="31">
        <f t="shared" ca="1" si="33"/>
        <v>-3399.52</v>
      </c>
      <c r="DW41" s="31">
        <f t="shared" ca="1" si="33"/>
        <v>-4021.7</v>
      </c>
      <c r="DX41" s="31">
        <f t="shared" ca="1" si="33"/>
        <v>-6007.82</v>
      </c>
      <c r="DY41" s="31">
        <f t="shared" ca="1" si="33"/>
        <v>-3198.08</v>
      </c>
      <c r="DZ41" s="31">
        <f t="shared" ca="1" si="33"/>
        <v>-6723.61</v>
      </c>
      <c r="EA41" s="31">
        <f t="shared" ca="1" si="33"/>
        <v>-11775.3</v>
      </c>
      <c r="EB41" s="31">
        <f t="shared" ca="1" si="33"/>
        <v>-3980.61</v>
      </c>
      <c r="EC41" s="31">
        <f t="shared" ca="1" si="33"/>
        <v>-12342.03</v>
      </c>
      <c r="ED41" s="31">
        <f t="shared" ca="1" si="33"/>
        <v>-11614.75</v>
      </c>
      <c r="EE41" s="31">
        <f t="shared" ca="1" si="33"/>
        <v>-10928.38</v>
      </c>
      <c r="EF41" s="31">
        <f t="shared" ca="1" si="33"/>
        <v>-6481.58</v>
      </c>
      <c r="EG41" s="32">
        <f t="shared" ref="EG41:ER62" ca="1" si="34">CW41+DI41+DU41</f>
        <v>-12610.359999999999</v>
      </c>
      <c r="EH41" s="32">
        <f t="shared" ca="1" si="34"/>
        <v>-18120.420000000002</v>
      </c>
      <c r="EI41" s="32">
        <f t="shared" ca="1" si="34"/>
        <v>-21594.760000000002</v>
      </c>
      <c r="EJ41" s="32">
        <f t="shared" ca="1" si="34"/>
        <v>-32516.300000000003</v>
      </c>
      <c r="EK41" s="32">
        <f t="shared" ca="1" si="34"/>
        <v>-17444.010000000002</v>
      </c>
      <c r="EL41" s="32">
        <f t="shared" ca="1" si="34"/>
        <v>-36972.970000000008</v>
      </c>
      <c r="EM41" s="32">
        <f t="shared" ca="1" si="34"/>
        <v>-65268.75</v>
      </c>
      <c r="EN41" s="32">
        <f t="shared" ca="1" si="34"/>
        <v>-22248.010000000006</v>
      </c>
      <c r="EO41" s="32">
        <f t="shared" ca="1" si="34"/>
        <v>-69563.37000000001</v>
      </c>
      <c r="EP41" s="32">
        <f t="shared" ca="1" si="34"/>
        <v>-66005.53</v>
      </c>
      <c r="EQ41" s="32">
        <f t="shared" ca="1" si="34"/>
        <v>-62642.16</v>
      </c>
      <c r="ER41" s="32">
        <f t="shared" ca="1" si="34"/>
        <v>-37467.620000000003</v>
      </c>
    </row>
    <row r="42" spans="1:148" x14ac:dyDescent="0.25">
      <c r="A42" t="s">
        <v>454</v>
      </c>
      <c r="B42" s="1" t="s">
        <v>58</v>
      </c>
      <c r="C42" t="str">
        <f t="shared" ca="1" si="1"/>
        <v>DOWGEN15M</v>
      </c>
      <c r="D42" t="str">
        <f t="shared" ca="1" si="2"/>
        <v>Dow Hydrocarbon Industrial Complex</v>
      </c>
      <c r="E42" s="51">
        <v>55745.079221799999</v>
      </c>
      <c r="F42" s="51">
        <v>60459.640404999998</v>
      </c>
      <c r="G42" s="51">
        <v>55112.215458999999</v>
      </c>
      <c r="H42" s="51">
        <v>70551.656147400005</v>
      </c>
      <c r="I42" s="51">
        <v>60296.803853799996</v>
      </c>
      <c r="J42" s="51">
        <v>28680.7422745</v>
      </c>
      <c r="K42" s="51">
        <v>36307.094014000002</v>
      </c>
      <c r="L42" s="51">
        <v>44221.244770099998</v>
      </c>
      <c r="M42" s="51">
        <v>43667.641928999998</v>
      </c>
      <c r="N42" s="51">
        <v>59372.568917999997</v>
      </c>
      <c r="O42" s="51">
        <v>75088.4818123</v>
      </c>
      <c r="P42" s="51">
        <v>55188.1618084</v>
      </c>
      <c r="Q42" s="32">
        <v>6352473.3899999997</v>
      </c>
      <c r="R42" s="32">
        <v>2827356.05</v>
      </c>
      <c r="S42" s="32">
        <v>3464192.95</v>
      </c>
      <c r="T42" s="32">
        <v>3239230.96</v>
      </c>
      <c r="U42" s="32">
        <v>1839976.36</v>
      </c>
      <c r="V42" s="32">
        <v>1659806.94</v>
      </c>
      <c r="W42" s="32">
        <v>4521452.66</v>
      </c>
      <c r="X42" s="32">
        <v>3750408.81</v>
      </c>
      <c r="Y42" s="32">
        <v>5703941.1399999997</v>
      </c>
      <c r="Z42" s="32">
        <v>6705819.5599999996</v>
      </c>
      <c r="AA42" s="32">
        <v>7138229.9800000004</v>
      </c>
      <c r="AB42" s="32">
        <v>4234306.24</v>
      </c>
      <c r="AC42" s="2">
        <v>3.51</v>
      </c>
      <c r="AD42" s="2">
        <v>3.51</v>
      </c>
      <c r="AE42" s="2">
        <v>3.51</v>
      </c>
      <c r="AF42" s="2">
        <v>3.51</v>
      </c>
      <c r="AG42" s="2">
        <v>3.51</v>
      </c>
      <c r="AH42" s="2">
        <v>3.51</v>
      </c>
      <c r="AI42" s="2">
        <v>3.51</v>
      </c>
      <c r="AJ42" s="2">
        <v>2.91</v>
      </c>
      <c r="AK42" s="2">
        <v>2.91</v>
      </c>
      <c r="AL42" s="2">
        <v>2.91</v>
      </c>
      <c r="AM42" s="2">
        <v>2.91</v>
      </c>
      <c r="AN42" s="2">
        <v>2.91</v>
      </c>
      <c r="AO42" s="33">
        <v>222971.82</v>
      </c>
      <c r="AP42" s="33">
        <v>99240.2</v>
      </c>
      <c r="AQ42" s="33">
        <v>121593.17</v>
      </c>
      <c r="AR42" s="33">
        <v>113697.01</v>
      </c>
      <c r="AS42" s="33">
        <v>64583.17</v>
      </c>
      <c r="AT42" s="33">
        <v>58259.22</v>
      </c>
      <c r="AU42" s="33">
        <v>158702.99</v>
      </c>
      <c r="AV42" s="33">
        <v>109136.9</v>
      </c>
      <c r="AW42" s="33">
        <v>165984.69</v>
      </c>
      <c r="AX42" s="33">
        <v>195139.35</v>
      </c>
      <c r="AY42" s="33">
        <v>207722.49</v>
      </c>
      <c r="AZ42" s="33">
        <v>123218.31</v>
      </c>
      <c r="BA42" s="31">
        <f t="shared" si="26"/>
        <v>635.25</v>
      </c>
      <c r="BB42" s="31">
        <f t="shared" si="26"/>
        <v>282.74</v>
      </c>
      <c r="BC42" s="31">
        <f t="shared" si="26"/>
        <v>346.42</v>
      </c>
      <c r="BD42" s="31">
        <f t="shared" ref="BD42:BL70" si="35">ROUND(T42*BD$3,2)</f>
        <v>-11661.23</v>
      </c>
      <c r="BE42" s="31">
        <f t="shared" si="35"/>
        <v>-6623.91</v>
      </c>
      <c r="BF42" s="31">
        <f t="shared" si="35"/>
        <v>-5975.3</v>
      </c>
      <c r="BG42" s="31">
        <f t="shared" si="35"/>
        <v>-16277.23</v>
      </c>
      <c r="BH42" s="31">
        <f t="shared" si="35"/>
        <v>-33753.68</v>
      </c>
      <c r="BI42" s="31">
        <f t="shared" si="35"/>
        <v>-51335.47</v>
      </c>
      <c r="BJ42" s="31">
        <f t="shared" si="35"/>
        <v>-36882.01</v>
      </c>
      <c r="BK42" s="31">
        <f t="shared" si="35"/>
        <v>-39260.26</v>
      </c>
      <c r="BL42" s="31">
        <f t="shared" si="35"/>
        <v>-23288.68</v>
      </c>
      <c r="BM42" s="6">
        <f t="shared" ca="1" si="27"/>
        <v>4.3200000000000002E-2</v>
      </c>
      <c r="BN42" s="6">
        <f t="shared" ca="1" si="27"/>
        <v>4.3200000000000002E-2</v>
      </c>
      <c r="BO42" s="6">
        <f t="shared" ca="1" si="27"/>
        <v>4.3200000000000002E-2</v>
      </c>
      <c r="BP42" s="6">
        <f t="shared" ref="BM42:BX63" ca="1" si="36">VLOOKUP($C42,LossFactorLookup,3,FALSE)</f>
        <v>4.3200000000000002E-2</v>
      </c>
      <c r="BQ42" s="6">
        <f t="shared" ca="1" si="36"/>
        <v>4.3200000000000002E-2</v>
      </c>
      <c r="BR42" s="6">
        <f t="shared" ca="1" si="36"/>
        <v>4.3200000000000002E-2</v>
      </c>
      <c r="BS42" s="6">
        <f t="shared" ca="1" si="36"/>
        <v>4.3200000000000002E-2</v>
      </c>
      <c r="BT42" s="6">
        <f t="shared" ca="1" si="36"/>
        <v>4.3200000000000002E-2</v>
      </c>
      <c r="BU42" s="6">
        <f t="shared" ca="1" si="36"/>
        <v>4.3200000000000002E-2</v>
      </c>
      <c r="BV42" s="6">
        <f t="shared" ca="1" si="36"/>
        <v>4.3200000000000002E-2</v>
      </c>
      <c r="BW42" s="6">
        <f t="shared" ca="1" si="36"/>
        <v>4.3200000000000002E-2</v>
      </c>
      <c r="BX42" s="6">
        <f t="shared" ca="1" si="36"/>
        <v>4.3200000000000002E-2</v>
      </c>
      <c r="BY42" s="31">
        <f t="shared" ca="1" si="31"/>
        <v>274426.84999999998</v>
      </c>
      <c r="BZ42" s="31">
        <f t="shared" ca="1" si="31"/>
        <v>122141.78</v>
      </c>
      <c r="CA42" s="31">
        <f t="shared" ca="1" si="31"/>
        <v>149653.14000000001</v>
      </c>
      <c r="CB42" s="31">
        <f t="shared" ca="1" si="30"/>
        <v>139934.78</v>
      </c>
      <c r="CC42" s="31">
        <f t="shared" ca="1" si="30"/>
        <v>79486.98</v>
      </c>
      <c r="CD42" s="31">
        <f t="shared" ca="1" si="30"/>
        <v>71703.66</v>
      </c>
      <c r="CE42" s="31">
        <f t="shared" ca="1" si="30"/>
        <v>195326.75</v>
      </c>
      <c r="CF42" s="31">
        <f t="shared" ca="1" si="30"/>
        <v>162017.66</v>
      </c>
      <c r="CG42" s="31">
        <f t="shared" ca="1" si="30"/>
        <v>246410.26</v>
      </c>
      <c r="CH42" s="31">
        <f t="shared" ca="1" si="30"/>
        <v>289691.40000000002</v>
      </c>
      <c r="CI42" s="31">
        <f t="shared" ca="1" si="30"/>
        <v>308371.53999999998</v>
      </c>
      <c r="CJ42" s="31">
        <f t="shared" ca="1" si="30"/>
        <v>182922.03</v>
      </c>
      <c r="CK42" s="32">
        <f t="shared" ca="1" si="28"/>
        <v>-25409.89</v>
      </c>
      <c r="CL42" s="32">
        <f t="shared" ca="1" si="28"/>
        <v>-11309.42</v>
      </c>
      <c r="CM42" s="32">
        <f t="shared" ca="1" si="28"/>
        <v>-13856.77</v>
      </c>
      <c r="CN42" s="32">
        <f t="shared" ref="CN42:CV70" ca="1" si="37">ROUND(T42*$CV$3,2)</f>
        <v>-12956.92</v>
      </c>
      <c r="CO42" s="32">
        <f t="shared" ca="1" si="37"/>
        <v>-7359.91</v>
      </c>
      <c r="CP42" s="32">
        <f t="shared" ca="1" si="37"/>
        <v>-6639.23</v>
      </c>
      <c r="CQ42" s="32">
        <f t="shared" ca="1" si="37"/>
        <v>-18085.810000000001</v>
      </c>
      <c r="CR42" s="32">
        <f t="shared" ca="1" si="37"/>
        <v>-15001.64</v>
      </c>
      <c r="CS42" s="32">
        <f t="shared" ca="1" si="37"/>
        <v>-22815.759999999998</v>
      </c>
      <c r="CT42" s="32">
        <f t="shared" ca="1" si="37"/>
        <v>-26823.279999999999</v>
      </c>
      <c r="CU42" s="32">
        <f t="shared" ca="1" si="37"/>
        <v>-28552.92</v>
      </c>
      <c r="CV42" s="32">
        <f t="shared" ca="1" si="37"/>
        <v>-16937.22</v>
      </c>
      <c r="CW42" s="31">
        <f t="shared" ca="1" si="29"/>
        <v>25409.889999999956</v>
      </c>
      <c r="CX42" s="31">
        <f t="shared" ca="1" si="29"/>
        <v>11309.420000000004</v>
      </c>
      <c r="CY42" s="31">
        <f t="shared" ca="1" si="29"/>
        <v>13856.780000000026</v>
      </c>
      <c r="CZ42" s="31">
        <f t="shared" ca="1" si="29"/>
        <v>24942.080000000005</v>
      </c>
      <c r="DA42" s="31">
        <f t="shared" ca="1" si="29"/>
        <v>14167.809999999994</v>
      </c>
      <c r="DB42" s="31">
        <f t="shared" ca="1" si="29"/>
        <v>12780.510000000006</v>
      </c>
      <c r="DC42" s="31">
        <f t="shared" ca="1" si="29"/>
        <v>34815.180000000008</v>
      </c>
      <c r="DD42" s="31">
        <f t="shared" ca="1" si="29"/>
        <v>71632.800000000017</v>
      </c>
      <c r="DE42" s="31">
        <f t="shared" ca="1" si="29"/>
        <v>108945.28</v>
      </c>
      <c r="DF42" s="31">
        <f t="shared" ca="1" si="29"/>
        <v>104610.78</v>
      </c>
      <c r="DG42" s="31">
        <f t="shared" ca="1" si="29"/>
        <v>111356.39000000001</v>
      </c>
      <c r="DH42" s="31">
        <f t="shared" ca="1" si="29"/>
        <v>66055.179999999993</v>
      </c>
      <c r="DI42" s="32">
        <f t="shared" ca="1" si="32"/>
        <v>1270.49</v>
      </c>
      <c r="DJ42" s="32">
        <f t="shared" ca="1" si="32"/>
        <v>565.47</v>
      </c>
      <c r="DK42" s="32">
        <f t="shared" ca="1" si="32"/>
        <v>692.84</v>
      </c>
      <c r="DL42" s="32">
        <f t="shared" ca="1" si="32"/>
        <v>1247.0999999999999</v>
      </c>
      <c r="DM42" s="32">
        <f t="shared" ca="1" si="32"/>
        <v>708.39</v>
      </c>
      <c r="DN42" s="32">
        <f t="shared" ca="1" si="32"/>
        <v>639.03</v>
      </c>
      <c r="DO42" s="32">
        <f t="shared" ca="1" si="32"/>
        <v>1740.76</v>
      </c>
      <c r="DP42" s="32">
        <f t="shared" ca="1" si="32"/>
        <v>3581.64</v>
      </c>
      <c r="DQ42" s="32">
        <f t="shared" ca="1" si="32"/>
        <v>5447.26</v>
      </c>
      <c r="DR42" s="32">
        <f t="shared" ca="1" si="32"/>
        <v>5230.54</v>
      </c>
      <c r="DS42" s="32">
        <f t="shared" ca="1" si="32"/>
        <v>5567.82</v>
      </c>
      <c r="DT42" s="32">
        <f t="shared" ca="1" si="32"/>
        <v>3302.76</v>
      </c>
      <c r="DU42" s="31">
        <f t="shared" ca="1" si="33"/>
        <v>6220.52</v>
      </c>
      <c r="DV42" s="31">
        <f t="shared" ca="1" si="33"/>
        <v>2742.28</v>
      </c>
      <c r="DW42" s="31">
        <f t="shared" ca="1" si="33"/>
        <v>3329.77</v>
      </c>
      <c r="DX42" s="31">
        <f t="shared" ca="1" si="33"/>
        <v>5935.46</v>
      </c>
      <c r="DY42" s="31">
        <f t="shared" ca="1" si="33"/>
        <v>3339.57</v>
      </c>
      <c r="DZ42" s="31">
        <f t="shared" ca="1" si="33"/>
        <v>2982.8</v>
      </c>
      <c r="EA42" s="31">
        <f t="shared" ca="1" si="33"/>
        <v>8046.91</v>
      </c>
      <c r="EB42" s="31">
        <f t="shared" ca="1" si="33"/>
        <v>16389.8</v>
      </c>
      <c r="EC42" s="31">
        <f t="shared" ca="1" si="33"/>
        <v>24673.26</v>
      </c>
      <c r="ED42" s="31">
        <f t="shared" ca="1" si="33"/>
        <v>23455.8</v>
      </c>
      <c r="EE42" s="31">
        <f t="shared" ca="1" si="33"/>
        <v>24708.93</v>
      </c>
      <c r="EF42" s="31">
        <f t="shared" ca="1" si="33"/>
        <v>14508.12</v>
      </c>
      <c r="EG42" s="32">
        <f t="shared" ca="1" si="34"/>
        <v>32900.899999999958</v>
      </c>
      <c r="EH42" s="32">
        <f t="shared" ca="1" si="34"/>
        <v>14617.170000000004</v>
      </c>
      <c r="EI42" s="32">
        <f t="shared" ca="1" si="34"/>
        <v>17879.390000000025</v>
      </c>
      <c r="EJ42" s="32">
        <f t="shared" ca="1" si="34"/>
        <v>32124.640000000003</v>
      </c>
      <c r="EK42" s="32">
        <f t="shared" ca="1" si="34"/>
        <v>18215.769999999993</v>
      </c>
      <c r="EL42" s="32">
        <f t="shared" ca="1" si="34"/>
        <v>16402.340000000007</v>
      </c>
      <c r="EM42" s="32">
        <f t="shared" ca="1" si="34"/>
        <v>44602.850000000006</v>
      </c>
      <c r="EN42" s="32">
        <f t="shared" ca="1" si="34"/>
        <v>91604.24000000002</v>
      </c>
      <c r="EO42" s="32">
        <f t="shared" ca="1" si="34"/>
        <v>139065.79999999999</v>
      </c>
      <c r="EP42" s="32">
        <f t="shared" ca="1" si="34"/>
        <v>133297.12</v>
      </c>
      <c r="EQ42" s="32">
        <f t="shared" ca="1" si="34"/>
        <v>141633.14000000001</v>
      </c>
      <c r="ER42" s="32">
        <f t="shared" ca="1" si="34"/>
        <v>83866.059999999983</v>
      </c>
    </row>
    <row r="43" spans="1:148" x14ac:dyDescent="0.25">
      <c r="A43" t="s">
        <v>455</v>
      </c>
      <c r="B43" s="1" t="s">
        <v>32</v>
      </c>
      <c r="C43" t="str">
        <f t="shared" ca="1" si="1"/>
        <v>DRW1</v>
      </c>
      <c r="D43" t="str">
        <f t="shared" ca="1" si="2"/>
        <v>Drywood #1</v>
      </c>
      <c r="E43" s="51">
        <v>127.8849</v>
      </c>
      <c r="F43" s="51">
        <v>120.20950000000001</v>
      </c>
      <c r="G43" s="51">
        <v>102.6748</v>
      </c>
      <c r="H43" s="51">
        <v>54.558300000000003</v>
      </c>
      <c r="I43" s="51">
        <v>61.001600000000003</v>
      </c>
      <c r="J43" s="51">
        <v>54.022799999999997</v>
      </c>
      <c r="K43" s="51">
        <v>32.21</v>
      </c>
      <c r="L43" s="51">
        <v>11.392099999999999</v>
      </c>
      <c r="M43" s="51">
        <v>69.191000000000003</v>
      </c>
      <c r="N43" s="51">
        <v>120.94329999999999</v>
      </c>
      <c r="O43" s="51">
        <v>179.5505</v>
      </c>
      <c r="P43" s="51">
        <v>76.718699999999998</v>
      </c>
      <c r="Q43" s="32">
        <v>92535.49</v>
      </c>
      <c r="R43" s="32">
        <v>19162.71</v>
      </c>
      <c r="S43" s="32">
        <v>53864.22</v>
      </c>
      <c r="T43" s="32">
        <v>3743.6</v>
      </c>
      <c r="U43" s="32">
        <v>27732.19</v>
      </c>
      <c r="V43" s="32">
        <v>28574.93</v>
      </c>
      <c r="W43" s="32">
        <v>24151.24</v>
      </c>
      <c r="X43" s="32">
        <v>4328.08</v>
      </c>
      <c r="Y43" s="32">
        <v>34311.25</v>
      </c>
      <c r="Z43" s="32">
        <v>29876.47</v>
      </c>
      <c r="AA43" s="32">
        <v>75131.100000000006</v>
      </c>
      <c r="AB43" s="32">
        <v>28584</v>
      </c>
      <c r="AC43" s="2">
        <v>2.2799999999999998</v>
      </c>
      <c r="AD43" s="2">
        <v>2.2799999999999998</v>
      </c>
      <c r="AE43" s="2">
        <v>2.2799999999999998</v>
      </c>
      <c r="AF43" s="2">
        <v>2.2799999999999998</v>
      </c>
      <c r="AG43" s="2">
        <v>2.2799999999999998</v>
      </c>
      <c r="AH43" s="2">
        <v>2.2799999999999998</v>
      </c>
      <c r="AI43" s="2">
        <v>2.2799999999999998</v>
      </c>
      <c r="AJ43" s="2">
        <v>1.86</v>
      </c>
      <c r="AK43" s="2">
        <v>1.86</v>
      </c>
      <c r="AL43" s="2">
        <v>1.86</v>
      </c>
      <c r="AM43" s="2">
        <v>1.86</v>
      </c>
      <c r="AN43" s="2">
        <v>1.86</v>
      </c>
      <c r="AO43" s="33">
        <v>2109.81</v>
      </c>
      <c r="AP43" s="33">
        <v>436.91</v>
      </c>
      <c r="AQ43" s="33">
        <v>1228.0999999999999</v>
      </c>
      <c r="AR43" s="33">
        <v>85.35</v>
      </c>
      <c r="AS43" s="33">
        <v>632.29</v>
      </c>
      <c r="AT43" s="33">
        <v>651.51</v>
      </c>
      <c r="AU43" s="33">
        <v>550.65</v>
      </c>
      <c r="AV43" s="33">
        <v>80.5</v>
      </c>
      <c r="AW43" s="33">
        <v>638.19000000000005</v>
      </c>
      <c r="AX43" s="33">
        <v>555.70000000000005</v>
      </c>
      <c r="AY43" s="33">
        <v>1397.44</v>
      </c>
      <c r="AZ43" s="33">
        <v>531.66</v>
      </c>
      <c r="BA43" s="31">
        <f t="shared" ref="BA43:BF99" si="38">ROUND(Q43*BA$3,2)</f>
        <v>9.25</v>
      </c>
      <c r="BB43" s="31">
        <f t="shared" si="38"/>
        <v>1.92</v>
      </c>
      <c r="BC43" s="31">
        <f t="shared" si="38"/>
        <v>5.39</v>
      </c>
      <c r="BD43" s="31">
        <f t="shared" si="35"/>
        <v>-13.48</v>
      </c>
      <c r="BE43" s="31">
        <f t="shared" si="35"/>
        <v>-99.84</v>
      </c>
      <c r="BF43" s="31">
        <f t="shared" si="35"/>
        <v>-102.87</v>
      </c>
      <c r="BG43" s="31">
        <f t="shared" si="35"/>
        <v>-86.94</v>
      </c>
      <c r="BH43" s="31">
        <f t="shared" si="35"/>
        <v>-38.950000000000003</v>
      </c>
      <c r="BI43" s="31">
        <f t="shared" si="35"/>
        <v>-308.8</v>
      </c>
      <c r="BJ43" s="31">
        <f t="shared" si="35"/>
        <v>-164.32</v>
      </c>
      <c r="BK43" s="31">
        <f t="shared" si="35"/>
        <v>-413.22</v>
      </c>
      <c r="BL43" s="31">
        <f t="shared" si="35"/>
        <v>-157.21</v>
      </c>
      <c r="BM43" s="6">
        <f t="shared" ca="1" si="36"/>
        <v>4.5100000000000001E-2</v>
      </c>
      <c r="BN43" s="6">
        <f t="shared" ca="1" si="36"/>
        <v>4.5100000000000001E-2</v>
      </c>
      <c r="BO43" s="6">
        <f t="shared" ca="1" si="36"/>
        <v>4.5100000000000001E-2</v>
      </c>
      <c r="BP43" s="6">
        <f t="shared" ca="1" si="36"/>
        <v>4.5100000000000001E-2</v>
      </c>
      <c r="BQ43" s="6">
        <f t="shared" ca="1" si="36"/>
        <v>4.5100000000000001E-2</v>
      </c>
      <c r="BR43" s="6">
        <f t="shared" ca="1" si="36"/>
        <v>4.5100000000000001E-2</v>
      </c>
      <c r="BS43" s="6">
        <f t="shared" ca="1" si="36"/>
        <v>4.5100000000000001E-2</v>
      </c>
      <c r="BT43" s="6">
        <f t="shared" ca="1" si="36"/>
        <v>4.5100000000000001E-2</v>
      </c>
      <c r="BU43" s="6">
        <f t="shared" ca="1" si="36"/>
        <v>4.5100000000000001E-2</v>
      </c>
      <c r="BV43" s="6">
        <f t="shared" ca="1" si="36"/>
        <v>4.5100000000000001E-2</v>
      </c>
      <c r="BW43" s="6">
        <f t="shared" ca="1" si="36"/>
        <v>4.5100000000000001E-2</v>
      </c>
      <c r="BX43" s="6">
        <f t="shared" ca="1" si="36"/>
        <v>4.5100000000000001E-2</v>
      </c>
      <c r="BY43" s="31">
        <f t="shared" ca="1" si="31"/>
        <v>4173.3500000000004</v>
      </c>
      <c r="BZ43" s="31">
        <f t="shared" ca="1" si="31"/>
        <v>864.24</v>
      </c>
      <c r="CA43" s="31">
        <f t="shared" ca="1" si="31"/>
        <v>2429.2800000000002</v>
      </c>
      <c r="CB43" s="31">
        <f t="shared" ca="1" si="30"/>
        <v>168.84</v>
      </c>
      <c r="CC43" s="31">
        <f t="shared" ca="1" si="30"/>
        <v>1250.72</v>
      </c>
      <c r="CD43" s="31">
        <f t="shared" ca="1" si="30"/>
        <v>1288.73</v>
      </c>
      <c r="CE43" s="31">
        <f t="shared" ca="1" si="30"/>
        <v>1089.22</v>
      </c>
      <c r="CF43" s="31">
        <f t="shared" ca="1" si="30"/>
        <v>195.2</v>
      </c>
      <c r="CG43" s="31">
        <f t="shared" ca="1" si="30"/>
        <v>1547.44</v>
      </c>
      <c r="CH43" s="31">
        <f t="shared" ca="1" si="30"/>
        <v>1347.43</v>
      </c>
      <c r="CI43" s="31">
        <f t="shared" ca="1" si="30"/>
        <v>3388.41</v>
      </c>
      <c r="CJ43" s="31">
        <f t="shared" ca="1" si="30"/>
        <v>1289.1400000000001</v>
      </c>
      <c r="CK43" s="32">
        <f t="shared" ref="CK43:CP99" ca="1" si="39">ROUND(Q43*$CV$3,2)</f>
        <v>-370.14</v>
      </c>
      <c r="CL43" s="32">
        <f t="shared" ca="1" si="39"/>
        <v>-76.650000000000006</v>
      </c>
      <c r="CM43" s="32">
        <f t="shared" ca="1" si="39"/>
        <v>-215.46</v>
      </c>
      <c r="CN43" s="32">
        <f t="shared" ca="1" si="37"/>
        <v>-14.97</v>
      </c>
      <c r="CO43" s="32">
        <f t="shared" ca="1" si="37"/>
        <v>-110.93</v>
      </c>
      <c r="CP43" s="32">
        <f t="shared" ca="1" si="37"/>
        <v>-114.3</v>
      </c>
      <c r="CQ43" s="32">
        <f t="shared" ca="1" si="37"/>
        <v>-96.6</v>
      </c>
      <c r="CR43" s="32">
        <f t="shared" ca="1" si="37"/>
        <v>-17.309999999999999</v>
      </c>
      <c r="CS43" s="32">
        <f t="shared" ca="1" si="37"/>
        <v>-137.25</v>
      </c>
      <c r="CT43" s="32">
        <f t="shared" ca="1" si="37"/>
        <v>-119.51</v>
      </c>
      <c r="CU43" s="32">
        <f t="shared" ca="1" si="37"/>
        <v>-300.52</v>
      </c>
      <c r="CV43" s="32">
        <f t="shared" ca="1" si="37"/>
        <v>-114.34</v>
      </c>
      <c r="CW43" s="31">
        <f t="shared" ca="1" si="29"/>
        <v>1684.1500000000005</v>
      </c>
      <c r="CX43" s="31">
        <f t="shared" ca="1" si="29"/>
        <v>348.76</v>
      </c>
      <c r="CY43" s="31">
        <f t="shared" ca="1" si="29"/>
        <v>980.33000000000027</v>
      </c>
      <c r="CZ43" s="31">
        <f t="shared" ca="1" si="29"/>
        <v>82.000000000000014</v>
      </c>
      <c r="DA43" s="31">
        <f t="shared" ca="1" si="29"/>
        <v>607.34</v>
      </c>
      <c r="DB43" s="31">
        <f t="shared" ca="1" si="29"/>
        <v>625.79000000000008</v>
      </c>
      <c r="DC43" s="31">
        <f t="shared" ca="1" si="29"/>
        <v>528.91000000000008</v>
      </c>
      <c r="DD43" s="31">
        <f t="shared" ca="1" si="29"/>
        <v>136.33999999999997</v>
      </c>
      <c r="DE43" s="31">
        <f t="shared" ca="1" si="29"/>
        <v>1080.8</v>
      </c>
      <c r="DF43" s="31">
        <f t="shared" ca="1" si="29"/>
        <v>836.54</v>
      </c>
      <c r="DG43" s="31">
        <f t="shared" ca="1" si="29"/>
        <v>2103.67</v>
      </c>
      <c r="DH43" s="31">
        <f t="shared" ca="1" si="29"/>
        <v>800.35000000000025</v>
      </c>
      <c r="DI43" s="32">
        <f t="shared" ca="1" si="32"/>
        <v>84.21</v>
      </c>
      <c r="DJ43" s="32">
        <f t="shared" ca="1" si="32"/>
        <v>17.440000000000001</v>
      </c>
      <c r="DK43" s="32">
        <f t="shared" ca="1" si="32"/>
        <v>49.02</v>
      </c>
      <c r="DL43" s="32">
        <f t="shared" ca="1" si="32"/>
        <v>4.0999999999999996</v>
      </c>
      <c r="DM43" s="32">
        <f t="shared" ca="1" si="32"/>
        <v>30.37</v>
      </c>
      <c r="DN43" s="32">
        <f t="shared" ca="1" si="32"/>
        <v>31.29</v>
      </c>
      <c r="DO43" s="32">
        <f t="shared" ca="1" si="32"/>
        <v>26.45</v>
      </c>
      <c r="DP43" s="32">
        <f t="shared" ca="1" si="32"/>
        <v>6.82</v>
      </c>
      <c r="DQ43" s="32">
        <f t="shared" ca="1" si="32"/>
        <v>54.04</v>
      </c>
      <c r="DR43" s="32">
        <f t="shared" ca="1" si="32"/>
        <v>41.83</v>
      </c>
      <c r="DS43" s="32">
        <f t="shared" ca="1" si="32"/>
        <v>105.18</v>
      </c>
      <c r="DT43" s="32">
        <f t="shared" ca="1" si="32"/>
        <v>40.020000000000003</v>
      </c>
      <c r="DU43" s="31">
        <f t="shared" ca="1" si="33"/>
        <v>412.29</v>
      </c>
      <c r="DV43" s="31">
        <f t="shared" ca="1" si="33"/>
        <v>84.57</v>
      </c>
      <c r="DW43" s="31">
        <f t="shared" ca="1" si="33"/>
        <v>235.57</v>
      </c>
      <c r="DX43" s="31">
        <f t="shared" ca="1" si="33"/>
        <v>19.510000000000002</v>
      </c>
      <c r="DY43" s="31">
        <f t="shared" ca="1" si="33"/>
        <v>143.16</v>
      </c>
      <c r="DZ43" s="31">
        <f t="shared" ca="1" si="33"/>
        <v>146.05000000000001</v>
      </c>
      <c r="EA43" s="31">
        <f t="shared" ca="1" si="33"/>
        <v>122.25</v>
      </c>
      <c r="EB43" s="31">
        <f t="shared" ca="1" si="33"/>
        <v>31.2</v>
      </c>
      <c r="EC43" s="31">
        <f t="shared" ca="1" si="33"/>
        <v>244.77</v>
      </c>
      <c r="ED43" s="31">
        <f t="shared" ca="1" si="33"/>
        <v>187.57</v>
      </c>
      <c r="EE43" s="31">
        <f t="shared" ca="1" si="33"/>
        <v>466.78</v>
      </c>
      <c r="EF43" s="31">
        <f t="shared" ca="1" si="33"/>
        <v>175.79</v>
      </c>
      <c r="EG43" s="32">
        <f t="shared" ca="1" si="34"/>
        <v>2180.6500000000005</v>
      </c>
      <c r="EH43" s="32">
        <f t="shared" ca="1" si="34"/>
        <v>450.77</v>
      </c>
      <c r="EI43" s="32">
        <f t="shared" ca="1" si="34"/>
        <v>1264.9200000000003</v>
      </c>
      <c r="EJ43" s="32">
        <f t="shared" ca="1" si="34"/>
        <v>105.61000000000001</v>
      </c>
      <c r="EK43" s="32">
        <f t="shared" ca="1" si="34"/>
        <v>780.87</v>
      </c>
      <c r="EL43" s="32">
        <f t="shared" ca="1" si="34"/>
        <v>803.13000000000011</v>
      </c>
      <c r="EM43" s="32">
        <f t="shared" ca="1" si="34"/>
        <v>677.61000000000013</v>
      </c>
      <c r="EN43" s="32">
        <f t="shared" ca="1" si="34"/>
        <v>174.35999999999996</v>
      </c>
      <c r="EO43" s="32">
        <f t="shared" ca="1" si="34"/>
        <v>1379.61</v>
      </c>
      <c r="EP43" s="32">
        <f t="shared" ca="1" si="34"/>
        <v>1065.94</v>
      </c>
      <c r="EQ43" s="32">
        <f t="shared" ca="1" si="34"/>
        <v>2675.63</v>
      </c>
      <c r="ER43" s="32">
        <f t="shared" ca="1" si="34"/>
        <v>1016.1600000000002</v>
      </c>
    </row>
    <row r="44" spans="1:148" x14ac:dyDescent="0.25">
      <c r="A44" t="s">
        <v>521</v>
      </c>
      <c r="B44" s="1" t="s">
        <v>78</v>
      </c>
      <c r="C44" t="str">
        <f t="shared" ca="1" si="1"/>
        <v>EC01</v>
      </c>
      <c r="D44" t="str">
        <f t="shared" ca="1" si="2"/>
        <v>Cavalier</v>
      </c>
      <c r="E44" s="51">
        <v>53711.553599999999</v>
      </c>
      <c r="F44" s="51">
        <v>59967.317300000002</v>
      </c>
      <c r="G44" s="51">
        <v>60856.936350000004</v>
      </c>
      <c r="H44" s="51">
        <v>55558.388500000001</v>
      </c>
      <c r="I44" s="51">
        <v>44378.431700000001</v>
      </c>
      <c r="J44" s="51">
        <v>41604.810400000002</v>
      </c>
      <c r="K44" s="51">
        <v>39006.1273</v>
      </c>
      <c r="L44" s="51">
        <v>48874.810400000002</v>
      </c>
      <c r="M44" s="51">
        <v>60846.439299999998</v>
      </c>
      <c r="N44" s="51">
        <v>66190.807499999995</v>
      </c>
      <c r="O44" s="51">
        <v>67249.849600000001</v>
      </c>
      <c r="P44" s="51">
        <v>61209.427900000002</v>
      </c>
      <c r="Q44" s="32">
        <v>5931494.1500000004</v>
      </c>
      <c r="R44" s="32">
        <v>2901722.64</v>
      </c>
      <c r="S44" s="32">
        <v>3644523.56</v>
      </c>
      <c r="T44" s="32">
        <v>2775489.68</v>
      </c>
      <c r="U44" s="32">
        <v>1650325.16</v>
      </c>
      <c r="V44" s="32">
        <v>3137403.53</v>
      </c>
      <c r="W44" s="32">
        <v>4706145.79</v>
      </c>
      <c r="X44" s="32">
        <v>3828598.36</v>
      </c>
      <c r="Y44" s="32">
        <v>7814327.9400000004</v>
      </c>
      <c r="Z44" s="32">
        <v>6920179.3799999999</v>
      </c>
      <c r="AA44" s="32">
        <v>6506045.0999999996</v>
      </c>
      <c r="AB44" s="32">
        <v>4126018.66</v>
      </c>
      <c r="AC44" s="2">
        <v>1.29</v>
      </c>
      <c r="AD44" s="2">
        <v>1.29</v>
      </c>
      <c r="AE44" s="2">
        <v>1.29</v>
      </c>
      <c r="AF44" s="2">
        <v>1.29</v>
      </c>
      <c r="AG44" s="2">
        <v>1.29</v>
      </c>
      <c r="AH44" s="2">
        <v>1.29</v>
      </c>
      <c r="AI44" s="2">
        <v>1.29</v>
      </c>
      <c r="AJ44" s="2">
        <v>0.66</v>
      </c>
      <c r="AK44" s="2">
        <v>0.66</v>
      </c>
      <c r="AL44" s="2">
        <v>0.66</v>
      </c>
      <c r="AM44" s="2">
        <v>0.66</v>
      </c>
      <c r="AN44" s="2">
        <v>0.66</v>
      </c>
      <c r="AO44" s="33">
        <v>76516.27</v>
      </c>
      <c r="AP44" s="33">
        <v>37432.22</v>
      </c>
      <c r="AQ44" s="33">
        <v>47014.35</v>
      </c>
      <c r="AR44" s="33">
        <v>35803.82</v>
      </c>
      <c r="AS44" s="33">
        <v>21289.19</v>
      </c>
      <c r="AT44" s="33">
        <v>40472.51</v>
      </c>
      <c r="AU44" s="33">
        <v>60709.279999999999</v>
      </c>
      <c r="AV44" s="33">
        <v>25268.75</v>
      </c>
      <c r="AW44" s="33">
        <v>51574.559999999998</v>
      </c>
      <c r="AX44" s="33">
        <v>45673.18</v>
      </c>
      <c r="AY44" s="33">
        <v>42939.9</v>
      </c>
      <c r="AZ44" s="33">
        <v>27231.72</v>
      </c>
      <c r="BA44" s="31">
        <f t="shared" si="38"/>
        <v>593.15</v>
      </c>
      <c r="BB44" s="31">
        <f t="shared" si="38"/>
        <v>290.17</v>
      </c>
      <c r="BC44" s="31">
        <f t="shared" si="38"/>
        <v>364.45</v>
      </c>
      <c r="BD44" s="31">
        <f t="shared" si="35"/>
        <v>-9991.76</v>
      </c>
      <c r="BE44" s="31">
        <f t="shared" si="35"/>
        <v>-5941.17</v>
      </c>
      <c r="BF44" s="31">
        <f t="shared" si="35"/>
        <v>-11294.65</v>
      </c>
      <c r="BG44" s="31">
        <f t="shared" si="35"/>
        <v>-16942.12</v>
      </c>
      <c r="BH44" s="31">
        <f t="shared" si="35"/>
        <v>-34457.39</v>
      </c>
      <c r="BI44" s="31">
        <f t="shared" si="35"/>
        <v>-70328.95</v>
      </c>
      <c r="BJ44" s="31">
        <f t="shared" si="35"/>
        <v>-38060.99</v>
      </c>
      <c r="BK44" s="31">
        <f t="shared" si="35"/>
        <v>-35783.25</v>
      </c>
      <c r="BL44" s="31">
        <f t="shared" si="35"/>
        <v>-22693.1</v>
      </c>
      <c r="BM44" s="6">
        <f t="shared" ca="1" si="36"/>
        <v>-1.2200000000000001E-2</v>
      </c>
      <c r="BN44" s="6">
        <f t="shared" ca="1" si="36"/>
        <v>-1.2200000000000001E-2</v>
      </c>
      <c r="BO44" s="6">
        <f t="shared" ca="1" si="36"/>
        <v>-1.2200000000000001E-2</v>
      </c>
      <c r="BP44" s="6">
        <f t="shared" ca="1" si="36"/>
        <v>-1.2200000000000001E-2</v>
      </c>
      <c r="BQ44" s="6">
        <f t="shared" ca="1" si="36"/>
        <v>-1.2200000000000001E-2</v>
      </c>
      <c r="BR44" s="6">
        <f t="shared" ca="1" si="36"/>
        <v>-1.2200000000000001E-2</v>
      </c>
      <c r="BS44" s="6">
        <f t="shared" ca="1" si="36"/>
        <v>-1.2200000000000001E-2</v>
      </c>
      <c r="BT44" s="6">
        <f t="shared" ca="1" si="36"/>
        <v>-1.2200000000000001E-2</v>
      </c>
      <c r="BU44" s="6">
        <f t="shared" ca="1" si="36"/>
        <v>-1.2200000000000001E-2</v>
      </c>
      <c r="BV44" s="6">
        <f t="shared" ca="1" si="36"/>
        <v>-1.2200000000000001E-2</v>
      </c>
      <c r="BW44" s="6">
        <f t="shared" ca="1" si="36"/>
        <v>-1.2200000000000001E-2</v>
      </c>
      <c r="BX44" s="6">
        <f t="shared" ca="1" si="36"/>
        <v>-1.2200000000000001E-2</v>
      </c>
      <c r="BY44" s="31">
        <f t="shared" ca="1" si="31"/>
        <v>-72364.23</v>
      </c>
      <c r="BZ44" s="31">
        <f t="shared" ca="1" si="31"/>
        <v>-35401.019999999997</v>
      </c>
      <c r="CA44" s="31">
        <f t="shared" ca="1" si="31"/>
        <v>-44463.19</v>
      </c>
      <c r="CB44" s="31">
        <f t="shared" ca="1" si="30"/>
        <v>-33860.97</v>
      </c>
      <c r="CC44" s="31">
        <f t="shared" ca="1" si="30"/>
        <v>-20133.97</v>
      </c>
      <c r="CD44" s="31">
        <f t="shared" ca="1" si="30"/>
        <v>-38276.32</v>
      </c>
      <c r="CE44" s="31">
        <f t="shared" ca="1" si="30"/>
        <v>-57414.98</v>
      </c>
      <c r="CF44" s="31">
        <f t="shared" ca="1" si="30"/>
        <v>-46708.9</v>
      </c>
      <c r="CG44" s="31">
        <f t="shared" ca="1" si="30"/>
        <v>-95334.8</v>
      </c>
      <c r="CH44" s="31">
        <f t="shared" ca="1" si="30"/>
        <v>-84426.19</v>
      </c>
      <c r="CI44" s="31">
        <f t="shared" ca="1" si="30"/>
        <v>-79373.75</v>
      </c>
      <c r="CJ44" s="31">
        <f t="shared" ca="1" si="30"/>
        <v>-50337.43</v>
      </c>
      <c r="CK44" s="32">
        <f t="shared" ca="1" si="39"/>
        <v>-23725.98</v>
      </c>
      <c r="CL44" s="32">
        <f t="shared" ca="1" si="39"/>
        <v>-11606.89</v>
      </c>
      <c r="CM44" s="32">
        <f t="shared" ca="1" si="39"/>
        <v>-14578.09</v>
      </c>
      <c r="CN44" s="32">
        <f t="shared" ca="1" si="37"/>
        <v>-11101.96</v>
      </c>
      <c r="CO44" s="32">
        <f t="shared" ca="1" si="37"/>
        <v>-6601.3</v>
      </c>
      <c r="CP44" s="32">
        <f t="shared" ca="1" si="37"/>
        <v>-12549.61</v>
      </c>
      <c r="CQ44" s="32">
        <f t="shared" ca="1" si="37"/>
        <v>-18824.580000000002</v>
      </c>
      <c r="CR44" s="32">
        <f t="shared" ca="1" si="37"/>
        <v>-15314.39</v>
      </c>
      <c r="CS44" s="32">
        <f t="shared" ca="1" si="37"/>
        <v>-31257.31</v>
      </c>
      <c r="CT44" s="32">
        <f t="shared" ca="1" si="37"/>
        <v>-27680.720000000001</v>
      </c>
      <c r="CU44" s="32">
        <f t="shared" ca="1" si="37"/>
        <v>-26024.18</v>
      </c>
      <c r="CV44" s="32">
        <f t="shared" ca="1" si="37"/>
        <v>-16504.07</v>
      </c>
      <c r="CW44" s="31">
        <f t="shared" ca="1" si="29"/>
        <v>-173199.62999999998</v>
      </c>
      <c r="CX44" s="31">
        <f t="shared" ca="1" si="29"/>
        <v>-84730.3</v>
      </c>
      <c r="CY44" s="31">
        <f t="shared" ca="1" si="29"/>
        <v>-106420.08</v>
      </c>
      <c r="CZ44" s="31">
        <f t="shared" ca="1" si="29"/>
        <v>-70774.990000000005</v>
      </c>
      <c r="DA44" s="31">
        <f t="shared" ca="1" si="29"/>
        <v>-42083.29</v>
      </c>
      <c r="DB44" s="31">
        <f t="shared" ca="1" si="29"/>
        <v>-80003.790000000008</v>
      </c>
      <c r="DC44" s="31">
        <f t="shared" ca="1" si="29"/>
        <v>-120006.72</v>
      </c>
      <c r="DD44" s="31">
        <f t="shared" ca="1" si="29"/>
        <v>-52834.650000000009</v>
      </c>
      <c r="DE44" s="31">
        <f t="shared" ca="1" si="29"/>
        <v>-107837.71999999999</v>
      </c>
      <c r="DF44" s="31">
        <f t="shared" ca="1" si="29"/>
        <v>-119719.1</v>
      </c>
      <c r="DG44" s="31">
        <f t="shared" ca="1" si="29"/>
        <v>-112554.57999999999</v>
      </c>
      <c r="DH44" s="31">
        <f t="shared" ca="1" si="29"/>
        <v>-71380.12</v>
      </c>
      <c r="DI44" s="32">
        <f t="shared" ca="1" si="32"/>
        <v>-8659.98</v>
      </c>
      <c r="DJ44" s="32">
        <f t="shared" ca="1" si="32"/>
        <v>-4236.5200000000004</v>
      </c>
      <c r="DK44" s="32">
        <f t="shared" ca="1" si="32"/>
        <v>-5321</v>
      </c>
      <c r="DL44" s="32">
        <f t="shared" ca="1" si="32"/>
        <v>-3538.75</v>
      </c>
      <c r="DM44" s="32">
        <f t="shared" ca="1" si="32"/>
        <v>-2104.16</v>
      </c>
      <c r="DN44" s="32">
        <f t="shared" ca="1" si="32"/>
        <v>-4000.19</v>
      </c>
      <c r="DO44" s="32">
        <f t="shared" ca="1" si="32"/>
        <v>-6000.34</v>
      </c>
      <c r="DP44" s="32">
        <f t="shared" ca="1" si="32"/>
        <v>-2641.73</v>
      </c>
      <c r="DQ44" s="32">
        <f t="shared" ca="1" si="32"/>
        <v>-5391.89</v>
      </c>
      <c r="DR44" s="32">
        <f t="shared" ca="1" si="32"/>
        <v>-5985.96</v>
      </c>
      <c r="DS44" s="32">
        <f t="shared" ca="1" si="32"/>
        <v>-5627.73</v>
      </c>
      <c r="DT44" s="32">
        <f t="shared" ca="1" si="32"/>
        <v>-3569.01</v>
      </c>
      <c r="DU44" s="31">
        <f t="shared" ca="1" si="33"/>
        <v>-42400.51</v>
      </c>
      <c r="DV44" s="31">
        <f t="shared" ca="1" si="33"/>
        <v>-20545.23</v>
      </c>
      <c r="DW44" s="31">
        <f t="shared" ca="1" si="33"/>
        <v>-25572.639999999999</v>
      </c>
      <c r="DX44" s="31">
        <f t="shared" ca="1" si="33"/>
        <v>-16842.310000000001</v>
      </c>
      <c r="DY44" s="31">
        <f t="shared" ca="1" si="33"/>
        <v>-9919.69</v>
      </c>
      <c r="DZ44" s="31">
        <f t="shared" ca="1" si="33"/>
        <v>-18671.8</v>
      </c>
      <c r="EA44" s="31">
        <f t="shared" ca="1" si="33"/>
        <v>-27737.43</v>
      </c>
      <c r="EB44" s="31">
        <f t="shared" ca="1" si="33"/>
        <v>-12088.73</v>
      </c>
      <c r="EC44" s="31">
        <f t="shared" ca="1" si="33"/>
        <v>-24422.42</v>
      </c>
      <c r="ED44" s="31">
        <f t="shared" ca="1" si="33"/>
        <v>-26843.39</v>
      </c>
      <c r="EE44" s="31">
        <f t="shared" ca="1" si="33"/>
        <v>-24974.79</v>
      </c>
      <c r="EF44" s="31">
        <f t="shared" ca="1" si="33"/>
        <v>-15677.67</v>
      </c>
      <c r="EG44" s="32">
        <f t="shared" ca="1" si="34"/>
        <v>-224260.12</v>
      </c>
      <c r="EH44" s="32">
        <f t="shared" ca="1" si="34"/>
        <v>-109512.05</v>
      </c>
      <c r="EI44" s="32">
        <f t="shared" ca="1" si="34"/>
        <v>-137313.72</v>
      </c>
      <c r="EJ44" s="32">
        <f t="shared" ca="1" si="34"/>
        <v>-91156.05</v>
      </c>
      <c r="EK44" s="32">
        <f t="shared" ca="1" si="34"/>
        <v>-54107.14</v>
      </c>
      <c r="EL44" s="32">
        <f t="shared" ca="1" si="34"/>
        <v>-102675.78000000001</v>
      </c>
      <c r="EM44" s="32">
        <f t="shared" ca="1" si="34"/>
        <v>-153744.49</v>
      </c>
      <c r="EN44" s="32">
        <f t="shared" ca="1" si="34"/>
        <v>-67565.110000000015</v>
      </c>
      <c r="EO44" s="32">
        <f t="shared" ca="1" si="34"/>
        <v>-137652.02999999997</v>
      </c>
      <c r="EP44" s="32">
        <f t="shared" ca="1" si="34"/>
        <v>-152548.45000000001</v>
      </c>
      <c r="EQ44" s="32">
        <f t="shared" ca="1" si="34"/>
        <v>-143157.09999999998</v>
      </c>
      <c r="ER44" s="32">
        <f t="shared" ca="1" si="34"/>
        <v>-90626.799999999988</v>
      </c>
    </row>
    <row r="45" spans="1:148" x14ac:dyDescent="0.25">
      <c r="A45" t="s">
        <v>60</v>
      </c>
      <c r="B45" s="1" t="s">
        <v>73</v>
      </c>
      <c r="C45" t="str">
        <f t="shared" ca="1" si="1"/>
        <v>EC04</v>
      </c>
      <c r="D45" t="str">
        <f t="shared" ca="1" si="2"/>
        <v>Foster Creek Industrial System</v>
      </c>
      <c r="E45" s="51">
        <v>24594.212</v>
      </c>
      <c r="F45" s="51">
        <v>3210.6210120000001</v>
      </c>
      <c r="G45" s="51">
        <v>23036.206300000002</v>
      </c>
      <c r="H45" s="51">
        <v>23968.187000000002</v>
      </c>
      <c r="I45" s="51">
        <v>6420.7938999999997</v>
      </c>
      <c r="J45" s="51">
        <v>16066.763499999999</v>
      </c>
      <c r="K45" s="51">
        <v>17812.482499999998</v>
      </c>
      <c r="L45" s="51">
        <v>18926.809799999999</v>
      </c>
      <c r="M45" s="51">
        <v>9156.8035999999993</v>
      </c>
      <c r="N45" s="51">
        <v>22592.553599999999</v>
      </c>
      <c r="O45" s="51">
        <v>25501.502</v>
      </c>
      <c r="P45" s="51">
        <v>27436.5514</v>
      </c>
      <c r="Q45" s="32">
        <v>1453103.93</v>
      </c>
      <c r="R45" s="32">
        <v>165316.44</v>
      </c>
      <c r="S45" s="32">
        <v>749604.08</v>
      </c>
      <c r="T45" s="32">
        <v>974275.09</v>
      </c>
      <c r="U45" s="32">
        <v>209969.31</v>
      </c>
      <c r="V45" s="32">
        <v>790697.25</v>
      </c>
      <c r="W45" s="32">
        <v>1096800.27</v>
      </c>
      <c r="X45" s="32">
        <v>936296.56</v>
      </c>
      <c r="Y45" s="32">
        <v>616618.22</v>
      </c>
      <c r="Z45" s="32">
        <v>2179316.02</v>
      </c>
      <c r="AA45" s="32">
        <v>2311488.14</v>
      </c>
      <c r="AB45" s="32">
        <v>1610380.63</v>
      </c>
      <c r="AC45" s="2">
        <v>3.44</v>
      </c>
      <c r="AD45" s="2">
        <v>3.44</v>
      </c>
      <c r="AE45" s="2">
        <v>3.44</v>
      </c>
      <c r="AF45" s="2">
        <v>3.44</v>
      </c>
      <c r="AG45" s="2">
        <v>3.44</v>
      </c>
      <c r="AH45" s="2">
        <v>3.44</v>
      </c>
      <c r="AI45" s="2">
        <v>3.44</v>
      </c>
      <c r="AJ45" s="2">
        <v>2.91</v>
      </c>
      <c r="AK45" s="2">
        <v>2.91</v>
      </c>
      <c r="AL45" s="2">
        <v>2.91</v>
      </c>
      <c r="AM45" s="2">
        <v>2.91</v>
      </c>
      <c r="AN45" s="2">
        <v>2.91</v>
      </c>
      <c r="AO45" s="33">
        <v>49986.78</v>
      </c>
      <c r="AP45" s="33">
        <v>5686.89</v>
      </c>
      <c r="AQ45" s="33">
        <v>25786.38</v>
      </c>
      <c r="AR45" s="33">
        <v>33515.06</v>
      </c>
      <c r="AS45" s="33">
        <v>7222.94</v>
      </c>
      <c r="AT45" s="33">
        <v>27199.99</v>
      </c>
      <c r="AU45" s="33">
        <v>37729.93</v>
      </c>
      <c r="AV45" s="33">
        <v>27246.23</v>
      </c>
      <c r="AW45" s="33">
        <v>17943.59</v>
      </c>
      <c r="AX45" s="33">
        <v>63418.1</v>
      </c>
      <c r="AY45" s="33">
        <v>67264.3</v>
      </c>
      <c r="AZ45" s="33">
        <v>46862.080000000002</v>
      </c>
      <c r="BA45" s="31">
        <f t="shared" si="38"/>
        <v>145.31</v>
      </c>
      <c r="BB45" s="31">
        <f t="shared" si="38"/>
        <v>16.53</v>
      </c>
      <c r="BC45" s="31">
        <f t="shared" si="38"/>
        <v>74.959999999999994</v>
      </c>
      <c r="BD45" s="31">
        <f t="shared" si="35"/>
        <v>-3507.39</v>
      </c>
      <c r="BE45" s="31">
        <f t="shared" si="35"/>
        <v>-755.89</v>
      </c>
      <c r="BF45" s="31">
        <f t="shared" si="35"/>
        <v>-2846.51</v>
      </c>
      <c r="BG45" s="31">
        <f t="shared" si="35"/>
        <v>-3948.48</v>
      </c>
      <c r="BH45" s="31">
        <f t="shared" si="35"/>
        <v>-8426.67</v>
      </c>
      <c r="BI45" s="31">
        <f t="shared" si="35"/>
        <v>-5549.56</v>
      </c>
      <c r="BJ45" s="31">
        <f t="shared" si="35"/>
        <v>-11986.24</v>
      </c>
      <c r="BK45" s="31">
        <f t="shared" si="35"/>
        <v>-12713.18</v>
      </c>
      <c r="BL45" s="31">
        <f t="shared" si="35"/>
        <v>-8857.09</v>
      </c>
      <c r="BM45" s="6">
        <f t="shared" ca="1" si="36"/>
        <v>3.2500000000000001E-2</v>
      </c>
      <c r="BN45" s="6">
        <f t="shared" ca="1" si="36"/>
        <v>3.2500000000000001E-2</v>
      </c>
      <c r="BO45" s="6">
        <f t="shared" ca="1" si="36"/>
        <v>3.2500000000000001E-2</v>
      </c>
      <c r="BP45" s="6">
        <f t="shared" ca="1" si="36"/>
        <v>3.2500000000000001E-2</v>
      </c>
      <c r="BQ45" s="6">
        <f t="shared" ca="1" si="36"/>
        <v>3.2500000000000001E-2</v>
      </c>
      <c r="BR45" s="6">
        <f t="shared" ca="1" si="36"/>
        <v>3.2500000000000001E-2</v>
      </c>
      <c r="BS45" s="6">
        <f t="shared" ca="1" si="36"/>
        <v>3.2500000000000001E-2</v>
      </c>
      <c r="BT45" s="6">
        <f t="shared" ca="1" si="36"/>
        <v>3.2500000000000001E-2</v>
      </c>
      <c r="BU45" s="6">
        <f t="shared" ca="1" si="36"/>
        <v>3.2500000000000001E-2</v>
      </c>
      <c r="BV45" s="6">
        <f t="shared" ca="1" si="36"/>
        <v>3.2500000000000001E-2</v>
      </c>
      <c r="BW45" s="6">
        <f t="shared" ca="1" si="36"/>
        <v>3.2500000000000001E-2</v>
      </c>
      <c r="BX45" s="6">
        <f t="shared" ca="1" si="36"/>
        <v>3.2500000000000001E-2</v>
      </c>
      <c r="BY45" s="31">
        <f t="shared" ca="1" si="31"/>
        <v>47225.88</v>
      </c>
      <c r="BZ45" s="31">
        <f t="shared" ca="1" si="31"/>
        <v>5372.78</v>
      </c>
      <c r="CA45" s="31">
        <f t="shared" ca="1" si="31"/>
        <v>24362.13</v>
      </c>
      <c r="CB45" s="31">
        <f t="shared" ca="1" si="30"/>
        <v>31663.94</v>
      </c>
      <c r="CC45" s="31">
        <f t="shared" ca="1" si="30"/>
        <v>6824</v>
      </c>
      <c r="CD45" s="31">
        <f t="shared" ca="1" si="30"/>
        <v>25697.66</v>
      </c>
      <c r="CE45" s="31">
        <f t="shared" ca="1" si="30"/>
        <v>35646.01</v>
      </c>
      <c r="CF45" s="31">
        <f t="shared" ca="1" si="30"/>
        <v>30429.64</v>
      </c>
      <c r="CG45" s="31">
        <f t="shared" ca="1" si="30"/>
        <v>20040.09</v>
      </c>
      <c r="CH45" s="31">
        <f t="shared" ca="1" si="30"/>
        <v>70827.77</v>
      </c>
      <c r="CI45" s="31">
        <f t="shared" ca="1" si="30"/>
        <v>75123.360000000001</v>
      </c>
      <c r="CJ45" s="31">
        <f t="shared" ca="1" si="30"/>
        <v>52337.37</v>
      </c>
      <c r="CK45" s="32">
        <f t="shared" ca="1" si="39"/>
        <v>-5812.42</v>
      </c>
      <c r="CL45" s="32">
        <f t="shared" ca="1" si="39"/>
        <v>-661.27</v>
      </c>
      <c r="CM45" s="32">
        <f t="shared" ca="1" si="39"/>
        <v>-2998.42</v>
      </c>
      <c r="CN45" s="32">
        <f t="shared" ca="1" si="37"/>
        <v>-3897.1</v>
      </c>
      <c r="CO45" s="32">
        <f t="shared" ca="1" si="37"/>
        <v>-839.88</v>
      </c>
      <c r="CP45" s="32">
        <f t="shared" ca="1" si="37"/>
        <v>-3162.79</v>
      </c>
      <c r="CQ45" s="32">
        <f t="shared" ca="1" si="37"/>
        <v>-4387.2</v>
      </c>
      <c r="CR45" s="32">
        <f t="shared" ca="1" si="37"/>
        <v>-3745.19</v>
      </c>
      <c r="CS45" s="32">
        <f t="shared" ca="1" si="37"/>
        <v>-2466.4699999999998</v>
      </c>
      <c r="CT45" s="32">
        <f t="shared" ca="1" si="37"/>
        <v>-8717.26</v>
      </c>
      <c r="CU45" s="32">
        <f t="shared" ca="1" si="37"/>
        <v>-9245.9500000000007</v>
      </c>
      <c r="CV45" s="32">
        <f t="shared" ca="1" si="37"/>
        <v>-6441.52</v>
      </c>
      <c r="CW45" s="31">
        <f t="shared" ca="1" si="29"/>
        <v>-8718.6299999999992</v>
      </c>
      <c r="CX45" s="31">
        <f t="shared" ca="1" si="29"/>
        <v>-991.91000000000008</v>
      </c>
      <c r="CY45" s="31">
        <f t="shared" ca="1" si="29"/>
        <v>-4497.6300000000019</v>
      </c>
      <c r="CZ45" s="31">
        <f t="shared" ref="CZ45:DH73" ca="1" si="40">CB45+CN45-AR45-BD45</f>
        <v>-2240.8299999999977</v>
      </c>
      <c r="DA45" s="31">
        <f t="shared" ca="1" si="40"/>
        <v>-482.92999999999972</v>
      </c>
      <c r="DB45" s="31">
        <f t="shared" ca="1" si="40"/>
        <v>-1818.6100000000024</v>
      </c>
      <c r="DC45" s="31">
        <f t="shared" ca="1" si="40"/>
        <v>-2522.639999999999</v>
      </c>
      <c r="DD45" s="31">
        <f t="shared" ca="1" si="40"/>
        <v>7864.8900000000012</v>
      </c>
      <c r="DE45" s="31">
        <f t="shared" ca="1" si="40"/>
        <v>5179.5899999999992</v>
      </c>
      <c r="DF45" s="31">
        <f t="shared" ca="1" si="40"/>
        <v>10678.650000000003</v>
      </c>
      <c r="DG45" s="31">
        <f t="shared" ca="1" si="40"/>
        <v>11326.29</v>
      </c>
      <c r="DH45" s="31">
        <f t="shared" ca="1" si="40"/>
        <v>7890.8600000000042</v>
      </c>
      <c r="DI45" s="32">
        <f t="shared" ca="1" si="32"/>
        <v>-435.93</v>
      </c>
      <c r="DJ45" s="32">
        <f t="shared" ca="1" si="32"/>
        <v>-49.6</v>
      </c>
      <c r="DK45" s="32">
        <f t="shared" ca="1" si="32"/>
        <v>-224.88</v>
      </c>
      <c r="DL45" s="32">
        <f t="shared" ca="1" si="32"/>
        <v>-112.04</v>
      </c>
      <c r="DM45" s="32">
        <f t="shared" ca="1" si="32"/>
        <v>-24.15</v>
      </c>
      <c r="DN45" s="32">
        <f t="shared" ca="1" si="32"/>
        <v>-90.93</v>
      </c>
      <c r="DO45" s="32">
        <f t="shared" ca="1" si="32"/>
        <v>-126.13</v>
      </c>
      <c r="DP45" s="32">
        <f t="shared" ca="1" si="32"/>
        <v>393.24</v>
      </c>
      <c r="DQ45" s="32">
        <f t="shared" ca="1" si="32"/>
        <v>258.98</v>
      </c>
      <c r="DR45" s="32">
        <f t="shared" ca="1" si="32"/>
        <v>533.92999999999995</v>
      </c>
      <c r="DS45" s="32">
        <f t="shared" ca="1" si="32"/>
        <v>566.30999999999995</v>
      </c>
      <c r="DT45" s="32">
        <f t="shared" ca="1" si="32"/>
        <v>394.54</v>
      </c>
      <c r="DU45" s="31">
        <f t="shared" ca="1" si="33"/>
        <v>-2134.38</v>
      </c>
      <c r="DV45" s="31">
        <f t="shared" ca="1" si="33"/>
        <v>-240.52</v>
      </c>
      <c r="DW45" s="31">
        <f t="shared" ca="1" si="33"/>
        <v>-1080.78</v>
      </c>
      <c r="DX45" s="31">
        <f t="shared" ca="1" si="33"/>
        <v>-533.25</v>
      </c>
      <c r="DY45" s="31">
        <f t="shared" ca="1" si="33"/>
        <v>-113.83</v>
      </c>
      <c r="DZ45" s="31">
        <f t="shared" ca="1" si="33"/>
        <v>-424.44</v>
      </c>
      <c r="EA45" s="31">
        <f t="shared" ca="1" si="33"/>
        <v>-583.05999999999995</v>
      </c>
      <c r="EB45" s="31">
        <f t="shared" ca="1" si="33"/>
        <v>1799.51</v>
      </c>
      <c r="EC45" s="31">
        <f t="shared" ca="1" si="33"/>
        <v>1173.04</v>
      </c>
      <c r="ED45" s="31">
        <f t="shared" ca="1" si="33"/>
        <v>2394.36</v>
      </c>
      <c r="EE45" s="31">
        <f t="shared" ca="1" si="33"/>
        <v>2513.1999999999998</v>
      </c>
      <c r="EF45" s="31">
        <f t="shared" ca="1" si="33"/>
        <v>1733.12</v>
      </c>
      <c r="EG45" s="32">
        <f t="shared" ca="1" si="34"/>
        <v>-11288.939999999999</v>
      </c>
      <c r="EH45" s="32">
        <f t="shared" ca="1" si="34"/>
        <v>-1282.03</v>
      </c>
      <c r="EI45" s="32">
        <f t="shared" ca="1" si="34"/>
        <v>-5803.2900000000018</v>
      </c>
      <c r="EJ45" s="32">
        <f t="shared" ca="1" si="34"/>
        <v>-2886.1199999999976</v>
      </c>
      <c r="EK45" s="32">
        <f t="shared" ca="1" si="34"/>
        <v>-620.90999999999974</v>
      </c>
      <c r="EL45" s="32">
        <f t="shared" ca="1" si="34"/>
        <v>-2333.9800000000023</v>
      </c>
      <c r="EM45" s="32">
        <f t="shared" ca="1" si="34"/>
        <v>-3231.829999999999</v>
      </c>
      <c r="EN45" s="32">
        <f t="shared" ca="1" si="34"/>
        <v>10057.640000000001</v>
      </c>
      <c r="EO45" s="32">
        <f t="shared" ca="1" si="34"/>
        <v>6611.61</v>
      </c>
      <c r="EP45" s="32">
        <f t="shared" ca="1" si="34"/>
        <v>13606.940000000004</v>
      </c>
      <c r="EQ45" s="32">
        <f t="shared" ca="1" si="34"/>
        <v>14405.8</v>
      </c>
      <c r="ER45" s="32">
        <f t="shared" ca="1" si="34"/>
        <v>10018.520000000004</v>
      </c>
    </row>
    <row r="46" spans="1:148" x14ac:dyDescent="0.25">
      <c r="A46" t="s">
        <v>456</v>
      </c>
      <c r="B46" s="1" t="s">
        <v>74</v>
      </c>
      <c r="C46" t="str">
        <f t="shared" ca="1" si="1"/>
        <v>BCHIMP</v>
      </c>
      <c r="D46" t="str">
        <f t="shared" ca="1" si="2"/>
        <v>Alberta-BC Intertie - Import</v>
      </c>
      <c r="G46" s="51">
        <v>200</v>
      </c>
      <c r="H46" s="51">
        <v>198</v>
      </c>
      <c r="K46" s="51">
        <v>270</v>
      </c>
      <c r="L46" s="51">
        <v>310</v>
      </c>
      <c r="M46" s="51">
        <v>255</v>
      </c>
      <c r="O46" s="51">
        <v>2665</v>
      </c>
      <c r="Q46" s="32"/>
      <c r="R46" s="32"/>
      <c r="S46" s="32">
        <v>7725</v>
      </c>
      <c r="T46" s="32">
        <v>6243.83</v>
      </c>
      <c r="U46" s="32"/>
      <c r="V46" s="32"/>
      <c r="W46" s="32">
        <v>3410.95</v>
      </c>
      <c r="X46" s="32">
        <v>5692.1</v>
      </c>
      <c r="Y46" s="32">
        <v>7187.8</v>
      </c>
      <c r="Z46" s="32"/>
      <c r="AA46" s="32">
        <v>112464.15</v>
      </c>
      <c r="AB46" s="32"/>
      <c r="AE46" s="2">
        <v>2.2599999999999998</v>
      </c>
      <c r="AF46" s="2">
        <v>2.2599999999999998</v>
      </c>
      <c r="AI46" s="2">
        <v>2.2599999999999998</v>
      </c>
      <c r="AJ46" s="2">
        <v>1.69</v>
      </c>
      <c r="AK46" s="2">
        <v>1.69</v>
      </c>
      <c r="AM46" s="2">
        <v>1.69</v>
      </c>
      <c r="AO46" s="33"/>
      <c r="AP46" s="33"/>
      <c r="AQ46" s="33">
        <v>174.58</v>
      </c>
      <c r="AR46" s="33">
        <v>141.11000000000001</v>
      </c>
      <c r="AS46" s="33"/>
      <c r="AT46" s="33"/>
      <c r="AU46" s="33">
        <v>77.09</v>
      </c>
      <c r="AV46" s="33">
        <v>96.2</v>
      </c>
      <c r="AW46" s="33">
        <v>121.47</v>
      </c>
      <c r="AX46" s="33"/>
      <c r="AY46" s="33">
        <v>1900.64</v>
      </c>
      <c r="AZ46" s="33"/>
      <c r="BA46" s="31">
        <f t="shared" si="38"/>
        <v>0</v>
      </c>
      <c r="BB46" s="31">
        <f t="shared" si="38"/>
        <v>0</v>
      </c>
      <c r="BC46" s="31">
        <f t="shared" si="38"/>
        <v>0.77</v>
      </c>
      <c r="BD46" s="31">
        <f t="shared" si="35"/>
        <v>-22.48</v>
      </c>
      <c r="BE46" s="31">
        <f t="shared" si="35"/>
        <v>0</v>
      </c>
      <c r="BF46" s="31">
        <f t="shared" si="35"/>
        <v>0</v>
      </c>
      <c r="BG46" s="31">
        <f t="shared" si="35"/>
        <v>-12.28</v>
      </c>
      <c r="BH46" s="31">
        <f t="shared" si="35"/>
        <v>-51.23</v>
      </c>
      <c r="BI46" s="31">
        <f t="shared" si="35"/>
        <v>-64.69</v>
      </c>
      <c r="BJ46" s="31">
        <f t="shared" si="35"/>
        <v>0</v>
      </c>
      <c r="BK46" s="31">
        <f t="shared" si="35"/>
        <v>-618.54999999999995</v>
      </c>
      <c r="BL46" s="31">
        <f t="shared" si="35"/>
        <v>0</v>
      </c>
      <c r="BM46" s="6">
        <f t="shared" ca="1" si="36"/>
        <v>5.1000000000000004E-3</v>
      </c>
      <c r="BN46" s="6">
        <f t="shared" ca="1" si="36"/>
        <v>5.1000000000000004E-3</v>
      </c>
      <c r="BO46" s="6">
        <f t="shared" ca="1" si="36"/>
        <v>5.1000000000000004E-3</v>
      </c>
      <c r="BP46" s="6">
        <f t="shared" ca="1" si="36"/>
        <v>5.1000000000000004E-3</v>
      </c>
      <c r="BQ46" s="6">
        <f t="shared" ca="1" si="36"/>
        <v>5.1000000000000004E-3</v>
      </c>
      <c r="BR46" s="6">
        <f t="shared" ca="1" si="36"/>
        <v>5.1000000000000004E-3</v>
      </c>
      <c r="BS46" s="6">
        <f t="shared" ca="1" si="36"/>
        <v>5.1000000000000004E-3</v>
      </c>
      <c r="BT46" s="6">
        <f t="shared" ca="1" si="36"/>
        <v>5.1000000000000004E-3</v>
      </c>
      <c r="BU46" s="6">
        <f t="shared" ca="1" si="36"/>
        <v>5.1000000000000004E-3</v>
      </c>
      <c r="BV46" s="6">
        <f t="shared" ca="1" si="36"/>
        <v>5.1000000000000004E-3</v>
      </c>
      <c r="BW46" s="6">
        <f t="shared" ca="1" si="36"/>
        <v>5.1000000000000004E-3</v>
      </c>
      <c r="BX46" s="6">
        <f t="shared" ca="1" si="36"/>
        <v>5.1000000000000004E-3</v>
      </c>
      <c r="BY46" s="31">
        <f t="shared" ca="1" si="31"/>
        <v>0</v>
      </c>
      <c r="BZ46" s="31">
        <f t="shared" ca="1" si="31"/>
        <v>0</v>
      </c>
      <c r="CA46" s="31">
        <f t="shared" ca="1" si="31"/>
        <v>39.4</v>
      </c>
      <c r="CB46" s="31">
        <f t="shared" ca="1" si="30"/>
        <v>31.84</v>
      </c>
      <c r="CC46" s="31">
        <f t="shared" ca="1" si="30"/>
        <v>0</v>
      </c>
      <c r="CD46" s="31">
        <f t="shared" ca="1" si="30"/>
        <v>0</v>
      </c>
      <c r="CE46" s="31">
        <f t="shared" ca="1" si="30"/>
        <v>17.399999999999999</v>
      </c>
      <c r="CF46" s="31">
        <f t="shared" ca="1" si="30"/>
        <v>29.03</v>
      </c>
      <c r="CG46" s="31">
        <f t="shared" ca="1" si="30"/>
        <v>36.659999999999997</v>
      </c>
      <c r="CH46" s="31">
        <f t="shared" ca="1" si="30"/>
        <v>0</v>
      </c>
      <c r="CI46" s="31">
        <f t="shared" ca="1" si="30"/>
        <v>573.57000000000005</v>
      </c>
      <c r="CJ46" s="31">
        <f t="shared" ca="1" si="30"/>
        <v>0</v>
      </c>
      <c r="CK46" s="32">
        <f t="shared" ca="1" si="39"/>
        <v>0</v>
      </c>
      <c r="CL46" s="32">
        <f t="shared" ca="1" si="39"/>
        <v>0</v>
      </c>
      <c r="CM46" s="32">
        <f t="shared" ca="1" si="39"/>
        <v>-30.9</v>
      </c>
      <c r="CN46" s="32">
        <f t="shared" ca="1" si="37"/>
        <v>-24.98</v>
      </c>
      <c r="CO46" s="32">
        <f t="shared" ca="1" si="37"/>
        <v>0</v>
      </c>
      <c r="CP46" s="32">
        <f t="shared" ca="1" si="37"/>
        <v>0</v>
      </c>
      <c r="CQ46" s="32">
        <f t="shared" ca="1" si="37"/>
        <v>-13.64</v>
      </c>
      <c r="CR46" s="32">
        <f t="shared" ca="1" si="37"/>
        <v>-22.77</v>
      </c>
      <c r="CS46" s="32">
        <f t="shared" ca="1" si="37"/>
        <v>-28.75</v>
      </c>
      <c r="CT46" s="32">
        <f t="shared" ca="1" si="37"/>
        <v>0</v>
      </c>
      <c r="CU46" s="32">
        <f t="shared" ca="1" si="37"/>
        <v>-449.86</v>
      </c>
      <c r="CV46" s="32">
        <f t="shared" ca="1" si="37"/>
        <v>0</v>
      </c>
      <c r="CW46" s="31">
        <f t="shared" ref="CW46:DB96" ca="1" si="41">BY46+CK46-AO46-BA46</f>
        <v>0</v>
      </c>
      <c r="CX46" s="31">
        <f t="shared" ca="1" si="41"/>
        <v>0</v>
      </c>
      <c r="CY46" s="31">
        <f t="shared" ca="1" si="41"/>
        <v>-166.85000000000002</v>
      </c>
      <c r="CZ46" s="31">
        <f t="shared" ca="1" si="40"/>
        <v>-111.77</v>
      </c>
      <c r="DA46" s="31">
        <f t="shared" ca="1" si="40"/>
        <v>0</v>
      </c>
      <c r="DB46" s="31">
        <f t="shared" ca="1" si="40"/>
        <v>0</v>
      </c>
      <c r="DC46" s="31">
        <f t="shared" ca="1" si="40"/>
        <v>-61.050000000000011</v>
      </c>
      <c r="DD46" s="31">
        <f t="shared" ca="1" si="40"/>
        <v>-38.71</v>
      </c>
      <c r="DE46" s="31">
        <f t="shared" ca="1" si="40"/>
        <v>-48.870000000000005</v>
      </c>
      <c r="DF46" s="31">
        <f t="shared" ca="1" si="40"/>
        <v>0</v>
      </c>
      <c r="DG46" s="31">
        <f t="shared" ca="1" si="40"/>
        <v>-1158.3800000000001</v>
      </c>
      <c r="DH46" s="31">
        <f t="shared" ca="1" si="40"/>
        <v>0</v>
      </c>
      <c r="DI46" s="32">
        <f t="shared" ca="1" si="32"/>
        <v>0</v>
      </c>
      <c r="DJ46" s="32">
        <f t="shared" ca="1" si="32"/>
        <v>0</v>
      </c>
      <c r="DK46" s="32">
        <f t="shared" ca="1" si="32"/>
        <v>-8.34</v>
      </c>
      <c r="DL46" s="32">
        <f t="shared" ca="1" si="32"/>
        <v>-5.59</v>
      </c>
      <c r="DM46" s="32">
        <f t="shared" ca="1" si="32"/>
        <v>0</v>
      </c>
      <c r="DN46" s="32">
        <f t="shared" ca="1" si="32"/>
        <v>0</v>
      </c>
      <c r="DO46" s="32">
        <f t="shared" ca="1" si="32"/>
        <v>-3.05</v>
      </c>
      <c r="DP46" s="32">
        <f t="shared" ca="1" si="32"/>
        <v>-1.94</v>
      </c>
      <c r="DQ46" s="32">
        <f t="shared" ca="1" si="32"/>
        <v>-2.44</v>
      </c>
      <c r="DR46" s="32">
        <f t="shared" ca="1" si="32"/>
        <v>0</v>
      </c>
      <c r="DS46" s="32">
        <f t="shared" ca="1" si="32"/>
        <v>-57.92</v>
      </c>
      <c r="DT46" s="32">
        <f t="shared" ca="1" si="32"/>
        <v>0</v>
      </c>
      <c r="DU46" s="31">
        <f t="shared" ca="1" si="33"/>
        <v>0</v>
      </c>
      <c r="DV46" s="31">
        <f t="shared" ca="1" si="33"/>
        <v>0</v>
      </c>
      <c r="DW46" s="31">
        <f t="shared" ca="1" si="33"/>
        <v>-40.090000000000003</v>
      </c>
      <c r="DX46" s="31">
        <f t="shared" ca="1" si="33"/>
        <v>-26.6</v>
      </c>
      <c r="DY46" s="31">
        <f t="shared" ca="1" si="33"/>
        <v>0</v>
      </c>
      <c r="DZ46" s="31">
        <f t="shared" ca="1" si="33"/>
        <v>0</v>
      </c>
      <c r="EA46" s="31">
        <f t="shared" ca="1" si="33"/>
        <v>-14.11</v>
      </c>
      <c r="EB46" s="31">
        <f t="shared" ca="1" si="33"/>
        <v>-8.86</v>
      </c>
      <c r="EC46" s="31">
        <f t="shared" ca="1" si="33"/>
        <v>-11.07</v>
      </c>
      <c r="ED46" s="31">
        <f t="shared" ca="1" si="33"/>
        <v>0</v>
      </c>
      <c r="EE46" s="31">
        <f t="shared" ca="1" si="33"/>
        <v>-257.02999999999997</v>
      </c>
      <c r="EF46" s="31">
        <f t="shared" ca="1" si="33"/>
        <v>0</v>
      </c>
      <c r="EG46" s="32">
        <f t="shared" ca="1" si="34"/>
        <v>0</v>
      </c>
      <c r="EH46" s="32">
        <f t="shared" ca="1" si="34"/>
        <v>0</v>
      </c>
      <c r="EI46" s="32">
        <f t="shared" ca="1" si="34"/>
        <v>-215.28000000000003</v>
      </c>
      <c r="EJ46" s="32">
        <f t="shared" ca="1" si="34"/>
        <v>-143.96</v>
      </c>
      <c r="EK46" s="32">
        <f t="shared" ca="1" si="34"/>
        <v>0</v>
      </c>
      <c r="EL46" s="32">
        <f t="shared" ca="1" si="34"/>
        <v>0</v>
      </c>
      <c r="EM46" s="32">
        <f t="shared" ca="1" si="34"/>
        <v>-78.210000000000008</v>
      </c>
      <c r="EN46" s="32">
        <f t="shared" ca="1" si="34"/>
        <v>-49.51</v>
      </c>
      <c r="EO46" s="32">
        <f t="shared" ca="1" si="34"/>
        <v>-62.38</v>
      </c>
      <c r="EP46" s="32">
        <f t="shared" ca="1" si="34"/>
        <v>0</v>
      </c>
      <c r="EQ46" s="32">
        <f t="shared" ca="1" si="34"/>
        <v>-1473.3300000000002</v>
      </c>
      <c r="ER46" s="32">
        <f t="shared" ca="1" si="34"/>
        <v>0</v>
      </c>
    </row>
    <row r="47" spans="1:148" x14ac:dyDescent="0.25">
      <c r="A47" t="s">
        <v>457</v>
      </c>
      <c r="B47" s="1" t="s">
        <v>66</v>
      </c>
      <c r="C47" t="str">
        <f t="shared" ca="1" si="1"/>
        <v>BCHIMP</v>
      </c>
      <c r="D47" t="str">
        <f t="shared" ca="1" si="2"/>
        <v>Alberta-BC Intertie - Import</v>
      </c>
      <c r="E47" s="51">
        <v>21629</v>
      </c>
      <c r="F47" s="51">
        <v>20880</v>
      </c>
      <c r="G47" s="51">
        <v>22440</v>
      </c>
      <c r="H47" s="51">
        <v>21600</v>
      </c>
      <c r="I47" s="51">
        <v>22327</v>
      </c>
      <c r="J47" s="51">
        <v>20215</v>
      </c>
      <c r="K47" s="51">
        <v>22358</v>
      </c>
      <c r="L47" s="51">
        <v>18613</v>
      </c>
      <c r="M47" s="51">
        <v>8702</v>
      </c>
      <c r="N47" s="51">
        <v>19767</v>
      </c>
      <c r="O47" s="51">
        <v>22562</v>
      </c>
      <c r="P47" s="51">
        <v>21428</v>
      </c>
      <c r="Q47" s="32">
        <v>4567050.2</v>
      </c>
      <c r="R47" s="32">
        <v>1534008.55</v>
      </c>
      <c r="S47" s="32">
        <v>2343908.66</v>
      </c>
      <c r="T47" s="32">
        <v>1898373.29</v>
      </c>
      <c r="U47" s="32">
        <v>1431603.42</v>
      </c>
      <c r="V47" s="32">
        <v>2339396.9500000002</v>
      </c>
      <c r="W47" s="32">
        <v>4159048.96</v>
      </c>
      <c r="X47" s="32">
        <v>1301913.18</v>
      </c>
      <c r="Y47" s="32">
        <v>1682769.94</v>
      </c>
      <c r="Z47" s="32">
        <v>3121050.41</v>
      </c>
      <c r="AA47" s="32">
        <v>3635533.09</v>
      </c>
      <c r="AB47" s="32">
        <v>1924867.05</v>
      </c>
      <c r="AC47" s="2">
        <v>2.2599999999999998</v>
      </c>
      <c r="AD47" s="2">
        <v>2.2599999999999998</v>
      </c>
      <c r="AE47" s="2">
        <v>2.2599999999999998</v>
      </c>
      <c r="AF47" s="2">
        <v>2.2599999999999998</v>
      </c>
      <c r="AG47" s="2">
        <v>2.2599999999999998</v>
      </c>
      <c r="AH47" s="2">
        <v>2.2599999999999998</v>
      </c>
      <c r="AI47" s="2">
        <v>2.2599999999999998</v>
      </c>
      <c r="AJ47" s="2">
        <v>1.69</v>
      </c>
      <c r="AK47" s="2">
        <v>1.69</v>
      </c>
      <c r="AL47" s="2">
        <v>1.69</v>
      </c>
      <c r="AM47" s="2">
        <v>1.69</v>
      </c>
      <c r="AN47" s="2">
        <v>1.69</v>
      </c>
      <c r="AO47" s="33">
        <v>103215.33</v>
      </c>
      <c r="AP47" s="33">
        <v>34668.589999999997</v>
      </c>
      <c r="AQ47" s="33">
        <v>52972.34</v>
      </c>
      <c r="AR47" s="33">
        <v>42903.24</v>
      </c>
      <c r="AS47" s="33">
        <v>32354.240000000002</v>
      </c>
      <c r="AT47" s="33">
        <v>52870.37</v>
      </c>
      <c r="AU47" s="33">
        <v>93994.51</v>
      </c>
      <c r="AV47" s="33">
        <v>22002.33</v>
      </c>
      <c r="AW47" s="33">
        <v>28438.81</v>
      </c>
      <c r="AX47" s="33">
        <v>52745.75</v>
      </c>
      <c r="AY47" s="33">
        <v>61440.51</v>
      </c>
      <c r="AZ47" s="33">
        <v>32530.25</v>
      </c>
      <c r="BA47" s="31">
        <f t="shared" si="38"/>
        <v>456.71</v>
      </c>
      <c r="BB47" s="31">
        <f t="shared" si="38"/>
        <v>153.4</v>
      </c>
      <c r="BC47" s="31">
        <f t="shared" si="38"/>
        <v>234.39</v>
      </c>
      <c r="BD47" s="31">
        <f t="shared" si="35"/>
        <v>-6834.14</v>
      </c>
      <c r="BE47" s="31">
        <f t="shared" si="35"/>
        <v>-5153.7700000000004</v>
      </c>
      <c r="BF47" s="31">
        <f t="shared" si="35"/>
        <v>-8421.83</v>
      </c>
      <c r="BG47" s="31">
        <f t="shared" si="35"/>
        <v>-14972.58</v>
      </c>
      <c r="BH47" s="31">
        <f t="shared" si="35"/>
        <v>-11717.22</v>
      </c>
      <c r="BI47" s="31">
        <f t="shared" si="35"/>
        <v>-15144.93</v>
      </c>
      <c r="BJ47" s="31">
        <f t="shared" si="35"/>
        <v>-17165.78</v>
      </c>
      <c r="BK47" s="31">
        <f t="shared" si="35"/>
        <v>-19995.43</v>
      </c>
      <c r="BL47" s="31">
        <f t="shared" si="35"/>
        <v>-10586.77</v>
      </c>
      <c r="BM47" s="6">
        <f t="shared" ca="1" si="36"/>
        <v>5.1000000000000004E-3</v>
      </c>
      <c r="BN47" s="6">
        <f t="shared" ca="1" si="36"/>
        <v>5.1000000000000004E-3</v>
      </c>
      <c r="BO47" s="6">
        <f t="shared" ca="1" si="36"/>
        <v>5.1000000000000004E-3</v>
      </c>
      <c r="BP47" s="6">
        <f t="shared" ca="1" si="36"/>
        <v>5.1000000000000004E-3</v>
      </c>
      <c r="BQ47" s="6">
        <f t="shared" ca="1" si="36"/>
        <v>5.1000000000000004E-3</v>
      </c>
      <c r="BR47" s="6">
        <f t="shared" ca="1" si="36"/>
        <v>5.1000000000000004E-3</v>
      </c>
      <c r="BS47" s="6">
        <f t="shared" ca="1" si="36"/>
        <v>5.1000000000000004E-3</v>
      </c>
      <c r="BT47" s="6">
        <f t="shared" ca="1" si="36"/>
        <v>5.1000000000000004E-3</v>
      </c>
      <c r="BU47" s="6">
        <f t="shared" ca="1" si="36"/>
        <v>5.1000000000000004E-3</v>
      </c>
      <c r="BV47" s="6">
        <f t="shared" ca="1" si="36"/>
        <v>5.1000000000000004E-3</v>
      </c>
      <c r="BW47" s="6">
        <f t="shared" ca="1" si="36"/>
        <v>5.1000000000000004E-3</v>
      </c>
      <c r="BX47" s="6">
        <f t="shared" ca="1" si="36"/>
        <v>5.1000000000000004E-3</v>
      </c>
      <c r="BY47" s="31">
        <f t="shared" ca="1" si="31"/>
        <v>23291.96</v>
      </c>
      <c r="BZ47" s="31">
        <f t="shared" ca="1" si="31"/>
        <v>7823.44</v>
      </c>
      <c r="CA47" s="31">
        <f t="shared" ca="1" si="31"/>
        <v>11953.93</v>
      </c>
      <c r="CB47" s="31">
        <f t="shared" ca="1" si="30"/>
        <v>9681.7000000000007</v>
      </c>
      <c r="CC47" s="31">
        <f t="shared" ca="1" si="30"/>
        <v>7301.18</v>
      </c>
      <c r="CD47" s="31">
        <f t="shared" ca="1" si="30"/>
        <v>11930.92</v>
      </c>
      <c r="CE47" s="31">
        <f t="shared" ca="1" si="30"/>
        <v>21211.15</v>
      </c>
      <c r="CF47" s="31">
        <f t="shared" ca="1" si="30"/>
        <v>6639.76</v>
      </c>
      <c r="CG47" s="31">
        <f t="shared" ca="1" si="30"/>
        <v>8582.1299999999992</v>
      </c>
      <c r="CH47" s="31">
        <f t="shared" ca="1" si="30"/>
        <v>15917.36</v>
      </c>
      <c r="CI47" s="31">
        <f t="shared" ca="1" si="30"/>
        <v>18541.22</v>
      </c>
      <c r="CJ47" s="31">
        <f t="shared" ca="1" si="30"/>
        <v>9816.82</v>
      </c>
      <c r="CK47" s="32">
        <f t="shared" ca="1" si="39"/>
        <v>-18268.2</v>
      </c>
      <c r="CL47" s="32">
        <f t="shared" ca="1" si="39"/>
        <v>-6136.03</v>
      </c>
      <c r="CM47" s="32">
        <f t="shared" ca="1" si="39"/>
        <v>-9375.6299999999992</v>
      </c>
      <c r="CN47" s="32">
        <f t="shared" ca="1" si="37"/>
        <v>-7593.49</v>
      </c>
      <c r="CO47" s="32">
        <f t="shared" ca="1" si="37"/>
        <v>-5726.41</v>
      </c>
      <c r="CP47" s="32">
        <f t="shared" ca="1" si="37"/>
        <v>-9357.59</v>
      </c>
      <c r="CQ47" s="32">
        <f t="shared" ca="1" si="37"/>
        <v>-16636.2</v>
      </c>
      <c r="CR47" s="32">
        <f t="shared" ca="1" si="37"/>
        <v>-5207.6499999999996</v>
      </c>
      <c r="CS47" s="32">
        <f t="shared" ca="1" si="37"/>
        <v>-6731.08</v>
      </c>
      <c r="CT47" s="32">
        <f t="shared" ca="1" si="37"/>
        <v>-12484.2</v>
      </c>
      <c r="CU47" s="32">
        <f t="shared" ca="1" si="37"/>
        <v>-14542.13</v>
      </c>
      <c r="CV47" s="32">
        <f t="shared" ca="1" si="37"/>
        <v>-7699.47</v>
      </c>
      <c r="CW47" s="31">
        <f t="shared" ca="1" si="41"/>
        <v>-98648.280000000013</v>
      </c>
      <c r="CX47" s="31">
        <f t="shared" ca="1" si="41"/>
        <v>-33134.579999999994</v>
      </c>
      <c r="CY47" s="31">
        <f t="shared" ca="1" si="41"/>
        <v>-50628.429999999993</v>
      </c>
      <c r="CZ47" s="31">
        <f t="shared" ca="1" si="40"/>
        <v>-33980.89</v>
      </c>
      <c r="DA47" s="31">
        <f t="shared" ca="1" si="40"/>
        <v>-25625.7</v>
      </c>
      <c r="DB47" s="31">
        <f t="shared" ca="1" si="40"/>
        <v>-41875.21</v>
      </c>
      <c r="DC47" s="31">
        <f t="shared" ca="1" si="40"/>
        <v>-74446.98</v>
      </c>
      <c r="DD47" s="31">
        <f t="shared" ca="1" si="40"/>
        <v>-8853.0000000000018</v>
      </c>
      <c r="DE47" s="31">
        <f t="shared" ca="1" si="40"/>
        <v>-11442.830000000002</v>
      </c>
      <c r="DF47" s="31">
        <f t="shared" ca="1" si="40"/>
        <v>-32146.809999999998</v>
      </c>
      <c r="DG47" s="31">
        <f t="shared" ca="1" si="40"/>
        <v>-37445.99</v>
      </c>
      <c r="DH47" s="31">
        <f t="shared" ca="1" si="40"/>
        <v>-19826.13</v>
      </c>
      <c r="DI47" s="32">
        <f t="shared" ca="1" si="32"/>
        <v>-4932.41</v>
      </c>
      <c r="DJ47" s="32">
        <f t="shared" ca="1" si="32"/>
        <v>-1656.73</v>
      </c>
      <c r="DK47" s="32">
        <f t="shared" ca="1" si="32"/>
        <v>-2531.42</v>
      </c>
      <c r="DL47" s="32">
        <f t="shared" ca="1" si="32"/>
        <v>-1699.04</v>
      </c>
      <c r="DM47" s="32">
        <f t="shared" ca="1" si="32"/>
        <v>-1281.29</v>
      </c>
      <c r="DN47" s="32">
        <f t="shared" ca="1" si="32"/>
        <v>-2093.7600000000002</v>
      </c>
      <c r="DO47" s="32">
        <f t="shared" ca="1" si="32"/>
        <v>-3722.35</v>
      </c>
      <c r="DP47" s="32">
        <f t="shared" ca="1" si="32"/>
        <v>-442.65</v>
      </c>
      <c r="DQ47" s="32">
        <f t="shared" ca="1" si="32"/>
        <v>-572.14</v>
      </c>
      <c r="DR47" s="32">
        <f t="shared" ca="1" si="32"/>
        <v>-1607.34</v>
      </c>
      <c r="DS47" s="32">
        <f t="shared" ca="1" si="32"/>
        <v>-1872.3</v>
      </c>
      <c r="DT47" s="32">
        <f t="shared" ca="1" si="32"/>
        <v>-991.31</v>
      </c>
      <c r="DU47" s="31">
        <f t="shared" ca="1" si="33"/>
        <v>-24149.81</v>
      </c>
      <c r="DV47" s="31">
        <f t="shared" ca="1" si="33"/>
        <v>-8034.4</v>
      </c>
      <c r="DW47" s="31">
        <f t="shared" ca="1" si="33"/>
        <v>-12165.96</v>
      </c>
      <c r="DX47" s="31">
        <f t="shared" ca="1" si="33"/>
        <v>-8086.42</v>
      </c>
      <c r="DY47" s="31">
        <f t="shared" ca="1" si="33"/>
        <v>-6040.38</v>
      </c>
      <c r="DZ47" s="31">
        <f t="shared" ca="1" si="33"/>
        <v>-9773.1</v>
      </c>
      <c r="EA47" s="31">
        <f t="shared" ca="1" si="33"/>
        <v>-17207.099999999999</v>
      </c>
      <c r="EB47" s="31">
        <f t="shared" ca="1" si="33"/>
        <v>-2025.59</v>
      </c>
      <c r="EC47" s="31">
        <f t="shared" ca="1" si="33"/>
        <v>-2591.5</v>
      </c>
      <c r="ED47" s="31">
        <f t="shared" ca="1" si="33"/>
        <v>-7207.95</v>
      </c>
      <c r="EE47" s="31">
        <f t="shared" ca="1" si="33"/>
        <v>-8308.91</v>
      </c>
      <c r="EF47" s="31">
        <f t="shared" ca="1" si="33"/>
        <v>-4354.54</v>
      </c>
      <c r="EG47" s="32">
        <f t="shared" ca="1" si="34"/>
        <v>-127730.50000000001</v>
      </c>
      <c r="EH47" s="32">
        <f t="shared" ca="1" si="34"/>
        <v>-42825.71</v>
      </c>
      <c r="EI47" s="32">
        <f t="shared" ca="1" si="34"/>
        <v>-65325.80999999999</v>
      </c>
      <c r="EJ47" s="32">
        <f t="shared" ca="1" si="34"/>
        <v>-43766.35</v>
      </c>
      <c r="EK47" s="32">
        <f t="shared" ca="1" si="34"/>
        <v>-32947.370000000003</v>
      </c>
      <c r="EL47" s="32">
        <f t="shared" ca="1" si="34"/>
        <v>-53742.07</v>
      </c>
      <c r="EM47" s="32">
        <f t="shared" ca="1" si="34"/>
        <v>-95376.43</v>
      </c>
      <c r="EN47" s="32">
        <f t="shared" ca="1" si="34"/>
        <v>-11321.240000000002</v>
      </c>
      <c r="EO47" s="32">
        <f t="shared" ca="1" si="34"/>
        <v>-14606.470000000001</v>
      </c>
      <c r="EP47" s="32">
        <f t="shared" ca="1" si="34"/>
        <v>-40962.099999999991</v>
      </c>
      <c r="EQ47" s="32">
        <f t="shared" ca="1" si="34"/>
        <v>-47627.199999999997</v>
      </c>
      <c r="ER47" s="32">
        <f t="shared" ca="1" si="34"/>
        <v>-25171.980000000003</v>
      </c>
    </row>
    <row r="48" spans="1:148" x14ac:dyDescent="0.25">
      <c r="A48" t="s">
        <v>456</v>
      </c>
      <c r="B48" s="1" t="s">
        <v>77</v>
      </c>
      <c r="C48" t="str">
        <f t="shared" ca="1" si="1"/>
        <v>BCHEXP</v>
      </c>
      <c r="D48" t="str">
        <f t="shared" ca="1" si="2"/>
        <v>Alberta-BC Intertie - Export</v>
      </c>
      <c r="E48" s="51">
        <v>1083.75</v>
      </c>
      <c r="F48" s="51">
        <v>487.5</v>
      </c>
      <c r="M48" s="51">
        <v>1610</v>
      </c>
      <c r="N48" s="51">
        <v>2877.5</v>
      </c>
      <c r="O48" s="51">
        <v>112.5</v>
      </c>
      <c r="P48" s="51">
        <v>1375.75</v>
      </c>
      <c r="Q48" s="32">
        <v>17111.45</v>
      </c>
      <c r="R48" s="32">
        <v>8844.5</v>
      </c>
      <c r="S48" s="32"/>
      <c r="T48" s="32"/>
      <c r="U48" s="32"/>
      <c r="V48" s="32"/>
      <c r="W48" s="32"/>
      <c r="X48" s="32"/>
      <c r="Y48" s="32">
        <v>25809.98</v>
      </c>
      <c r="Z48" s="32">
        <v>53235.49</v>
      </c>
      <c r="AA48" s="32">
        <v>1613.25</v>
      </c>
      <c r="AB48" s="32">
        <v>22071.88</v>
      </c>
      <c r="AC48" s="2">
        <v>0.96</v>
      </c>
      <c r="AD48" s="2">
        <v>0.96</v>
      </c>
      <c r="AK48" s="2">
        <v>0.96</v>
      </c>
      <c r="AL48" s="2">
        <v>0.96</v>
      </c>
      <c r="AM48" s="2">
        <v>0.96</v>
      </c>
      <c r="AN48" s="2">
        <v>0.96</v>
      </c>
      <c r="AO48" s="33">
        <v>164.27</v>
      </c>
      <c r="AP48" s="33">
        <v>84.91</v>
      </c>
      <c r="AQ48" s="33"/>
      <c r="AR48" s="33"/>
      <c r="AS48" s="33"/>
      <c r="AT48" s="33"/>
      <c r="AU48" s="33"/>
      <c r="AV48" s="33"/>
      <c r="AW48" s="33">
        <v>247.78</v>
      </c>
      <c r="AX48" s="33">
        <v>511.06</v>
      </c>
      <c r="AY48" s="33">
        <v>15.49</v>
      </c>
      <c r="AZ48" s="33">
        <v>211.89</v>
      </c>
      <c r="BA48" s="31">
        <f t="shared" si="38"/>
        <v>1.71</v>
      </c>
      <c r="BB48" s="31">
        <f t="shared" si="38"/>
        <v>0.88</v>
      </c>
      <c r="BC48" s="31">
        <f t="shared" si="38"/>
        <v>0</v>
      </c>
      <c r="BD48" s="31">
        <f t="shared" si="35"/>
        <v>0</v>
      </c>
      <c r="BE48" s="31">
        <f t="shared" si="35"/>
        <v>0</v>
      </c>
      <c r="BF48" s="31">
        <f t="shared" si="35"/>
        <v>0</v>
      </c>
      <c r="BG48" s="31">
        <f t="shared" si="35"/>
        <v>0</v>
      </c>
      <c r="BH48" s="31">
        <f t="shared" si="35"/>
        <v>0</v>
      </c>
      <c r="BI48" s="31">
        <f t="shared" si="35"/>
        <v>-232.29</v>
      </c>
      <c r="BJ48" s="31">
        <f t="shared" si="35"/>
        <v>-292.8</v>
      </c>
      <c r="BK48" s="31">
        <f t="shared" si="35"/>
        <v>-8.8699999999999992</v>
      </c>
      <c r="BL48" s="31">
        <f t="shared" si="35"/>
        <v>-121.4</v>
      </c>
      <c r="BM48" s="6">
        <f t="shared" ca="1" si="36"/>
        <v>7.9000000000000008E-3</v>
      </c>
      <c r="BN48" s="6">
        <f t="shared" ca="1" si="36"/>
        <v>7.9000000000000008E-3</v>
      </c>
      <c r="BO48" s="6">
        <f t="shared" ca="1" si="36"/>
        <v>7.9000000000000008E-3</v>
      </c>
      <c r="BP48" s="6">
        <f t="shared" ca="1" si="36"/>
        <v>7.9000000000000008E-3</v>
      </c>
      <c r="BQ48" s="6">
        <f t="shared" ca="1" si="36"/>
        <v>7.9000000000000008E-3</v>
      </c>
      <c r="BR48" s="6">
        <f t="shared" ca="1" si="36"/>
        <v>7.9000000000000008E-3</v>
      </c>
      <c r="BS48" s="6">
        <f t="shared" ca="1" si="36"/>
        <v>7.9000000000000008E-3</v>
      </c>
      <c r="BT48" s="6">
        <f t="shared" ca="1" si="36"/>
        <v>7.9000000000000008E-3</v>
      </c>
      <c r="BU48" s="6">
        <f t="shared" ca="1" si="36"/>
        <v>7.9000000000000008E-3</v>
      </c>
      <c r="BV48" s="6">
        <f t="shared" ca="1" si="36"/>
        <v>7.9000000000000008E-3</v>
      </c>
      <c r="BW48" s="6">
        <f t="shared" ca="1" si="36"/>
        <v>7.9000000000000008E-3</v>
      </c>
      <c r="BX48" s="6">
        <f t="shared" ca="1" si="36"/>
        <v>7.9000000000000008E-3</v>
      </c>
      <c r="BY48" s="31">
        <f t="shared" ca="1" si="31"/>
        <v>135.18</v>
      </c>
      <c r="BZ48" s="31">
        <f t="shared" ca="1" si="31"/>
        <v>69.87</v>
      </c>
      <c r="CA48" s="31">
        <f t="shared" ca="1" si="31"/>
        <v>0</v>
      </c>
      <c r="CB48" s="31">
        <f t="shared" ca="1" si="30"/>
        <v>0</v>
      </c>
      <c r="CC48" s="31">
        <f t="shared" ca="1" si="30"/>
        <v>0</v>
      </c>
      <c r="CD48" s="31">
        <f t="shared" ca="1" si="30"/>
        <v>0</v>
      </c>
      <c r="CE48" s="31">
        <f t="shared" ca="1" si="30"/>
        <v>0</v>
      </c>
      <c r="CF48" s="31">
        <f t="shared" ca="1" si="30"/>
        <v>0</v>
      </c>
      <c r="CG48" s="31">
        <f t="shared" ca="1" si="30"/>
        <v>203.9</v>
      </c>
      <c r="CH48" s="31">
        <f t="shared" ca="1" si="30"/>
        <v>420.56</v>
      </c>
      <c r="CI48" s="31">
        <f t="shared" ca="1" si="30"/>
        <v>12.74</v>
      </c>
      <c r="CJ48" s="31">
        <f t="shared" ca="1" si="30"/>
        <v>174.37</v>
      </c>
      <c r="CK48" s="32">
        <f t="shared" ca="1" si="39"/>
        <v>-68.45</v>
      </c>
      <c r="CL48" s="32">
        <f t="shared" ca="1" si="39"/>
        <v>-35.380000000000003</v>
      </c>
      <c r="CM48" s="32">
        <f t="shared" ca="1" si="39"/>
        <v>0</v>
      </c>
      <c r="CN48" s="32">
        <f t="shared" ca="1" si="37"/>
        <v>0</v>
      </c>
      <c r="CO48" s="32">
        <f t="shared" ca="1" si="37"/>
        <v>0</v>
      </c>
      <c r="CP48" s="32">
        <f t="shared" ca="1" si="37"/>
        <v>0</v>
      </c>
      <c r="CQ48" s="32">
        <f t="shared" ca="1" si="37"/>
        <v>0</v>
      </c>
      <c r="CR48" s="32">
        <f t="shared" ca="1" si="37"/>
        <v>0</v>
      </c>
      <c r="CS48" s="32">
        <f t="shared" ca="1" si="37"/>
        <v>-103.24</v>
      </c>
      <c r="CT48" s="32">
        <f t="shared" ca="1" si="37"/>
        <v>-212.94</v>
      </c>
      <c r="CU48" s="32">
        <f t="shared" ca="1" si="37"/>
        <v>-6.45</v>
      </c>
      <c r="CV48" s="32">
        <f t="shared" ca="1" si="37"/>
        <v>-88.29</v>
      </c>
      <c r="CW48" s="31">
        <f t="shared" ca="1" si="41"/>
        <v>-99.25</v>
      </c>
      <c r="CX48" s="31">
        <f t="shared" ca="1" si="41"/>
        <v>-51.3</v>
      </c>
      <c r="CY48" s="31">
        <f t="shared" ca="1" si="41"/>
        <v>0</v>
      </c>
      <c r="CZ48" s="31">
        <f t="shared" ca="1" si="40"/>
        <v>0</v>
      </c>
      <c r="DA48" s="31">
        <f t="shared" ca="1" si="40"/>
        <v>0</v>
      </c>
      <c r="DB48" s="31">
        <f t="shared" ca="1" si="40"/>
        <v>0</v>
      </c>
      <c r="DC48" s="31">
        <f t="shared" ca="1" si="40"/>
        <v>0</v>
      </c>
      <c r="DD48" s="31">
        <f t="shared" ca="1" si="40"/>
        <v>0</v>
      </c>
      <c r="DE48" s="31">
        <f t="shared" ca="1" si="40"/>
        <v>85.169999999999987</v>
      </c>
      <c r="DF48" s="31">
        <f t="shared" ca="1" si="40"/>
        <v>-10.639999999999986</v>
      </c>
      <c r="DG48" s="31">
        <f t="shared" ca="1" si="40"/>
        <v>-0.33000000000000007</v>
      </c>
      <c r="DH48" s="31">
        <f t="shared" ca="1" si="40"/>
        <v>-4.4099999999999824</v>
      </c>
      <c r="DI48" s="32">
        <f t="shared" ca="1" si="32"/>
        <v>-4.96</v>
      </c>
      <c r="DJ48" s="32">
        <f t="shared" ca="1" si="32"/>
        <v>-2.57</v>
      </c>
      <c r="DK48" s="32">
        <f t="shared" ca="1" si="32"/>
        <v>0</v>
      </c>
      <c r="DL48" s="32">
        <f t="shared" ca="1" si="32"/>
        <v>0</v>
      </c>
      <c r="DM48" s="32">
        <f t="shared" ca="1" si="32"/>
        <v>0</v>
      </c>
      <c r="DN48" s="32">
        <f t="shared" ca="1" si="32"/>
        <v>0</v>
      </c>
      <c r="DO48" s="32">
        <f t="shared" ca="1" si="32"/>
        <v>0</v>
      </c>
      <c r="DP48" s="32">
        <f t="shared" ca="1" si="32"/>
        <v>0</v>
      </c>
      <c r="DQ48" s="32">
        <f t="shared" ca="1" si="32"/>
        <v>4.26</v>
      </c>
      <c r="DR48" s="32">
        <f t="shared" ca="1" si="32"/>
        <v>-0.53</v>
      </c>
      <c r="DS48" s="32">
        <f t="shared" ca="1" si="32"/>
        <v>-0.02</v>
      </c>
      <c r="DT48" s="32">
        <f t="shared" ca="1" si="32"/>
        <v>-0.22</v>
      </c>
      <c r="DU48" s="31">
        <f t="shared" ca="1" si="33"/>
        <v>-24.3</v>
      </c>
      <c r="DV48" s="31">
        <f t="shared" ca="1" si="33"/>
        <v>-12.44</v>
      </c>
      <c r="DW48" s="31">
        <f t="shared" ca="1" si="33"/>
        <v>0</v>
      </c>
      <c r="DX48" s="31">
        <f t="shared" ca="1" si="33"/>
        <v>0</v>
      </c>
      <c r="DY48" s="31">
        <f t="shared" ca="1" si="33"/>
        <v>0</v>
      </c>
      <c r="DZ48" s="31">
        <f t="shared" ca="1" si="33"/>
        <v>0</v>
      </c>
      <c r="EA48" s="31">
        <f t="shared" ca="1" si="33"/>
        <v>0</v>
      </c>
      <c r="EB48" s="31">
        <f t="shared" ca="1" si="33"/>
        <v>0</v>
      </c>
      <c r="EC48" s="31">
        <f t="shared" ca="1" si="33"/>
        <v>19.29</v>
      </c>
      <c r="ED48" s="31">
        <f t="shared" ca="1" si="33"/>
        <v>-2.39</v>
      </c>
      <c r="EE48" s="31">
        <f t="shared" ca="1" si="33"/>
        <v>-7.0000000000000007E-2</v>
      </c>
      <c r="EF48" s="31">
        <f t="shared" ca="1" si="33"/>
        <v>-0.97</v>
      </c>
      <c r="EG48" s="32">
        <f t="shared" ca="1" si="34"/>
        <v>-128.51</v>
      </c>
      <c r="EH48" s="32">
        <f t="shared" ca="1" si="34"/>
        <v>-66.31</v>
      </c>
      <c r="EI48" s="32">
        <f t="shared" ca="1" si="34"/>
        <v>0</v>
      </c>
      <c r="EJ48" s="32">
        <f t="shared" ca="1" si="34"/>
        <v>0</v>
      </c>
      <c r="EK48" s="32">
        <f t="shared" ca="1" si="34"/>
        <v>0</v>
      </c>
      <c r="EL48" s="32">
        <f t="shared" ca="1" si="34"/>
        <v>0</v>
      </c>
      <c r="EM48" s="32">
        <f t="shared" ca="1" si="34"/>
        <v>0</v>
      </c>
      <c r="EN48" s="32">
        <f t="shared" ca="1" si="34"/>
        <v>0</v>
      </c>
      <c r="EO48" s="32">
        <f t="shared" ca="1" si="34"/>
        <v>108.72</v>
      </c>
      <c r="EP48" s="32">
        <f t="shared" ca="1" si="34"/>
        <v>-13.559999999999986</v>
      </c>
      <c r="EQ48" s="32">
        <f t="shared" ca="1" si="34"/>
        <v>-0.4200000000000001</v>
      </c>
      <c r="ER48" s="32">
        <f t="shared" ca="1" si="34"/>
        <v>-5.5999999999999819</v>
      </c>
    </row>
    <row r="49" spans="1:148" x14ac:dyDescent="0.25">
      <c r="A49" t="s">
        <v>500</v>
      </c>
      <c r="B49" s="1" t="s">
        <v>59</v>
      </c>
      <c r="C49" t="str">
        <f t="shared" ca="1" si="1"/>
        <v>ENC1</v>
      </c>
      <c r="D49" t="str">
        <f t="shared" ca="1" si="2"/>
        <v>Clover Bar #1</v>
      </c>
      <c r="E49" s="51">
        <v>712.00773079999999</v>
      </c>
      <c r="F49" s="51">
        <v>261.6897558</v>
      </c>
      <c r="G49" s="51">
        <v>69.999998300000001</v>
      </c>
      <c r="H49" s="51">
        <v>8524.6330811000007</v>
      </c>
      <c r="I49" s="51">
        <v>3999.1677623</v>
      </c>
      <c r="J49" s="51">
        <v>208.557481</v>
      </c>
      <c r="K49" s="51">
        <v>4432.6681207000001</v>
      </c>
      <c r="L49" s="51">
        <v>4470.4285738999997</v>
      </c>
      <c r="M49" s="51">
        <v>7253.8683321999997</v>
      </c>
      <c r="N49" s="51">
        <v>6850.0209555000001</v>
      </c>
      <c r="O49" s="51">
        <v>12249.178670699999</v>
      </c>
      <c r="P49" s="51">
        <v>1547.2523541</v>
      </c>
      <c r="Q49" s="32">
        <v>568963.26</v>
      </c>
      <c r="R49" s="32">
        <v>50640.66</v>
      </c>
      <c r="S49" s="32">
        <v>10422.780000000001</v>
      </c>
      <c r="T49" s="32">
        <v>871878.61</v>
      </c>
      <c r="U49" s="32">
        <v>432351.32</v>
      </c>
      <c r="V49" s="32">
        <v>7964.66</v>
      </c>
      <c r="W49" s="32">
        <v>1358323.19</v>
      </c>
      <c r="X49" s="32">
        <v>1049942.97</v>
      </c>
      <c r="Y49" s="32">
        <v>2358515.79</v>
      </c>
      <c r="Z49" s="32">
        <v>1826644.9</v>
      </c>
      <c r="AA49" s="32">
        <v>1867496.62</v>
      </c>
      <c r="AB49" s="32">
        <v>532797.32999999996</v>
      </c>
      <c r="AC49" s="2">
        <v>3.95</v>
      </c>
      <c r="AD49" s="2">
        <v>3.95</v>
      </c>
      <c r="AE49" s="2">
        <v>3.95</v>
      </c>
      <c r="AF49" s="2">
        <v>3.95</v>
      </c>
      <c r="AG49" s="2">
        <v>3.95</v>
      </c>
      <c r="AH49" s="2">
        <v>3.95</v>
      </c>
      <c r="AI49" s="2">
        <v>3.95</v>
      </c>
      <c r="AJ49" s="2">
        <v>3.36</v>
      </c>
      <c r="AK49" s="2">
        <v>3.36</v>
      </c>
      <c r="AL49" s="2">
        <v>3.36</v>
      </c>
      <c r="AM49" s="2">
        <v>3.36</v>
      </c>
      <c r="AN49" s="2">
        <v>3.36</v>
      </c>
      <c r="AO49" s="33">
        <v>22474.05</v>
      </c>
      <c r="AP49" s="33">
        <v>2000.31</v>
      </c>
      <c r="AQ49" s="33">
        <v>411.7</v>
      </c>
      <c r="AR49" s="33">
        <v>34439.199999999997</v>
      </c>
      <c r="AS49" s="33">
        <v>17077.88</v>
      </c>
      <c r="AT49" s="33">
        <v>314.60000000000002</v>
      </c>
      <c r="AU49" s="33">
        <v>53653.77</v>
      </c>
      <c r="AV49" s="33">
        <v>35278.080000000002</v>
      </c>
      <c r="AW49" s="33">
        <v>79246.13</v>
      </c>
      <c r="AX49" s="33">
        <v>61375.27</v>
      </c>
      <c r="AY49" s="33">
        <v>62747.89</v>
      </c>
      <c r="AZ49" s="33">
        <v>17901.990000000002</v>
      </c>
      <c r="BA49" s="31">
        <f t="shared" si="38"/>
        <v>56.9</v>
      </c>
      <c r="BB49" s="31">
        <f t="shared" si="38"/>
        <v>5.0599999999999996</v>
      </c>
      <c r="BC49" s="31">
        <f t="shared" si="38"/>
        <v>1.04</v>
      </c>
      <c r="BD49" s="31">
        <f t="shared" si="35"/>
        <v>-3138.76</v>
      </c>
      <c r="BE49" s="31">
        <f t="shared" si="35"/>
        <v>-1556.46</v>
      </c>
      <c r="BF49" s="31">
        <f t="shared" si="35"/>
        <v>-28.67</v>
      </c>
      <c r="BG49" s="31">
        <f t="shared" si="35"/>
        <v>-4889.96</v>
      </c>
      <c r="BH49" s="31">
        <f t="shared" si="35"/>
        <v>-9449.49</v>
      </c>
      <c r="BI49" s="31">
        <f t="shared" si="35"/>
        <v>-21226.639999999999</v>
      </c>
      <c r="BJ49" s="31">
        <f t="shared" si="35"/>
        <v>-10046.549999999999</v>
      </c>
      <c r="BK49" s="31">
        <f t="shared" si="35"/>
        <v>-10271.23</v>
      </c>
      <c r="BL49" s="31">
        <f t="shared" si="35"/>
        <v>-2930.39</v>
      </c>
      <c r="BM49" s="6">
        <f t="shared" ca="1" si="36"/>
        <v>4.4999999999999998E-2</v>
      </c>
      <c r="BN49" s="6">
        <f t="shared" ca="1" si="36"/>
        <v>4.4999999999999998E-2</v>
      </c>
      <c r="BO49" s="6">
        <f t="shared" ca="1" si="36"/>
        <v>4.4999999999999998E-2</v>
      </c>
      <c r="BP49" s="6">
        <f t="shared" ca="1" si="36"/>
        <v>4.4999999999999998E-2</v>
      </c>
      <c r="BQ49" s="6">
        <f t="shared" ca="1" si="36"/>
        <v>4.4999999999999998E-2</v>
      </c>
      <c r="BR49" s="6">
        <f t="shared" ca="1" si="36"/>
        <v>4.4999999999999998E-2</v>
      </c>
      <c r="BS49" s="6">
        <f t="shared" ca="1" si="36"/>
        <v>4.4999999999999998E-2</v>
      </c>
      <c r="BT49" s="6">
        <f t="shared" ca="1" si="36"/>
        <v>4.4999999999999998E-2</v>
      </c>
      <c r="BU49" s="6">
        <f t="shared" ca="1" si="36"/>
        <v>4.4999999999999998E-2</v>
      </c>
      <c r="BV49" s="6">
        <f t="shared" ca="1" si="36"/>
        <v>4.4999999999999998E-2</v>
      </c>
      <c r="BW49" s="6">
        <f t="shared" ca="1" si="36"/>
        <v>4.4999999999999998E-2</v>
      </c>
      <c r="BX49" s="6">
        <f t="shared" ca="1" si="36"/>
        <v>4.4999999999999998E-2</v>
      </c>
      <c r="BY49" s="31">
        <f t="shared" ca="1" si="31"/>
        <v>25603.35</v>
      </c>
      <c r="BZ49" s="31">
        <f t="shared" ca="1" si="31"/>
        <v>2278.83</v>
      </c>
      <c r="CA49" s="31">
        <f t="shared" ca="1" si="31"/>
        <v>469.03</v>
      </c>
      <c r="CB49" s="31">
        <f t="shared" ca="1" si="30"/>
        <v>39234.54</v>
      </c>
      <c r="CC49" s="31">
        <f t="shared" ca="1" si="30"/>
        <v>19455.810000000001</v>
      </c>
      <c r="CD49" s="31">
        <f t="shared" ca="1" si="30"/>
        <v>358.41</v>
      </c>
      <c r="CE49" s="31">
        <f t="shared" ca="1" si="30"/>
        <v>61124.54</v>
      </c>
      <c r="CF49" s="31">
        <f t="shared" ca="1" si="30"/>
        <v>47247.43</v>
      </c>
      <c r="CG49" s="31">
        <f t="shared" ca="1" si="30"/>
        <v>106133.21</v>
      </c>
      <c r="CH49" s="31">
        <f t="shared" ca="1" si="30"/>
        <v>82199.02</v>
      </c>
      <c r="CI49" s="31">
        <f t="shared" ca="1" si="30"/>
        <v>84037.35</v>
      </c>
      <c r="CJ49" s="31">
        <f t="shared" ca="1" si="30"/>
        <v>23975.88</v>
      </c>
      <c r="CK49" s="32">
        <f t="shared" ca="1" si="39"/>
        <v>-2275.85</v>
      </c>
      <c r="CL49" s="32">
        <f t="shared" ca="1" si="39"/>
        <v>-202.56</v>
      </c>
      <c r="CM49" s="32">
        <f t="shared" ca="1" si="39"/>
        <v>-41.69</v>
      </c>
      <c r="CN49" s="32">
        <f t="shared" ca="1" si="37"/>
        <v>-3487.51</v>
      </c>
      <c r="CO49" s="32">
        <f t="shared" ca="1" si="37"/>
        <v>-1729.41</v>
      </c>
      <c r="CP49" s="32">
        <f t="shared" ca="1" si="37"/>
        <v>-31.86</v>
      </c>
      <c r="CQ49" s="32">
        <f t="shared" ca="1" si="37"/>
        <v>-5433.29</v>
      </c>
      <c r="CR49" s="32">
        <f t="shared" ca="1" si="37"/>
        <v>-4199.7700000000004</v>
      </c>
      <c r="CS49" s="32">
        <f t="shared" ca="1" si="37"/>
        <v>-9434.06</v>
      </c>
      <c r="CT49" s="32">
        <f t="shared" ca="1" si="37"/>
        <v>-7306.58</v>
      </c>
      <c r="CU49" s="32">
        <f t="shared" ca="1" si="37"/>
        <v>-7469.99</v>
      </c>
      <c r="CV49" s="32">
        <f t="shared" ca="1" si="37"/>
        <v>-2131.19</v>
      </c>
      <c r="CW49" s="31">
        <f t="shared" ca="1" si="41"/>
        <v>796.55000000000075</v>
      </c>
      <c r="CX49" s="31">
        <f t="shared" ca="1" si="41"/>
        <v>70.900000000000034</v>
      </c>
      <c r="CY49" s="31">
        <f t="shared" ca="1" si="41"/>
        <v>14.599999999999987</v>
      </c>
      <c r="CZ49" s="31">
        <f t="shared" ca="1" si="40"/>
        <v>4446.590000000002</v>
      </c>
      <c r="DA49" s="31">
        <f t="shared" ca="1" si="40"/>
        <v>2204.9800000000005</v>
      </c>
      <c r="DB49" s="31">
        <f t="shared" ca="1" si="40"/>
        <v>40.61999999999999</v>
      </c>
      <c r="DC49" s="31">
        <f t="shared" ca="1" si="40"/>
        <v>6927.4400000000032</v>
      </c>
      <c r="DD49" s="31">
        <f t="shared" ca="1" si="40"/>
        <v>17219.07</v>
      </c>
      <c r="DE49" s="31">
        <f t="shared" ca="1" si="40"/>
        <v>38679.660000000003</v>
      </c>
      <c r="DF49" s="31">
        <f t="shared" ca="1" si="40"/>
        <v>23563.720000000005</v>
      </c>
      <c r="DG49" s="31">
        <f t="shared" ca="1" si="40"/>
        <v>24090.7</v>
      </c>
      <c r="DH49" s="31">
        <f t="shared" ca="1" si="40"/>
        <v>6873.09</v>
      </c>
      <c r="DI49" s="32">
        <f t="shared" ca="1" si="32"/>
        <v>39.83</v>
      </c>
      <c r="DJ49" s="32">
        <f t="shared" ca="1" si="32"/>
        <v>3.55</v>
      </c>
      <c r="DK49" s="32">
        <f t="shared" ca="1" si="32"/>
        <v>0.73</v>
      </c>
      <c r="DL49" s="32">
        <f t="shared" ca="1" si="32"/>
        <v>222.33</v>
      </c>
      <c r="DM49" s="32">
        <f t="shared" ca="1" si="32"/>
        <v>110.25</v>
      </c>
      <c r="DN49" s="32">
        <f t="shared" ca="1" si="32"/>
        <v>2.0299999999999998</v>
      </c>
      <c r="DO49" s="32">
        <f t="shared" ca="1" si="32"/>
        <v>346.37</v>
      </c>
      <c r="DP49" s="32">
        <f t="shared" ca="1" si="32"/>
        <v>860.95</v>
      </c>
      <c r="DQ49" s="32">
        <f t="shared" ca="1" si="32"/>
        <v>1933.98</v>
      </c>
      <c r="DR49" s="32">
        <f t="shared" ca="1" si="32"/>
        <v>1178.19</v>
      </c>
      <c r="DS49" s="32">
        <f t="shared" ca="1" si="32"/>
        <v>1204.54</v>
      </c>
      <c r="DT49" s="32">
        <f t="shared" ca="1" si="32"/>
        <v>343.65</v>
      </c>
      <c r="DU49" s="31">
        <f t="shared" ca="1" si="33"/>
        <v>195</v>
      </c>
      <c r="DV49" s="31">
        <f t="shared" ca="1" si="33"/>
        <v>17.190000000000001</v>
      </c>
      <c r="DW49" s="31">
        <f t="shared" ca="1" si="33"/>
        <v>3.51</v>
      </c>
      <c r="DX49" s="31">
        <f t="shared" ca="1" si="33"/>
        <v>1058.1500000000001</v>
      </c>
      <c r="DY49" s="31">
        <f t="shared" ca="1" si="33"/>
        <v>519.75</v>
      </c>
      <c r="DZ49" s="31">
        <f t="shared" ca="1" si="33"/>
        <v>9.48</v>
      </c>
      <c r="EA49" s="31">
        <f t="shared" ca="1" si="33"/>
        <v>1601.16</v>
      </c>
      <c r="EB49" s="31">
        <f t="shared" ca="1" si="33"/>
        <v>3939.78</v>
      </c>
      <c r="EC49" s="31">
        <f t="shared" ca="1" si="33"/>
        <v>8759.93</v>
      </c>
      <c r="ED49" s="31">
        <f t="shared" ca="1" si="33"/>
        <v>5283.45</v>
      </c>
      <c r="EE49" s="31">
        <f t="shared" ca="1" si="33"/>
        <v>5345.5</v>
      </c>
      <c r="EF49" s="31">
        <f t="shared" ca="1" si="33"/>
        <v>1509.58</v>
      </c>
      <c r="EG49" s="32">
        <f t="shared" ca="1" si="34"/>
        <v>1031.3800000000008</v>
      </c>
      <c r="EH49" s="32">
        <f t="shared" ca="1" si="34"/>
        <v>91.640000000000029</v>
      </c>
      <c r="EI49" s="32">
        <f t="shared" ca="1" si="34"/>
        <v>18.839999999999989</v>
      </c>
      <c r="EJ49" s="32">
        <f t="shared" ca="1" si="34"/>
        <v>5727.0700000000015</v>
      </c>
      <c r="EK49" s="32">
        <f t="shared" ca="1" si="34"/>
        <v>2834.9800000000005</v>
      </c>
      <c r="EL49" s="32">
        <f t="shared" ca="1" si="34"/>
        <v>52.129999999999995</v>
      </c>
      <c r="EM49" s="32">
        <f t="shared" ca="1" si="34"/>
        <v>8874.970000000003</v>
      </c>
      <c r="EN49" s="32">
        <f t="shared" ca="1" si="34"/>
        <v>22019.8</v>
      </c>
      <c r="EO49" s="32">
        <f t="shared" ca="1" si="34"/>
        <v>49373.570000000007</v>
      </c>
      <c r="EP49" s="32">
        <f t="shared" ca="1" si="34"/>
        <v>30025.360000000004</v>
      </c>
      <c r="EQ49" s="32">
        <f t="shared" ca="1" si="34"/>
        <v>30640.74</v>
      </c>
      <c r="ER49" s="32">
        <f t="shared" ca="1" si="34"/>
        <v>8726.32</v>
      </c>
    </row>
    <row r="50" spans="1:148" x14ac:dyDescent="0.25">
      <c r="A50" t="s">
        <v>500</v>
      </c>
      <c r="B50" s="1" t="s">
        <v>60</v>
      </c>
      <c r="C50" t="str">
        <f t="shared" ca="1" si="1"/>
        <v>ENC2</v>
      </c>
      <c r="D50" t="str">
        <f t="shared" ca="1" si="2"/>
        <v>Clover Bar #2</v>
      </c>
      <c r="E50" s="51">
        <v>9508.4349965000001</v>
      </c>
      <c r="F50" s="51">
        <v>4138.4163656000001</v>
      </c>
      <c r="G50" s="51">
        <v>940.01064540000004</v>
      </c>
      <c r="H50" s="51">
        <v>43423.222906100003</v>
      </c>
      <c r="I50" s="51">
        <v>26574.934601299999</v>
      </c>
      <c r="J50" s="51">
        <v>3666.6847852999999</v>
      </c>
      <c r="K50" s="51">
        <v>16286.465223900001</v>
      </c>
      <c r="L50" s="51">
        <v>16936.345576399999</v>
      </c>
      <c r="M50" s="51">
        <v>17682.818311800002</v>
      </c>
      <c r="N50" s="51">
        <v>11923.443639200001</v>
      </c>
      <c r="O50" s="51">
        <v>40409.081651100001</v>
      </c>
      <c r="P50" s="51">
        <v>9224.2887090999993</v>
      </c>
      <c r="Q50" s="32">
        <v>2530487.5</v>
      </c>
      <c r="R50" s="32">
        <v>300477.19</v>
      </c>
      <c r="S50" s="32">
        <v>335771.61</v>
      </c>
      <c r="T50" s="32">
        <v>2543076.8199999998</v>
      </c>
      <c r="U50" s="32">
        <v>1250276.3500000001</v>
      </c>
      <c r="V50" s="32">
        <v>521655.85</v>
      </c>
      <c r="W50" s="32">
        <v>2610213.4300000002</v>
      </c>
      <c r="X50" s="32">
        <v>2145156.6</v>
      </c>
      <c r="Y50" s="32">
        <v>3855485.34</v>
      </c>
      <c r="Z50" s="32">
        <v>2185576.0099999998</v>
      </c>
      <c r="AA50" s="32">
        <v>4771334.38</v>
      </c>
      <c r="AB50" s="32">
        <v>1338360.04</v>
      </c>
      <c r="AC50" s="2">
        <v>3.95</v>
      </c>
      <c r="AD50" s="2">
        <v>3.95</v>
      </c>
      <c r="AE50" s="2">
        <v>3.95</v>
      </c>
      <c r="AF50" s="2">
        <v>3.95</v>
      </c>
      <c r="AG50" s="2">
        <v>3.95</v>
      </c>
      <c r="AH50" s="2">
        <v>3.95</v>
      </c>
      <c r="AI50" s="2">
        <v>3.95</v>
      </c>
      <c r="AJ50" s="2">
        <v>3.36</v>
      </c>
      <c r="AK50" s="2">
        <v>3.36</v>
      </c>
      <c r="AL50" s="2">
        <v>3.36</v>
      </c>
      <c r="AM50" s="2">
        <v>3.36</v>
      </c>
      <c r="AN50" s="2">
        <v>3.36</v>
      </c>
      <c r="AO50" s="33">
        <v>99954.26</v>
      </c>
      <c r="AP50" s="33">
        <v>11868.85</v>
      </c>
      <c r="AQ50" s="33">
        <v>13262.98</v>
      </c>
      <c r="AR50" s="33">
        <v>100451.53</v>
      </c>
      <c r="AS50" s="33">
        <v>49385.919999999998</v>
      </c>
      <c r="AT50" s="33">
        <v>20605.41</v>
      </c>
      <c r="AU50" s="33">
        <v>103103.43</v>
      </c>
      <c r="AV50" s="33">
        <v>72077.259999999995</v>
      </c>
      <c r="AW50" s="33">
        <v>129544.31</v>
      </c>
      <c r="AX50" s="33">
        <v>73435.350000000006</v>
      </c>
      <c r="AY50" s="33">
        <v>160316.84</v>
      </c>
      <c r="AZ50" s="33">
        <v>44968.9</v>
      </c>
      <c r="BA50" s="31">
        <f t="shared" si="38"/>
        <v>253.05</v>
      </c>
      <c r="BB50" s="31">
        <f t="shared" si="38"/>
        <v>30.05</v>
      </c>
      <c r="BC50" s="31">
        <f t="shared" si="38"/>
        <v>33.58</v>
      </c>
      <c r="BD50" s="31">
        <f t="shared" si="35"/>
        <v>-9155.08</v>
      </c>
      <c r="BE50" s="31">
        <f t="shared" si="35"/>
        <v>-4500.99</v>
      </c>
      <c r="BF50" s="31">
        <f t="shared" si="35"/>
        <v>-1877.96</v>
      </c>
      <c r="BG50" s="31">
        <f t="shared" si="35"/>
        <v>-9396.77</v>
      </c>
      <c r="BH50" s="31">
        <f t="shared" si="35"/>
        <v>-19306.41</v>
      </c>
      <c r="BI50" s="31">
        <f t="shared" si="35"/>
        <v>-34699.370000000003</v>
      </c>
      <c r="BJ50" s="31">
        <f t="shared" si="35"/>
        <v>-12020.67</v>
      </c>
      <c r="BK50" s="31">
        <f t="shared" si="35"/>
        <v>-26242.34</v>
      </c>
      <c r="BL50" s="31">
        <f t="shared" si="35"/>
        <v>-7360.98</v>
      </c>
      <c r="BM50" s="6">
        <f t="shared" ca="1" si="36"/>
        <v>4.3499999999999997E-2</v>
      </c>
      <c r="BN50" s="6">
        <f t="shared" ca="1" si="36"/>
        <v>4.3499999999999997E-2</v>
      </c>
      <c r="BO50" s="6">
        <f t="shared" ca="1" si="36"/>
        <v>4.3499999999999997E-2</v>
      </c>
      <c r="BP50" s="6">
        <f t="shared" ca="1" si="36"/>
        <v>4.3499999999999997E-2</v>
      </c>
      <c r="BQ50" s="6">
        <f t="shared" ca="1" si="36"/>
        <v>4.3499999999999997E-2</v>
      </c>
      <c r="BR50" s="6">
        <f t="shared" ca="1" si="36"/>
        <v>4.3499999999999997E-2</v>
      </c>
      <c r="BS50" s="6">
        <f t="shared" ca="1" si="36"/>
        <v>4.3499999999999997E-2</v>
      </c>
      <c r="BT50" s="6">
        <f t="shared" ca="1" si="36"/>
        <v>4.3499999999999997E-2</v>
      </c>
      <c r="BU50" s="6">
        <f t="shared" ca="1" si="36"/>
        <v>4.3499999999999997E-2</v>
      </c>
      <c r="BV50" s="6">
        <f t="shared" ca="1" si="36"/>
        <v>4.3499999999999997E-2</v>
      </c>
      <c r="BW50" s="6">
        <f t="shared" ca="1" si="36"/>
        <v>4.3499999999999997E-2</v>
      </c>
      <c r="BX50" s="6">
        <f t="shared" ca="1" si="36"/>
        <v>4.3499999999999997E-2</v>
      </c>
      <c r="BY50" s="31">
        <f t="shared" ca="1" si="31"/>
        <v>110076.21</v>
      </c>
      <c r="BZ50" s="31">
        <f t="shared" ca="1" si="31"/>
        <v>13070.76</v>
      </c>
      <c r="CA50" s="31">
        <f t="shared" ca="1" si="31"/>
        <v>14606.07</v>
      </c>
      <c r="CB50" s="31">
        <f t="shared" ca="1" si="30"/>
        <v>110623.84</v>
      </c>
      <c r="CC50" s="31">
        <f t="shared" ca="1" si="30"/>
        <v>54387.02</v>
      </c>
      <c r="CD50" s="31">
        <f t="shared" ca="1" si="30"/>
        <v>22692.03</v>
      </c>
      <c r="CE50" s="31">
        <f t="shared" ca="1" si="30"/>
        <v>113544.28</v>
      </c>
      <c r="CF50" s="31">
        <f t="shared" ca="1" si="30"/>
        <v>93314.31</v>
      </c>
      <c r="CG50" s="31">
        <f t="shared" ca="1" si="30"/>
        <v>167713.60999999999</v>
      </c>
      <c r="CH50" s="31">
        <f t="shared" ca="1" si="30"/>
        <v>95072.56</v>
      </c>
      <c r="CI50" s="31">
        <f t="shared" ca="1" si="30"/>
        <v>207553.05</v>
      </c>
      <c r="CJ50" s="31">
        <f t="shared" ca="1" si="30"/>
        <v>58218.66</v>
      </c>
      <c r="CK50" s="32">
        <f t="shared" ca="1" si="39"/>
        <v>-10121.950000000001</v>
      </c>
      <c r="CL50" s="32">
        <f t="shared" ca="1" si="39"/>
        <v>-1201.9100000000001</v>
      </c>
      <c r="CM50" s="32">
        <f t="shared" ca="1" si="39"/>
        <v>-1343.09</v>
      </c>
      <c r="CN50" s="32">
        <f t="shared" ca="1" si="37"/>
        <v>-10172.31</v>
      </c>
      <c r="CO50" s="32">
        <f t="shared" ca="1" si="37"/>
        <v>-5001.1099999999997</v>
      </c>
      <c r="CP50" s="32">
        <f t="shared" ca="1" si="37"/>
        <v>-2086.62</v>
      </c>
      <c r="CQ50" s="32">
        <f t="shared" ca="1" si="37"/>
        <v>-10440.85</v>
      </c>
      <c r="CR50" s="32">
        <f t="shared" ca="1" si="37"/>
        <v>-8580.6299999999992</v>
      </c>
      <c r="CS50" s="32">
        <f t="shared" ca="1" si="37"/>
        <v>-15421.94</v>
      </c>
      <c r="CT50" s="32">
        <f t="shared" ca="1" si="37"/>
        <v>-8742.2999999999993</v>
      </c>
      <c r="CU50" s="32">
        <f t="shared" ca="1" si="37"/>
        <v>-19085.34</v>
      </c>
      <c r="CV50" s="32">
        <f t="shared" ca="1" si="37"/>
        <v>-5353.44</v>
      </c>
      <c r="CW50" s="31">
        <f t="shared" ca="1" si="41"/>
        <v>-253.04999999998546</v>
      </c>
      <c r="CX50" s="31">
        <f t="shared" ca="1" si="41"/>
        <v>-30.05</v>
      </c>
      <c r="CY50" s="31">
        <f t="shared" ca="1" si="41"/>
        <v>-33.58</v>
      </c>
      <c r="CZ50" s="31">
        <f t="shared" ca="1" si="40"/>
        <v>9155.08</v>
      </c>
      <c r="DA50" s="31">
        <f t="shared" ca="1" si="40"/>
        <v>4500.9799999999977</v>
      </c>
      <c r="DB50" s="31">
        <f t="shared" ca="1" si="40"/>
        <v>1877.96</v>
      </c>
      <c r="DC50" s="31">
        <f t="shared" ca="1" si="40"/>
        <v>9396.77</v>
      </c>
      <c r="DD50" s="31">
        <f t="shared" ca="1" si="40"/>
        <v>31962.829999999998</v>
      </c>
      <c r="DE50" s="31">
        <f t="shared" ca="1" si="40"/>
        <v>57446.729999999989</v>
      </c>
      <c r="DF50" s="31">
        <f t="shared" ca="1" si="40"/>
        <v>24915.579999999987</v>
      </c>
      <c r="DG50" s="31">
        <f t="shared" ca="1" si="40"/>
        <v>54393.209999999992</v>
      </c>
      <c r="DH50" s="31">
        <f t="shared" ca="1" si="40"/>
        <v>15257.3</v>
      </c>
      <c r="DI50" s="32">
        <f t="shared" ca="1" si="32"/>
        <v>-12.65</v>
      </c>
      <c r="DJ50" s="32">
        <f t="shared" ca="1" si="32"/>
        <v>-1.5</v>
      </c>
      <c r="DK50" s="32">
        <f t="shared" ca="1" si="32"/>
        <v>-1.68</v>
      </c>
      <c r="DL50" s="32">
        <f t="shared" ca="1" si="32"/>
        <v>457.75</v>
      </c>
      <c r="DM50" s="32">
        <f t="shared" ca="1" si="32"/>
        <v>225.05</v>
      </c>
      <c r="DN50" s="32">
        <f t="shared" ca="1" si="32"/>
        <v>93.9</v>
      </c>
      <c r="DO50" s="32">
        <f t="shared" ca="1" si="32"/>
        <v>469.84</v>
      </c>
      <c r="DP50" s="32">
        <f t="shared" ca="1" si="32"/>
        <v>1598.14</v>
      </c>
      <c r="DQ50" s="32">
        <f t="shared" ca="1" si="32"/>
        <v>2872.34</v>
      </c>
      <c r="DR50" s="32">
        <f t="shared" ca="1" si="32"/>
        <v>1245.78</v>
      </c>
      <c r="DS50" s="32">
        <f t="shared" ca="1" si="32"/>
        <v>2719.66</v>
      </c>
      <c r="DT50" s="32">
        <f t="shared" ca="1" si="32"/>
        <v>762.87</v>
      </c>
      <c r="DU50" s="31">
        <f t="shared" ca="1" si="33"/>
        <v>-61.95</v>
      </c>
      <c r="DV50" s="31">
        <f t="shared" ca="1" si="33"/>
        <v>-7.29</v>
      </c>
      <c r="DW50" s="31">
        <f t="shared" ca="1" si="33"/>
        <v>-8.07</v>
      </c>
      <c r="DX50" s="31">
        <f t="shared" ca="1" si="33"/>
        <v>2178.63</v>
      </c>
      <c r="DY50" s="31">
        <f t="shared" ca="1" si="33"/>
        <v>1060.95</v>
      </c>
      <c r="DZ50" s="31">
        <f t="shared" ca="1" si="33"/>
        <v>438.29</v>
      </c>
      <c r="EA50" s="31">
        <f t="shared" ca="1" si="33"/>
        <v>2171.9</v>
      </c>
      <c r="EB50" s="31">
        <f t="shared" ca="1" si="33"/>
        <v>7313.19</v>
      </c>
      <c r="EC50" s="31">
        <f t="shared" ca="1" si="33"/>
        <v>13010.18</v>
      </c>
      <c r="ED50" s="31">
        <f t="shared" ca="1" si="33"/>
        <v>5586.56</v>
      </c>
      <c r="EE50" s="31">
        <f t="shared" ca="1" si="33"/>
        <v>12069.34</v>
      </c>
      <c r="EF50" s="31">
        <f t="shared" ca="1" si="33"/>
        <v>3351.06</v>
      </c>
      <c r="EG50" s="32">
        <f t="shared" ca="1" si="34"/>
        <v>-327.64999999998543</v>
      </c>
      <c r="EH50" s="32">
        <f t="shared" ca="1" si="34"/>
        <v>-38.840000000000003</v>
      </c>
      <c r="EI50" s="32">
        <f t="shared" ca="1" si="34"/>
        <v>-43.33</v>
      </c>
      <c r="EJ50" s="32">
        <f t="shared" ca="1" si="34"/>
        <v>11791.46</v>
      </c>
      <c r="EK50" s="32">
        <f t="shared" ca="1" si="34"/>
        <v>5786.9799999999977</v>
      </c>
      <c r="EL50" s="32">
        <f t="shared" ca="1" si="34"/>
        <v>2410.15</v>
      </c>
      <c r="EM50" s="32">
        <f t="shared" ca="1" si="34"/>
        <v>12038.51</v>
      </c>
      <c r="EN50" s="32">
        <f t="shared" ca="1" si="34"/>
        <v>40874.160000000003</v>
      </c>
      <c r="EO50" s="32">
        <f t="shared" ca="1" si="34"/>
        <v>73329.25</v>
      </c>
      <c r="EP50" s="32">
        <f t="shared" ca="1" si="34"/>
        <v>31747.919999999987</v>
      </c>
      <c r="EQ50" s="32">
        <f t="shared" ca="1" si="34"/>
        <v>69182.209999999992</v>
      </c>
      <c r="ER50" s="32">
        <f t="shared" ca="1" si="34"/>
        <v>19371.23</v>
      </c>
    </row>
    <row r="51" spans="1:148" x14ac:dyDescent="0.25">
      <c r="A51" t="s">
        <v>500</v>
      </c>
      <c r="B51" s="1" t="s">
        <v>61</v>
      </c>
      <c r="C51" t="str">
        <f t="shared" ca="1" si="1"/>
        <v>ENC3</v>
      </c>
      <c r="D51" t="str">
        <f t="shared" ca="1" si="2"/>
        <v>Clover Bar #3</v>
      </c>
      <c r="E51" s="51">
        <v>2964.1356335999999</v>
      </c>
      <c r="F51" s="51">
        <v>7515.3273134999999</v>
      </c>
      <c r="G51" s="51">
        <v>966.67448660000002</v>
      </c>
      <c r="H51" s="51">
        <v>35020.250464099998</v>
      </c>
      <c r="I51" s="51">
        <v>17349.1338464</v>
      </c>
      <c r="J51" s="51">
        <v>2464.7889663000001</v>
      </c>
      <c r="K51" s="51">
        <v>21575.948619700001</v>
      </c>
      <c r="L51" s="51">
        <v>23393.3957219</v>
      </c>
      <c r="M51" s="51">
        <v>23931.911972400001</v>
      </c>
      <c r="N51" s="51">
        <v>19559.2789801</v>
      </c>
      <c r="O51" s="51">
        <v>44986.452448800002</v>
      </c>
      <c r="P51" s="51">
        <v>20354.9662321</v>
      </c>
      <c r="Q51" s="32">
        <v>1258325.8700000001</v>
      </c>
      <c r="R51" s="32">
        <v>632549.22</v>
      </c>
      <c r="S51" s="32">
        <v>373355.17</v>
      </c>
      <c r="T51" s="32">
        <v>2362393.4</v>
      </c>
      <c r="U51" s="32">
        <v>1324152.29</v>
      </c>
      <c r="V51" s="32">
        <v>169506.78</v>
      </c>
      <c r="W51" s="32">
        <v>2480610.42</v>
      </c>
      <c r="X51" s="32">
        <v>2022696.33</v>
      </c>
      <c r="Y51" s="32">
        <v>3782874.85</v>
      </c>
      <c r="Z51" s="32">
        <v>3270592.18</v>
      </c>
      <c r="AA51" s="32">
        <v>4624327.43</v>
      </c>
      <c r="AB51" s="32">
        <v>2385435.9700000002</v>
      </c>
      <c r="AC51" s="2">
        <v>3.95</v>
      </c>
      <c r="AD51" s="2">
        <v>3.95</v>
      </c>
      <c r="AE51" s="2">
        <v>3.95</v>
      </c>
      <c r="AF51" s="2">
        <v>3.95</v>
      </c>
      <c r="AG51" s="2">
        <v>3.95</v>
      </c>
      <c r="AH51" s="2">
        <v>3.95</v>
      </c>
      <c r="AI51" s="2">
        <v>3.95</v>
      </c>
      <c r="AJ51" s="2">
        <v>3.36</v>
      </c>
      <c r="AK51" s="2">
        <v>3.36</v>
      </c>
      <c r="AL51" s="2">
        <v>3.36</v>
      </c>
      <c r="AM51" s="2">
        <v>3.36</v>
      </c>
      <c r="AN51" s="2">
        <v>3.36</v>
      </c>
      <c r="AO51" s="33">
        <v>49703.87</v>
      </c>
      <c r="AP51" s="33">
        <v>24985.69</v>
      </c>
      <c r="AQ51" s="33">
        <v>14747.53</v>
      </c>
      <c r="AR51" s="33">
        <v>93314.54</v>
      </c>
      <c r="AS51" s="33">
        <v>52304.02</v>
      </c>
      <c r="AT51" s="33">
        <v>6695.52</v>
      </c>
      <c r="AU51" s="33">
        <v>97984.11</v>
      </c>
      <c r="AV51" s="33">
        <v>67962.600000000006</v>
      </c>
      <c r="AW51" s="33">
        <v>127104.6</v>
      </c>
      <c r="AX51" s="33">
        <v>109891.9</v>
      </c>
      <c r="AY51" s="33">
        <v>155377.4</v>
      </c>
      <c r="AZ51" s="33">
        <v>80150.649999999994</v>
      </c>
      <c r="BA51" s="31">
        <f t="shared" si="38"/>
        <v>125.83</v>
      </c>
      <c r="BB51" s="31">
        <f t="shared" si="38"/>
        <v>63.25</v>
      </c>
      <c r="BC51" s="31">
        <f t="shared" si="38"/>
        <v>37.340000000000003</v>
      </c>
      <c r="BD51" s="31">
        <f t="shared" si="35"/>
        <v>-8504.6200000000008</v>
      </c>
      <c r="BE51" s="31">
        <f t="shared" si="35"/>
        <v>-4766.95</v>
      </c>
      <c r="BF51" s="31">
        <f t="shared" si="35"/>
        <v>-610.22</v>
      </c>
      <c r="BG51" s="31">
        <f t="shared" si="35"/>
        <v>-8930.2000000000007</v>
      </c>
      <c r="BH51" s="31">
        <f t="shared" si="35"/>
        <v>-18204.27</v>
      </c>
      <c r="BI51" s="31">
        <f t="shared" si="35"/>
        <v>-34045.870000000003</v>
      </c>
      <c r="BJ51" s="31">
        <f t="shared" si="35"/>
        <v>-17988.259999999998</v>
      </c>
      <c r="BK51" s="31">
        <f t="shared" si="35"/>
        <v>-25433.8</v>
      </c>
      <c r="BL51" s="31">
        <f t="shared" si="35"/>
        <v>-13119.9</v>
      </c>
      <c r="BM51" s="6">
        <f t="shared" ca="1" si="36"/>
        <v>4.1500000000000002E-2</v>
      </c>
      <c r="BN51" s="6">
        <f t="shared" ca="1" si="36"/>
        <v>4.1500000000000002E-2</v>
      </c>
      <c r="BO51" s="6">
        <f t="shared" ca="1" si="36"/>
        <v>4.1500000000000002E-2</v>
      </c>
      <c r="BP51" s="6">
        <f t="shared" ca="1" si="36"/>
        <v>4.1500000000000002E-2</v>
      </c>
      <c r="BQ51" s="6">
        <f t="shared" ca="1" si="36"/>
        <v>4.1500000000000002E-2</v>
      </c>
      <c r="BR51" s="6">
        <f t="shared" ca="1" si="36"/>
        <v>4.1500000000000002E-2</v>
      </c>
      <c r="BS51" s="6">
        <f t="shared" ca="1" si="36"/>
        <v>4.1500000000000002E-2</v>
      </c>
      <c r="BT51" s="6">
        <f t="shared" ca="1" si="36"/>
        <v>4.1500000000000002E-2</v>
      </c>
      <c r="BU51" s="6">
        <f t="shared" ca="1" si="36"/>
        <v>4.1500000000000002E-2</v>
      </c>
      <c r="BV51" s="6">
        <f t="shared" ca="1" si="36"/>
        <v>4.1500000000000002E-2</v>
      </c>
      <c r="BW51" s="6">
        <f t="shared" ca="1" si="36"/>
        <v>4.1500000000000002E-2</v>
      </c>
      <c r="BX51" s="6">
        <f t="shared" ca="1" si="36"/>
        <v>4.1500000000000002E-2</v>
      </c>
      <c r="BY51" s="31">
        <f t="shared" ca="1" si="31"/>
        <v>52220.52</v>
      </c>
      <c r="BZ51" s="31">
        <f t="shared" ca="1" si="31"/>
        <v>26250.79</v>
      </c>
      <c r="CA51" s="31">
        <f t="shared" ca="1" si="31"/>
        <v>15494.24</v>
      </c>
      <c r="CB51" s="31">
        <f t="shared" ca="1" si="30"/>
        <v>98039.33</v>
      </c>
      <c r="CC51" s="31">
        <f t="shared" ca="1" si="30"/>
        <v>54952.32</v>
      </c>
      <c r="CD51" s="31">
        <f t="shared" ca="1" si="30"/>
        <v>7034.53</v>
      </c>
      <c r="CE51" s="31">
        <f t="shared" ca="1" si="30"/>
        <v>102945.33</v>
      </c>
      <c r="CF51" s="31">
        <f t="shared" ca="1" si="30"/>
        <v>83941.9</v>
      </c>
      <c r="CG51" s="31">
        <f t="shared" ca="1" si="30"/>
        <v>156989.31</v>
      </c>
      <c r="CH51" s="31">
        <f t="shared" ca="1" si="30"/>
        <v>135729.57999999999</v>
      </c>
      <c r="CI51" s="31">
        <f t="shared" ca="1" si="30"/>
        <v>191909.59</v>
      </c>
      <c r="CJ51" s="31">
        <f t="shared" ca="1" si="30"/>
        <v>98995.59</v>
      </c>
      <c r="CK51" s="32">
        <f t="shared" ca="1" si="39"/>
        <v>-5033.3</v>
      </c>
      <c r="CL51" s="32">
        <f t="shared" ca="1" si="39"/>
        <v>-2530.1999999999998</v>
      </c>
      <c r="CM51" s="32">
        <f t="shared" ca="1" si="39"/>
        <v>-1493.42</v>
      </c>
      <c r="CN51" s="32">
        <f t="shared" ca="1" si="37"/>
        <v>-9449.57</v>
      </c>
      <c r="CO51" s="32">
        <f t="shared" ca="1" si="37"/>
        <v>-5296.61</v>
      </c>
      <c r="CP51" s="32">
        <f t="shared" ca="1" si="37"/>
        <v>-678.03</v>
      </c>
      <c r="CQ51" s="32">
        <f t="shared" ca="1" si="37"/>
        <v>-9922.44</v>
      </c>
      <c r="CR51" s="32">
        <f t="shared" ca="1" si="37"/>
        <v>-8090.79</v>
      </c>
      <c r="CS51" s="32">
        <f t="shared" ca="1" si="37"/>
        <v>-15131.5</v>
      </c>
      <c r="CT51" s="32">
        <f t="shared" ca="1" si="37"/>
        <v>-13082.37</v>
      </c>
      <c r="CU51" s="32">
        <f t="shared" ca="1" si="37"/>
        <v>-18497.310000000001</v>
      </c>
      <c r="CV51" s="32">
        <f t="shared" ca="1" si="37"/>
        <v>-9541.74</v>
      </c>
      <c r="CW51" s="31">
        <f t="shared" ca="1" si="41"/>
        <v>-2642.4800000000087</v>
      </c>
      <c r="CX51" s="31">
        <f t="shared" ca="1" si="41"/>
        <v>-1328.3499999999985</v>
      </c>
      <c r="CY51" s="31">
        <f t="shared" ca="1" si="41"/>
        <v>-784.05000000000098</v>
      </c>
      <c r="CZ51" s="31">
        <f t="shared" ca="1" si="40"/>
        <v>3779.8400000000165</v>
      </c>
      <c r="DA51" s="31">
        <f t="shared" ca="1" si="40"/>
        <v>2118.6400000000021</v>
      </c>
      <c r="DB51" s="31">
        <f t="shared" ca="1" si="40"/>
        <v>271.19999999999959</v>
      </c>
      <c r="DC51" s="31">
        <f t="shared" ca="1" si="40"/>
        <v>3968.9799999999996</v>
      </c>
      <c r="DD51" s="31">
        <f t="shared" ca="1" si="40"/>
        <v>26092.779999999995</v>
      </c>
      <c r="DE51" s="31">
        <f t="shared" ca="1" si="40"/>
        <v>48799.079999999994</v>
      </c>
      <c r="DF51" s="31">
        <f t="shared" ca="1" si="40"/>
        <v>30743.569999999996</v>
      </c>
      <c r="DG51" s="31">
        <f t="shared" ca="1" si="40"/>
        <v>43468.680000000008</v>
      </c>
      <c r="DH51" s="31">
        <f t="shared" ca="1" si="40"/>
        <v>22423.1</v>
      </c>
      <c r="DI51" s="32">
        <f t="shared" ca="1" si="32"/>
        <v>-132.12</v>
      </c>
      <c r="DJ51" s="32">
        <f t="shared" ca="1" si="32"/>
        <v>-66.42</v>
      </c>
      <c r="DK51" s="32">
        <f t="shared" ca="1" si="32"/>
        <v>-39.200000000000003</v>
      </c>
      <c r="DL51" s="32">
        <f t="shared" ca="1" si="32"/>
        <v>188.99</v>
      </c>
      <c r="DM51" s="32">
        <f t="shared" ca="1" si="32"/>
        <v>105.93</v>
      </c>
      <c r="DN51" s="32">
        <f t="shared" ca="1" si="32"/>
        <v>13.56</v>
      </c>
      <c r="DO51" s="32">
        <f t="shared" ca="1" si="32"/>
        <v>198.45</v>
      </c>
      <c r="DP51" s="32">
        <f t="shared" ca="1" si="32"/>
        <v>1304.6400000000001</v>
      </c>
      <c r="DQ51" s="32">
        <f t="shared" ca="1" si="32"/>
        <v>2439.9499999999998</v>
      </c>
      <c r="DR51" s="32">
        <f t="shared" ca="1" si="32"/>
        <v>1537.18</v>
      </c>
      <c r="DS51" s="32">
        <f t="shared" ca="1" si="32"/>
        <v>2173.4299999999998</v>
      </c>
      <c r="DT51" s="32">
        <f t="shared" ca="1" si="32"/>
        <v>1121.1600000000001</v>
      </c>
      <c r="DU51" s="31">
        <f t="shared" ca="1" si="33"/>
        <v>-646.9</v>
      </c>
      <c r="DV51" s="31">
        <f t="shared" ca="1" si="33"/>
        <v>-322.10000000000002</v>
      </c>
      <c r="DW51" s="31">
        <f t="shared" ca="1" si="33"/>
        <v>-188.41</v>
      </c>
      <c r="DX51" s="31">
        <f t="shared" ca="1" si="33"/>
        <v>899.49</v>
      </c>
      <c r="DY51" s="31">
        <f t="shared" ca="1" si="33"/>
        <v>499.4</v>
      </c>
      <c r="DZ51" s="31">
        <f t="shared" ca="1" si="33"/>
        <v>63.29</v>
      </c>
      <c r="EA51" s="31">
        <f t="shared" ca="1" si="33"/>
        <v>917.36</v>
      </c>
      <c r="EB51" s="31">
        <f t="shared" ca="1" si="33"/>
        <v>5970.11</v>
      </c>
      <c r="EC51" s="31">
        <f t="shared" ca="1" si="33"/>
        <v>11051.71</v>
      </c>
      <c r="ED51" s="31">
        <f t="shared" ca="1" si="33"/>
        <v>6893.32</v>
      </c>
      <c r="EE51" s="31">
        <f t="shared" ca="1" si="33"/>
        <v>9645.2900000000009</v>
      </c>
      <c r="EF51" s="31">
        <f t="shared" ca="1" si="33"/>
        <v>4924.93</v>
      </c>
      <c r="EG51" s="32">
        <f t="shared" ca="1" si="34"/>
        <v>-3421.5000000000086</v>
      </c>
      <c r="EH51" s="32">
        <f t="shared" ca="1" si="34"/>
        <v>-1716.8699999999985</v>
      </c>
      <c r="EI51" s="32">
        <f t="shared" ca="1" si="34"/>
        <v>-1011.660000000001</v>
      </c>
      <c r="EJ51" s="32">
        <f t="shared" ca="1" si="34"/>
        <v>4868.3200000000161</v>
      </c>
      <c r="EK51" s="32">
        <f t="shared" ca="1" si="34"/>
        <v>2723.9700000000021</v>
      </c>
      <c r="EL51" s="32">
        <f t="shared" ca="1" si="34"/>
        <v>348.04999999999961</v>
      </c>
      <c r="EM51" s="32">
        <f t="shared" ca="1" si="34"/>
        <v>5084.7899999999991</v>
      </c>
      <c r="EN51" s="32">
        <f t="shared" ca="1" si="34"/>
        <v>33367.529999999992</v>
      </c>
      <c r="EO51" s="32">
        <f t="shared" ca="1" si="34"/>
        <v>62290.739999999991</v>
      </c>
      <c r="EP51" s="32">
        <f t="shared" ca="1" si="34"/>
        <v>39174.069999999992</v>
      </c>
      <c r="EQ51" s="32">
        <f t="shared" ca="1" si="34"/>
        <v>55287.400000000009</v>
      </c>
      <c r="ER51" s="32">
        <f t="shared" ca="1" si="34"/>
        <v>28469.19</v>
      </c>
    </row>
    <row r="52" spans="1:148" x14ac:dyDescent="0.25">
      <c r="A52" t="s">
        <v>458</v>
      </c>
      <c r="B52" s="1" t="s">
        <v>135</v>
      </c>
      <c r="C52" t="str">
        <f t="shared" ca="1" si="1"/>
        <v>BCHIMP</v>
      </c>
      <c r="D52" t="str">
        <f t="shared" ca="1" si="2"/>
        <v>Alberta-BC Intertie - Import</v>
      </c>
      <c r="E52" s="51">
        <v>16236</v>
      </c>
      <c r="F52" s="51">
        <v>23995</v>
      </c>
      <c r="G52" s="51">
        <v>17165</v>
      </c>
      <c r="H52" s="51">
        <v>52742</v>
      </c>
      <c r="I52" s="51">
        <v>45640</v>
      </c>
      <c r="J52" s="51">
        <v>40942</v>
      </c>
      <c r="K52" s="51">
        <v>29216</v>
      </c>
      <c r="L52" s="51">
        <v>15263</v>
      </c>
      <c r="M52" s="51">
        <v>8662</v>
      </c>
      <c r="N52" s="51">
        <v>24941</v>
      </c>
      <c r="O52" s="51">
        <v>34921</v>
      </c>
      <c r="P52" s="51">
        <v>24077</v>
      </c>
      <c r="Q52" s="32">
        <v>4369043.03</v>
      </c>
      <c r="R52" s="32">
        <v>1772789.4</v>
      </c>
      <c r="S52" s="32">
        <v>2037678.03</v>
      </c>
      <c r="T52" s="32">
        <v>2504788.98</v>
      </c>
      <c r="U52" s="32">
        <v>1770772.95</v>
      </c>
      <c r="V52" s="32">
        <v>2535384.13</v>
      </c>
      <c r="W52" s="32">
        <v>4431892.51</v>
      </c>
      <c r="X52" s="32">
        <v>1279361.83</v>
      </c>
      <c r="Y52" s="32">
        <v>1855623.71</v>
      </c>
      <c r="Z52" s="32">
        <v>3998032.29</v>
      </c>
      <c r="AA52" s="32">
        <v>4962916.76</v>
      </c>
      <c r="AB52" s="32">
        <v>2462703.59</v>
      </c>
      <c r="AC52" s="2">
        <v>2.2599999999999998</v>
      </c>
      <c r="AD52" s="2">
        <v>2.2599999999999998</v>
      </c>
      <c r="AE52" s="2">
        <v>2.2599999999999998</v>
      </c>
      <c r="AF52" s="2">
        <v>2.2599999999999998</v>
      </c>
      <c r="AG52" s="2">
        <v>2.2599999999999998</v>
      </c>
      <c r="AH52" s="2">
        <v>2.2599999999999998</v>
      </c>
      <c r="AI52" s="2">
        <v>2.2599999999999998</v>
      </c>
      <c r="AJ52" s="2">
        <v>1.69</v>
      </c>
      <c r="AK52" s="2">
        <v>1.69</v>
      </c>
      <c r="AL52" s="2">
        <v>1.69</v>
      </c>
      <c r="AM52" s="2">
        <v>1.69</v>
      </c>
      <c r="AN52" s="2">
        <v>1.69</v>
      </c>
      <c r="AO52" s="33">
        <v>98740.37</v>
      </c>
      <c r="AP52" s="33">
        <v>40065.040000000001</v>
      </c>
      <c r="AQ52" s="33">
        <v>46051.519999999997</v>
      </c>
      <c r="AR52" s="33">
        <v>56608.23</v>
      </c>
      <c r="AS52" s="33">
        <v>40019.47</v>
      </c>
      <c r="AT52" s="33">
        <v>57299.68</v>
      </c>
      <c r="AU52" s="33">
        <v>100160.77</v>
      </c>
      <c r="AV52" s="33">
        <v>21621.21</v>
      </c>
      <c r="AW52" s="33">
        <v>31360.04</v>
      </c>
      <c r="AX52" s="33">
        <v>67566.75</v>
      </c>
      <c r="AY52" s="33">
        <v>83873.289999999994</v>
      </c>
      <c r="AZ52" s="33">
        <v>41619.69</v>
      </c>
      <c r="BA52" s="31">
        <f t="shared" si="38"/>
        <v>436.9</v>
      </c>
      <c r="BB52" s="31">
        <f t="shared" si="38"/>
        <v>177.28</v>
      </c>
      <c r="BC52" s="31">
        <f t="shared" si="38"/>
        <v>203.77</v>
      </c>
      <c r="BD52" s="31">
        <f t="shared" si="35"/>
        <v>-9017.24</v>
      </c>
      <c r="BE52" s="31">
        <f t="shared" si="35"/>
        <v>-6374.78</v>
      </c>
      <c r="BF52" s="31">
        <f t="shared" si="35"/>
        <v>-9127.3799999999992</v>
      </c>
      <c r="BG52" s="31">
        <f t="shared" si="35"/>
        <v>-15954.81</v>
      </c>
      <c r="BH52" s="31">
        <f t="shared" si="35"/>
        <v>-11514.26</v>
      </c>
      <c r="BI52" s="31">
        <f t="shared" si="35"/>
        <v>-16700.61</v>
      </c>
      <c r="BJ52" s="31">
        <f t="shared" si="35"/>
        <v>-21989.18</v>
      </c>
      <c r="BK52" s="31">
        <f t="shared" si="35"/>
        <v>-27296.04</v>
      </c>
      <c r="BL52" s="31">
        <f t="shared" si="35"/>
        <v>-13544.87</v>
      </c>
      <c r="BM52" s="6">
        <f t="shared" ca="1" si="36"/>
        <v>5.1000000000000004E-3</v>
      </c>
      <c r="BN52" s="6">
        <f t="shared" ca="1" si="36"/>
        <v>5.1000000000000004E-3</v>
      </c>
      <c r="BO52" s="6">
        <f t="shared" ca="1" si="36"/>
        <v>5.1000000000000004E-3</v>
      </c>
      <c r="BP52" s="6">
        <f t="shared" ca="1" si="36"/>
        <v>5.1000000000000004E-3</v>
      </c>
      <c r="BQ52" s="6">
        <f t="shared" ca="1" si="36"/>
        <v>5.1000000000000004E-3</v>
      </c>
      <c r="BR52" s="6">
        <f t="shared" ca="1" si="36"/>
        <v>5.1000000000000004E-3</v>
      </c>
      <c r="BS52" s="6">
        <f t="shared" ca="1" si="36"/>
        <v>5.1000000000000004E-3</v>
      </c>
      <c r="BT52" s="6">
        <f t="shared" ca="1" si="36"/>
        <v>5.1000000000000004E-3</v>
      </c>
      <c r="BU52" s="6">
        <f t="shared" ca="1" si="36"/>
        <v>5.1000000000000004E-3</v>
      </c>
      <c r="BV52" s="6">
        <f t="shared" ca="1" si="36"/>
        <v>5.1000000000000004E-3</v>
      </c>
      <c r="BW52" s="6">
        <f t="shared" ca="1" si="36"/>
        <v>5.1000000000000004E-3</v>
      </c>
      <c r="BX52" s="6">
        <f t="shared" ca="1" si="36"/>
        <v>5.1000000000000004E-3</v>
      </c>
      <c r="BY52" s="31">
        <f t="shared" ca="1" si="31"/>
        <v>22282.12</v>
      </c>
      <c r="BZ52" s="31">
        <f t="shared" ca="1" si="31"/>
        <v>9041.23</v>
      </c>
      <c r="CA52" s="31">
        <f t="shared" ca="1" si="31"/>
        <v>10392.16</v>
      </c>
      <c r="CB52" s="31">
        <f t="shared" ca="1" si="30"/>
        <v>12774.42</v>
      </c>
      <c r="CC52" s="31">
        <f t="shared" ca="1" si="30"/>
        <v>9030.94</v>
      </c>
      <c r="CD52" s="31">
        <f t="shared" ca="1" si="30"/>
        <v>12930.46</v>
      </c>
      <c r="CE52" s="31">
        <f t="shared" ca="1" si="30"/>
        <v>22602.65</v>
      </c>
      <c r="CF52" s="31">
        <f t="shared" ca="1" si="30"/>
        <v>6524.75</v>
      </c>
      <c r="CG52" s="31">
        <f t="shared" ca="1" si="30"/>
        <v>9463.68</v>
      </c>
      <c r="CH52" s="31">
        <f t="shared" ca="1" si="30"/>
        <v>20389.96</v>
      </c>
      <c r="CI52" s="31">
        <f t="shared" ca="1" si="30"/>
        <v>25310.880000000001</v>
      </c>
      <c r="CJ52" s="31">
        <f t="shared" ca="1" si="30"/>
        <v>12559.79</v>
      </c>
      <c r="CK52" s="32">
        <f t="shared" ca="1" si="39"/>
        <v>-17476.169999999998</v>
      </c>
      <c r="CL52" s="32">
        <f t="shared" ca="1" si="39"/>
        <v>-7091.16</v>
      </c>
      <c r="CM52" s="32">
        <f t="shared" ca="1" si="39"/>
        <v>-8150.71</v>
      </c>
      <c r="CN52" s="32">
        <f t="shared" ca="1" si="37"/>
        <v>-10019.16</v>
      </c>
      <c r="CO52" s="32">
        <f t="shared" ca="1" si="37"/>
        <v>-7083.09</v>
      </c>
      <c r="CP52" s="32">
        <f t="shared" ca="1" si="37"/>
        <v>-10141.540000000001</v>
      </c>
      <c r="CQ52" s="32">
        <f t="shared" ca="1" si="37"/>
        <v>-17727.57</v>
      </c>
      <c r="CR52" s="32">
        <f t="shared" ca="1" si="37"/>
        <v>-5117.45</v>
      </c>
      <c r="CS52" s="32">
        <f t="shared" ca="1" si="37"/>
        <v>-7422.49</v>
      </c>
      <c r="CT52" s="32">
        <f t="shared" ca="1" si="37"/>
        <v>-15992.13</v>
      </c>
      <c r="CU52" s="32">
        <f t="shared" ca="1" si="37"/>
        <v>-19851.669999999998</v>
      </c>
      <c r="CV52" s="32">
        <f t="shared" ca="1" si="37"/>
        <v>-9850.81</v>
      </c>
      <c r="CW52" s="31">
        <f t="shared" ca="1" si="41"/>
        <v>-94371.319999999992</v>
      </c>
      <c r="CX52" s="31">
        <f t="shared" ca="1" si="41"/>
        <v>-38292.25</v>
      </c>
      <c r="CY52" s="31">
        <f t="shared" ca="1" si="41"/>
        <v>-44013.84</v>
      </c>
      <c r="CZ52" s="31">
        <f t="shared" ca="1" si="40"/>
        <v>-44835.73</v>
      </c>
      <c r="DA52" s="31">
        <f t="shared" ca="1" si="40"/>
        <v>-31696.840000000004</v>
      </c>
      <c r="DB52" s="31">
        <f t="shared" ca="1" si="40"/>
        <v>-45383.380000000005</v>
      </c>
      <c r="DC52" s="31">
        <f t="shared" ca="1" si="40"/>
        <v>-79330.880000000005</v>
      </c>
      <c r="DD52" s="31">
        <f t="shared" ca="1" si="40"/>
        <v>-8699.65</v>
      </c>
      <c r="DE52" s="31">
        <f t="shared" ca="1" si="40"/>
        <v>-12618.239999999998</v>
      </c>
      <c r="DF52" s="31">
        <f t="shared" ca="1" si="40"/>
        <v>-41179.74</v>
      </c>
      <c r="DG52" s="31">
        <f t="shared" ca="1" si="40"/>
        <v>-51118.039999999986</v>
      </c>
      <c r="DH52" s="31">
        <f t="shared" ca="1" si="40"/>
        <v>-25365.839999999997</v>
      </c>
      <c r="DI52" s="32">
        <f t="shared" ca="1" si="32"/>
        <v>-4718.57</v>
      </c>
      <c r="DJ52" s="32">
        <f t="shared" ca="1" si="32"/>
        <v>-1914.61</v>
      </c>
      <c r="DK52" s="32">
        <f t="shared" ca="1" si="32"/>
        <v>-2200.69</v>
      </c>
      <c r="DL52" s="32">
        <f t="shared" ca="1" si="32"/>
        <v>-2241.79</v>
      </c>
      <c r="DM52" s="32">
        <f t="shared" ca="1" si="32"/>
        <v>-1584.84</v>
      </c>
      <c r="DN52" s="32">
        <f t="shared" ca="1" si="32"/>
        <v>-2269.17</v>
      </c>
      <c r="DO52" s="32">
        <f t="shared" ca="1" si="32"/>
        <v>-3966.54</v>
      </c>
      <c r="DP52" s="32">
        <f t="shared" ca="1" si="32"/>
        <v>-434.98</v>
      </c>
      <c r="DQ52" s="32">
        <f t="shared" ca="1" si="32"/>
        <v>-630.91</v>
      </c>
      <c r="DR52" s="32">
        <f t="shared" ca="1" si="32"/>
        <v>-2058.9899999999998</v>
      </c>
      <c r="DS52" s="32">
        <f t="shared" ca="1" si="32"/>
        <v>-2555.9</v>
      </c>
      <c r="DT52" s="32">
        <f t="shared" ca="1" si="32"/>
        <v>-1268.29</v>
      </c>
      <c r="DU52" s="31">
        <f t="shared" ca="1" si="33"/>
        <v>-23102.78</v>
      </c>
      <c r="DV52" s="31">
        <f t="shared" ca="1" si="33"/>
        <v>-9285.0300000000007</v>
      </c>
      <c r="DW52" s="31">
        <f t="shared" ca="1" si="33"/>
        <v>-10576.48</v>
      </c>
      <c r="DX52" s="31">
        <f t="shared" ca="1" si="33"/>
        <v>-10669.55</v>
      </c>
      <c r="DY52" s="31">
        <f t="shared" ca="1" si="33"/>
        <v>-7471.44</v>
      </c>
      <c r="DZ52" s="31">
        <f t="shared" ca="1" si="33"/>
        <v>-10591.86</v>
      </c>
      <c r="EA52" s="31">
        <f t="shared" ca="1" si="33"/>
        <v>-18335.93</v>
      </c>
      <c r="EB52" s="31">
        <f t="shared" ca="1" si="33"/>
        <v>-1990.51</v>
      </c>
      <c r="EC52" s="31">
        <f t="shared" ca="1" si="33"/>
        <v>-2857.7</v>
      </c>
      <c r="ED52" s="31">
        <f t="shared" ca="1" si="33"/>
        <v>-9233.31</v>
      </c>
      <c r="EE52" s="31">
        <f t="shared" ca="1" si="33"/>
        <v>-11342.61</v>
      </c>
      <c r="EF52" s="31">
        <f t="shared" ca="1" si="33"/>
        <v>-5571.26</v>
      </c>
      <c r="EG52" s="32">
        <f t="shared" ca="1" si="34"/>
        <v>-122192.66999999998</v>
      </c>
      <c r="EH52" s="32">
        <f t="shared" ca="1" si="34"/>
        <v>-49491.89</v>
      </c>
      <c r="EI52" s="32">
        <f t="shared" ca="1" si="34"/>
        <v>-56791.009999999995</v>
      </c>
      <c r="EJ52" s="32">
        <f t="shared" ca="1" si="34"/>
        <v>-57747.070000000007</v>
      </c>
      <c r="EK52" s="32">
        <f t="shared" ca="1" si="34"/>
        <v>-40753.120000000003</v>
      </c>
      <c r="EL52" s="32">
        <f t="shared" ca="1" si="34"/>
        <v>-58244.41</v>
      </c>
      <c r="EM52" s="32">
        <f t="shared" ca="1" si="34"/>
        <v>-101633.35</v>
      </c>
      <c r="EN52" s="32">
        <f t="shared" ca="1" si="34"/>
        <v>-11125.14</v>
      </c>
      <c r="EO52" s="32">
        <f t="shared" ca="1" si="34"/>
        <v>-16106.849999999999</v>
      </c>
      <c r="EP52" s="32">
        <f t="shared" ca="1" si="34"/>
        <v>-52472.039999999994</v>
      </c>
      <c r="EQ52" s="32">
        <f t="shared" ca="1" si="34"/>
        <v>-65016.549999999988</v>
      </c>
      <c r="ER52" s="32">
        <f t="shared" ca="1" si="34"/>
        <v>-32205.39</v>
      </c>
    </row>
    <row r="53" spans="1:148" x14ac:dyDescent="0.25">
      <c r="A53" t="s">
        <v>458</v>
      </c>
      <c r="B53" s="1" t="s">
        <v>137</v>
      </c>
      <c r="C53" t="str">
        <f t="shared" ca="1" si="1"/>
        <v>BCHEXP</v>
      </c>
      <c r="D53" t="str">
        <f t="shared" ca="1" si="2"/>
        <v>Alberta-BC Intertie - Export</v>
      </c>
      <c r="F53" s="51">
        <v>1300</v>
      </c>
      <c r="I53" s="51">
        <v>375</v>
      </c>
      <c r="K53" s="51">
        <v>150</v>
      </c>
      <c r="Q53" s="32"/>
      <c r="R53" s="32">
        <v>21720</v>
      </c>
      <c r="S53" s="32"/>
      <c r="T53" s="32"/>
      <c r="U53" s="32">
        <v>4768.5</v>
      </c>
      <c r="V53" s="32"/>
      <c r="W53" s="32">
        <v>4677.38</v>
      </c>
      <c r="X53" s="32"/>
      <c r="Y53" s="32"/>
      <c r="Z53" s="32"/>
      <c r="AA53" s="32"/>
      <c r="AB53" s="32"/>
      <c r="AD53" s="2">
        <v>0.96</v>
      </c>
      <c r="AG53" s="2">
        <v>0.96</v>
      </c>
      <c r="AI53" s="2">
        <v>0.96</v>
      </c>
      <c r="AO53" s="33"/>
      <c r="AP53" s="33">
        <v>208.51</v>
      </c>
      <c r="AQ53" s="33"/>
      <c r="AR53" s="33"/>
      <c r="AS53" s="33">
        <v>45.78</v>
      </c>
      <c r="AT53" s="33"/>
      <c r="AU53" s="33">
        <v>44.9</v>
      </c>
      <c r="AV53" s="33"/>
      <c r="AW53" s="33"/>
      <c r="AX53" s="33"/>
      <c r="AY53" s="33"/>
      <c r="AZ53" s="33"/>
      <c r="BA53" s="31">
        <f t="shared" si="38"/>
        <v>0</v>
      </c>
      <c r="BB53" s="31">
        <f t="shared" si="38"/>
        <v>2.17</v>
      </c>
      <c r="BC53" s="31">
        <f t="shared" si="38"/>
        <v>0</v>
      </c>
      <c r="BD53" s="31">
        <f t="shared" si="35"/>
        <v>0</v>
      </c>
      <c r="BE53" s="31">
        <f t="shared" si="35"/>
        <v>-17.170000000000002</v>
      </c>
      <c r="BF53" s="31">
        <f t="shared" si="35"/>
        <v>0</v>
      </c>
      <c r="BG53" s="31">
        <f t="shared" si="35"/>
        <v>-16.84</v>
      </c>
      <c r="BH53" s="31">
        <f t="shared" si="35"/>
        <v>0</v>
      </c>
      <c r="BI53" s="31">
        <f t="shared" si="35"/>
        <v>0</v>
      </c>
      <c r="BJ53" s="31">
        <f t="shared" si="35"/>
        <v>0</v>
      </c>
      <c r="BK53" s="31">
        <f t="shared" si="35"/>
        <v>0</v>
      </c>
      <c r="BL53" s="31">
        <f t="shared" si="35"/>
        <v>0</v>
      </c>
      <c r="BM53" s="6">
        <f t="shared" ca="1" si="36"/>
        <v>7.9000000000000008E-3</v>
      </c>
      <c r="BN53" s="6">
        <f t="shared" ca="1" si="36"/>
        <v>7.9000000000000008E-3</v>
      </c>
      <c r="BO53" s="6">
        <f t="shared" ca="1" si="36"/>
        <v>7.9000000000000008E-3</v>
      </c>
      <c r="BP53" s="6">
        <f t="shared" ca="1" si="36"/>
        <v>7.9000000000000008E-3</v>
      </c>
      <c r="BQ53" s="6">
        <f t="shared" ca="1" si="36"/>
        <v>7.9000000000000008E-3</v>
      </c>
      <c r="BR53" s="6">
        <f t="shared" ca="1" si="36"/>
        <v>7.9000000000000008E-3</v>
      </c>
      <c r="BS53" s="6">
        <f t="shared" ca="1" si="36"/>
        <v>7.9000000000000008E-3</v>
      </c>
      <c r="BT53" s="6">
        <f t="shared" ca="1" si="36"/>
        <v>7.9000000000000008E-3</v>
      </c>
      <c r="BU53" s="6">
        <f t="shared" ca="1" si="36"/>
        <v>7.9000000000000008E-3</v>
      </c>
      <c r="BV53" s="6">
        <f t="shared" ca="1" si="36"/>
        <v>7.9000000000000008E-3</v>
      </c>
      <c r="BW53" s="6">
        <f t="shared" ca="1" si="36"/>
        <v>7.9000000000000008E-3</v>
      </c>
      <c r="BX53" s="6">
        <f t="shared" ca="1" si="36"/>
        <v>7.9000000000000008E-3</v>
      </c>
      <c r="BY53" s="31">
        <f t="shared" ca="1" si="31"/>
        <v>0</v>
      </c>
      <c r="BZ53" s="31">
        <f t="shared" ca="1" si="31"/>
        <v>171.59</v>
      </c>
      <c r="CA53" s="31">
        <f t="shared" ca="1" si="31"/>
        <v>0</v>
      </c>
      <c r="CB53" s="31">
        <f t="shared" ca="1" si="30"/>
        <v>0</v>
      </c>
      <c r="CC53" s="31">
        <f t="shared" ca="1" si="30"/>
        <v>37.67</v>
      </c>
      <c r="CD53" s="31">
        <f t="shared" ca="1" si="30"/>
        <v>0</v>
      </c>
      <c r="CE53" s="31">
        <f t="shared" ca="1" si="30"/>
        <v>36.950000000000003</v>
      </c>
      <c r="CF53" s="31">
        <f t="shared" ca="1" si="30"/>
        <v>0</v>
      </c>
      <c r="CG53" s="31">
        <f t="shared" ca="1" si="30"/>
        <v>0</v>
      </c>
      <c r="CH53" s="31">
        <f t="shared" ca="1" si="30"/>
        <v>0</v>
      </c>
      <c r="CI53" s="31">
        <f t="shared" ca="1" si="30"/>
        <v>0</v>
      </c>
      <c r="CJ53" s="31">
        <f t="shared" ca="1" si="30"/>
        <v>0</v>
      </c>
      <c r="CK53" s="32">
        <f t="shared" ca="1" si="39"/>
        <v>0</v>
      </c>
      <c r="CL53" s="32">
        <f t="shared" ca="1" si="39"/>
        <v>-86.88</v>
      </c>
      <c r="CM53" s="32">
        <f t="shared" ca="1" si="39"/>
        <v>0</v>
      </c>
      <c r="CN53" s="32">
        <f t="shared" ca="1" si="37"/>
        <v>0</v>
      </c>
      <c r="CO53" s="32">
        <f t="shared" ca="1" si="37"/>
        <v>-19.07</v>
      </c>
      <c r="CP53" s="32">
        <f t="shared" ca="1" si="37"/>
        <v>0</v>
      </c>
      <c r="CQ53" s="32">
        <f t="shared" ca="1" si="37"/>
        <v>-18.71</v>
      </c>
      <c r="CR53" s="32">
        <f t="shared" ca="1" si="37"/>
        <v>0</v>
      </c>
      <c r="CS53" s="32">
        <f t="shared" ca="1" si="37"/>
        <v>0</v>
      </c>
      <c r="CT53" s="32">
        <f t="shared" ca="1" si="37"/>
        <v>0</v>
      </c>
      <c r="CU53" s="32">
        <f t="shared" ca="1" si="37"/>
        <v>0</v>
      </c>
      <c r="CV53" s="32">
        <f t="shared" ca="1" si="37"/>
        <v>0</v>
      </c>
      <c r="CW53" s="31">
        <f t="shared" ca="1" si="41"/>
        <v>0</v>
      </c>
      <c r="CX53" s="31">
        <f t="shared" ca="1" si="41"/>
        <v>-125.96999999999998</v>
      </c>
      <c r="CY53" s="31">
        <f t="shared" ca="1" si="41"/>
        <v>0</v>
      </c>
      <c r="CZ53" s="31">
        <f t="shared" ca="1" si="40"/>
        <v>0</v>
      </c>
      <c r="DA53" s="31">
        <f t="shared" ca="1" si="40"/>
        <v>-10.009999999999998</v>
      </c>
      <c r="DB53" s="31">
        <f t="shared" ca="1" si="40"/>
        <v>0</v>
      </c>
      <c r="DC53" s="31">
        <f t="shared" ca="1" si="40"/>
        <v>-9.8199999999999967</v>
      </c>
      <c r="DD53" s="31">
        <f t="shared" ca="1" si="40"/>
        <v>0</v>
      </c>
      <c r="DE53" s="31">
        <f t="shared" ca="1" si="40"/>
        <v>0</v>
      </c>
      <c r="DF53" s="31">
        <f t="shared" ca="1" si="40"/>
        <v>0</v>
      </c>
      <c r="DG53" s="31">
        <f t="shared" ca="1" si="40"/>
        <v>0</v>
      </c>
      <c r="DH53" s="31">
        <f t="shared" ca="1" si="40"/>
        <v>0</v>
      </c>
      <c r="DI53" s="32">
        <f t="shared" ca="1" si="32"/>
        <v>0</v>
      </c>
      <c r="DJ53" s="32">
        <f t="shared" ca="1" si="32"/>
        <v>-6.3</v>
      </c>
      <c r="DK53" s="32">
        <f t="shared" ca="1" si="32"/>
        <v>0</v>
      </c>
      <c r="DL53" s="32">
        <f t="shared" ca="1" si="32"/>
        <v>0</v>
      </c>
      <c r="DM53" s="32">
        <f t="shared" ca="1" si="32"/>
        <v>-0.5</v>
      </c>
      <c r="DN53" s="32">
        <f t="shared" ca="1" si="32"/>
        <v>0</v>
      </c>
      <c r="DO53" s="32">
        <f t="shared" ca="1" si="32"/>
        <v>-0.49</v>
      </c>
      <c r="DP53" s="32">
        <f t="shared" ca="1" si="32"/>
        <v>0</v>
      </c>
      <c r="DQ53" s="32">
        <f t="shared" ca="1" si="32"/>
        <v>0</v>
      </c>
      <c r="DR53" s="32">
        <f t="shared" ca="1" si="32"/>
        <v>0</v>
      </c>
      <c r="DS53" s="32">
        <f t="shared" ca="1" si="32"/>
        <v>0</v>
      </c>
      <c r="DT53" s="32">
        <f t="shared" ca="1" si="32"/>
        <v>0</v>
      </c>
      <c r="DU53" s="31">
        <f t="shared" ca="1" si="33"/>
        <v>0</v>
      </c>
      <c r="DV53" s="31">
        <f t="shared" ca="1" si="33"/>
        <v>-30.54</v>
      </c>
      <c r="DW53" s="31">
        <f t="shared" ca="1" si="33"/>
        <v>0</v>
      </c>
      <c r="DX53" s="31">
        <f t="shared" ca="1" si="33"/>
        <v>0</v>
      </c>
      <c r="DY53" s="31">
        <f t="shared" ca="1" si="33"/>
        <v>-2.36</v>
      </c>
      <c r="DZ53" s="31">
        <f t="shared" ca="1" si="33"/>
        <v>0</v>
      </c>
      <c r="EA53" s="31">
        <f t="shared" ca="1" si="33"/>
        <v>-2.27</v>
      </c>
      <c r="EB53" s="31">
        <f t="shared" ca="1" si="33"/>
        <v>0</v>
      </c>
      <c r="EC53" s="31">
        <f t="shared" ca="1" si="33"/>
        <v>0</v>
      </c>
      <c r="ED53" s="31">
        <f t="shared" ca="1" si="33"/>
        <v>0</v>
      </c>
      <c r="EE53" s="31">
        <f t="shared" ca="1" si="33"/>
        <v>0</v>
      </c>
      <c r="EF53" s="31">
        <f t="shared" ca="1" si="33"/>
        <v>0</v>
      </c>
      <c r="EG53" s="32">
        <f t="shared" ca="1" si="34"/>
        <v>0</v>
      </c>
      <c r="EH53" s="32">
        <f t="shared" ca="1" si="34"/>
        <v>-162.80999999999997</v>
      </c>
      <c r="EI53" s="32">
        <f t="shared" ca="1" si="34"/>
        <v>0</v>
      </c>
      <c r="EJ53" s="32">
        <f t="shared" ca="1" si="34"/>
        <v>0</v>
      </c>
      <c r="EK53" s="32">
        <f t="shared" ca="1" si="34"/>
        <v>-12.869999999999997</v>
      </c>
      <c r="EL53" s="32">
        <f t="shared" ca="1" si="34"/>
        <v>0</v>
      </c>
      <c r="EM53" s="32">
        <f t="shared" ca="1" si="34"/>
        <v>-12.579999999999997</v>
      </c>
      <c r="EN53" s="32">
        <f t="shared" ca="1" si="34"/>
        <v>0</v>
      </c>
      <c r="EO53" s="32">
        <f t="shared" ca="1" si="34"/>
        <v>0</v>
      </c>
      <c r="EP53" s="32">
        <f t="shared" ca="1" si="34"/>
        <v>0</v>
      </c>
      <c r="EQ53" s="32">
        <f t="shared" ca="1" si="34"/>
        <v>0</v>
      </c>
      <c r="ER53" s="32">
        <f t="shared" ca="1" si="34"/>
        <v>0</v>
      </c>
    </row>
    <row r="54" spans="1:148" x14ac:dyDescent="0.25">
      <c r="A54" t="s">
        <v>459</v>
      </c>
      <c r="B54" s="1" t="s">
        <v>106</v>
      </c>
      <c r="C54" t="str">
        <f t="shared" ca="1" si="1"/>
        <v>FNG1</v>
      </c>
      <c r="D54" t="str">
        <f t="shared" ca="1" si="2"/>
        <v>Fort Nelson</v>
      </c>
      <c r="E54" s="51">
        <v>3543.7360800000001</v>
      </c>
      <c r="F54" s="51">
        <v>9238.7829600000005</v>
      </c>
      <c r="G54" s="51">
        <v>8317.1011199999994</v>
      </c>
      <c r="H54" s="51">
        <v>7318.7728800000004</v>
      </c>
      <c r="I54" s="51">
        <v>2299.8011999999999</v>
      </c>
      <c r="J54" s="51">
        <v>4984.9288399999996</v>
      </c>
      <c r="K54" s="51">
        <v>3513.3213599999999</v>
      </c>
      <c r="L54" s="51">
        <v>6312.1077599999999</v>
      </c>
      <c r="M54" s="51">
        <v>10076.36544</v>
      </c>
      <c r="N54" s="51">
        <v>13491.782880000001</v>
      </c>
      <c r="O54" s="51">
        <v>17608.807680000002</v>
      </c>
      <c r="P54" s="51">
        <v>7675.5820800000001</v>
      </c>
      <c r="Q54" s="32">
        <v>99155.74</v>
      </c>
      <c r="R54" s="32">
        <v>399415.71</v>
      </c>
      <c r="S54" s="32">
        <v>585736.07999999996</v>
      </c>
      <c r="T54" s="32">
        <v>662348.67000000004</v>
      </c>
      <c r="U54" s="32">
        <v>134099.85999999999</v>
      </c>
      <c r="V54" s="32">
        <v>726933.19</v>
      </c>
      <c r="W54" s="32">
        <v>1146063.8400000001</v>
      </c>
      <c r="X54" s="32">
        <v>977247.88</v>
      </c>
      <c r="Y54" s="32">
        <v>1950345.67</v>
      </c>
      <c r="Z54" s="32">
        <v>2058548.27</v>
      </c>
      <c r="AA54" s="32">
        <v>1886158.12</v>
      </c>
      <c r="AB54" s="32">
        <v>890389.76</v>
      </c>
      <c r="AC54" s="2">
        <v>3.69</v>
      </c>
      <c r="AD54" s="2">
        <v>3.69</v>
      </c>
      <c r="AE54" s="2">
        <v>3.69</v>
      </c>
      <c r="AF54" s="2">
        <v>3.21</v>
      </c>
      <c r="AG54" s="2">
        <v>3.21</v>
      </c>
      <c r="AH54" s="2">
        <v>3.21</v>
      </c>
      <c r="AI54" s="2">
        <v>3.21</v>
      </c>
      <c r="AJ54" s="2">
        <v>2.76</v>
      </c>
      <c r="AK54" s="2">
        <v>2.76</v>
      </c>
      <c r="AL54" s="2">
        <v>2.76</v>
      </c>
      <c r="AM54" s="2">
        <v>2.76</v>
      </c>
      <c r="AN54" s="2">
        <v>2.76</v>
      </c>
      <c r="AO54" s="33">
        <v>3658.85</v>
      </c>
      <c r="AP54" s="33">
        <v>14738.44</v>
      </c>
      <c r="AQ54" s="33">
        <v>21613.66</v>
      </c>
      <c r="AR54" s="33">
        <v>21261.39</v>
      </c>
      <c r="AS54" s="33">
        <v>4304.6099999999997</v>
      </c>
      <c r="AT54" s="33">
        <v>23334.560000000001</v>
      </c>
      <c r="AU54" s="33">
        <v>36788.65</v>
      </c>
      <c r="AV54" s="33">
        <v>26972.04</v>
      </c>
      <c r="AW54" s="33">
        <v>53829.54</v>
      </c>
      <c r="AX54" s="33">
        <v>56815.93</v>
      </c>
      <c r="AY54" s="33">
        <v>52057.96</v>
      </c>
      <c r="AZ54" s="33">
        <v>24574.76</v>
      </c>
      <c r="BA54" s="31">
        <f t="shared" si="38"/>
        <v>9.92</v>
      </c>
      <c r="BB54" s="31">
        <f t="shared" si="38"/>
        <v>39.94</v>
      </c>
      <c r="BC54" s="31">
        <f t="shared" si="38"/>
        <v>58.57</v>
      </c>
      <c r="BD54" s="31">
        <f t="shared" si="35"/>
        <v>-2384.46</v>
      </c>
      <c r="BE54" s="31">
        <f t="shared" si="35"/>
        <v>-482.76</v>
      </c>
      <c r="BF54" s="31">
        <f t="shared" si="35"/>
        <v>-2616.96</v>
      </c>
      <c r="BG54" s="31">
        <f t="shared" si="35"/>
        <v>-4125.83</v>
      </c>
      <c r="BH54" s="31">
        <f t="shared" si="35"/>
        <v>-8795.23</v>
      </c>
      <c r="BI54" s="31">
        <f t="shared" si="35"/>
        <v>-17553.11</v>
      </c>
      <c r="BJ54" s="31">
        <f t="shared" si="35"/>
        <v>-11322.02</v>
      </c>
      <c r="BK54" s="31">
        <f t="shared" si="35"/>
        <v>-10373.870000000001</v>
      </c>
      <c r="BL54" s="31">
        <f t="shared" si="35"/>
        <v>-4897.1400000000003</v>
      </c>
      <c r="BM54" s="6">
        <f t="shared" ca="1" si="36"/>
        <v>-1.43E-2</v>
      </c>
      <c r="BN54" s="6">
        <f t="shared" ca="1" si="36"/>
        <v>-1.43E-2</v>
      </c>
      <c r="BO54" s="6">
        <f t="shared" ca="1" si="36"/>
        <v>-1.43E-2</v>
      </c>
      <c r="BP54" s="6">
        <f t="shared" ca="1" si="36"/>
        <v>-1.43E-2</v>
      </c>
      <c r="BQ54" s="6">
        <f t="shared" ca="1" si="36"/>
        <v>-1.43E-2</v>
      </c>
      <c r="BR54" s="6">
        <f t="shared" ca="1" si="36"/>
        <v>-1.43E-2</v>
      </c>
      <c r="BS54" s="6">
        <f t="shared" ca="1" si="36"/>
        <v>-1.43E-2</v>
      </c>
      <c r="BT54" s="6">
        <f t="shared" ca="1" si="36"/>
        <v>-1.43E-2</v>
      </c>
      <c r="BU54" s="6">
        <f t="shared" ca="1" si="36"/>
        <v>-1.43E-2</v>
      </c>
      <c r="BV54" s="6">
        <f t="shared" ca="1" si="36"/>
        <v>-1.43E-2</v>
      </c>
      <c r="BW54" s="6">
        <f t="shared" ca="1" si="36"/>
        <v>-1.43E-2</v>
      </c>
      <c r="BX54" s="6">
        <f t="shared" ca="1" si="36"/>
        <v>-1.43E-2</v>
      </c>
      <c r="BY54" s="31">
        <f t="shared" ca="1" si="31"/>
        <v>-1417.93</v>
      </c>
      <c r="BZ54" s="31">
        <f t="shared" ca="1" si="31"/>
        <v>-5711.64</v>
      </c>
      <c r="CA54" s="31">
        <f t="shared" ca="1" si="31"/>
        <v>-8376.0300000000007</v>
      </c>
      <c r="CB54" s="31">
        <f t="shared" ca="1" si="30"/>
        <v>-9471.59</v>
      </c>
      <c r="CC54" s="31">
        <f t="shared" ca="1" si="30"/>
        <v>-1917.63</v>
      </c>
      <c r="CD54" s="31">
        <f t="shared" ca="1" si="30"/>
        <v>-10395.14</v>
      </c>
      <c r="CE54" s="31">
        <f t="shared" ref="CE54:CJ85" ca="1" si="42">IFERROR(VLOOKUP($C54,DOSDetail,CELL("col",CE$4)+58,FALSE),ROUND(W54*BS54,2))</f>
        <v>-16388.71</v>
      </c>
      <c r="CF54" s="31">
        <f t="shared" ca="1" si="42"/>
        <v>-13974.64</v>
      </c>
      <c r="CG54" s="31">
        <f t="shared" ca="1" si="42"/>
        <v>-27889.94</v>
      </c>
      <c r="CH54" s="31">
        <f t="shared" ca="1" si="42"/>
        <v>-29437.24</v>
      </c>
      <c r="CI54" s="31">
        <f t="shared" ca="1" si="42"/>
        <v>-26972.06</v>
      </c>
      <c r="CJ54" s="31">
        <f t="shared" ca="1" si="42"/>
        <v>-12732.57</v>
      </c>
      <c r="CK54" s="32">
        <f t="shared" ca="1" si="39"/>
        <v>-396.62</v>
      </c>
      <c r="CL54" s="32">
        <f t="shared" ca="1" si="39"/>
        <v>-1597.66</v>
      </c>
      <c r="CM54" s="32">
        <f t="shared" ca="1" si="39"/>
        <v>-2342.94</v>
      </c>
      <c r="CN54" s="32">
        <f t="shared" ca="1" si="37"/>
        <v>-2649.39</v>
      </c>
      <c r="CO54" s="32">
        <f t="shared" ca="1" si="37"/>
        <v>-536.4</v>
      </c>
      <c r="CP54" s="32">
        <f t="shared" ca="1" si="37"/>
        <v>-2907.73</v>
      </c>
      <c r="CQ54" s="32">
        <f t="shared" ca="1" si="37"/>
        <v>-4584.26</v>
      </c>
      <c r="CR54" s="32">
        <f t="shared" ca="1" si="37"/>
        <v>-3908.99</v>
      </c>
      <c r="CS54" s="32">
        <f t="shared" ca="1" si="37"/>
        <v>-7801.38</v>
      </c>
      <c r="CT54" s="32">
        <f t="shared" ca="1" si="37"/>
        <v>-8234.19</v>
      </c>
      <c r="CU54" s="32">
        <f t="shared" ca="1" si="37"/>
        <v>-7544.63</v>
      </c>
      <c r="CV54" s="32">
        <f t="shared" ca="1" si="37"/>
        <v>-3561.56</v>
      </c>
      <c r="CW54" s="31">
        <f t="shared" ca="1" si="41"/>
        <v>-5483.32</v>
      </c>
      <c r="CX54" s="31">
        <f t="shared" ca="1" si="41"/>
        <v>-22087.68</v>
      </c>
      <c r="CY54" s="31">
        <f t="shared" ca="1" si="41"/>
        <v>-32391.200000000001</v>
      </c>
      <c r="CZ54" s="31">
        <f t="shared" ca="1" si="40"/>
        <v>-30997.909999999996</v>
      </c>
      <c r="DA54" s="31">
        <f t="shared" ca="1" si="40"/>
        <v>-6275.8799999999992</v>
      </c>
      <c r="DB54" s="31">
        <f t="shared" ca="1" si="40"/>
        <v>-34020.47</v>
      </c>
      <c r="DC54" s="31">
        <f t="shared" ca="1" si="40"/>
        <v>-53635.79</v>
      </c>
      <c r="DD54" s="31">
        <f t="shared" ca="1" si="40"/>
        <v>-36060.44</v>
      </c>
      <c r="DE54" s="31">
        <f t="shared" ca="1" si="40"/>
        <v>-71967.75</v>
      </c>
      <c r="DF54" s="31">
        <f t="shared" ca="1" si="40"/>
        <v>-83165.34</v>
      </c>
      <c r="DG54" s="31">
        <f t="shared" ca="1" si="40"/>
        <v>-76200.78</v>
      </c>
      <c r="DH54" s="31">
        <f t="shared" ca="1" si="40"/>
        <v>-35971.75</v>
      </c>
      <c r="DI54" s="32">
        <f t="shared" ca="1" si="32"/>
        <v>-274.17</v>
      </c>
      <c r="DJ54" s="32">
        <f t="shared" ca="1" si="32"/>
        <v>-1104.3800000000001</v>
      </c>
      <c r="DK54" s="32">
        <f t="shared" ca="1" si="32"/>
        <v>-1619.56</v>
      </c>
      <c r="DL54" s="32">
        <f t="shared" ca="1" si="32"/>
        <v>-1549.9</v>
      </c>
      <c r="DM54" s="32">
        <f t="shared" ca="1" si="32"/>
        <v>-313.79000000000002</v>
      </c>
      <c r="DN54" s="32">
        <f t="shared" ca="1" si="32"/>
        <v>-1701.02</v>
      </c>
      <c r="DO54" s="32">
        <f t="shared" ca="1" si="32"/>
        <v>-2681.79</v>
      </c>
      <c r="DP54" s="32">
        <f t="shared" ca="1" si="32"/>
        <v>-1803.02</v>
      </c>
      <c r="DQ54" s="32">
        <f t="shared" ca="1" si="32"/>
        <v>-3598.39</v>
      </c>
      <c r="DR54" s="32">
        <f t="shared" ca="1" si="32"/>
        <v>-4158.2700000000004</v>
      </c>
      <c r="DS54" s="32">
        <f t="shared" ca="1" si="32"/>
        <v>-3810.04</v>
      </c>
      <c r="DT54" s="32">
        <f t="shared" ca="1" si="32"/>
        <v>-1798.59</v>
      </c>
      <c r="DU54" s="31">
        <f t="shared" ca="1" si="33"/>
        <v>-1342.36</v>
      </c>
      <c r="DV54" s="31">
        <f t="shared" ca="1" si="33"/>
        <v>-5355.78</v>
      </c>
      <c r="DW54" s="31">
        <f t="shared" ca="1" si="33"/>
        <v>-7783.57</v>
      </c>
      <c r="DX54" s="31">
        <f t="shared" ca="1" si="33"/>
        <v>-7376.56</v>
      </c>
      <c r="DY54" s="31">
        <f t="shared" ca="1" si="33"/>
        <v>-1479.32</v>
      </c>
      <c r="DZ54" s="31">
        <f t="shared" ca="1" si="33"/>
        <v>-7939.92</v>
      </c>
      <c r="EA54" s="31">
        <f t="shared" ca="1" si="33"/>
        <v>-12396.96</v>
      </c>
      <c r="EB54" s="31">
        <f t="shared" ca="1" si="33"/>
        <v>-8250.74</v>
      </c>
      <c r="EC54" s="31">
        <f t="shared" ca="1" si="33"/>
        <v>-16298.81</v>
      </c>
      <c r="ED54" s="31">
        <f t="shared" ca="1" si="33"/>
        <v>-18647.310000000001</v>
      </c>
      <c r="EE54" s="31">
        <f t="shared" ca="1" si="33"/>
        <v>-16908.23</v>
      </c>
      <c r="EF54" s="31">
        <f t="shared" ca="1" si="33"/>
        <v>-7900.71</v>
      </c>
      <c r="EG54" s="32">
        <f t="shared" ca="1" si="34"/>
        <v>-7099.8499999999995</v>
      </c>
      <c r="EH54" s="32">
        <f t="shared" ca="1" si="34"/>
        <v>-28547.84</v>
      </c>
      <c r="EI54" s="32">
        <f t="shared" ca="1" si="34"/>
        <v>-41794.33</v>
      </c>
      <c r="EJ54" s="32">
        <f t="shared" ca="1" si="34"/>
        <v>-39924.369999999995</v>
      </c>
      <c r="EK54" s="32">
        <f t="shared" ca="1" si="34"/>
        <v>-8068.9899999999989</v>
      </c>
      <c r="EL54" s="32">
        <f t="shared" ca="1" si="34"/>
        <v>-43661.409999999996</v>
      </c>
      <c r="EM54" s="32">
        <f t="shared" ca="1" si="34"/>
        <v>-68714.540000000008</v>
      </c>
      <c r="EN54" s="32">
        <f t="shared" ca="1" si="34"/>
        <v>-46114.2</v>
      </c>
      <c r="EO54" s="32">
        <f t="shared" ca="1" si="34"/>
        <v>-91864.95</v>
      </c>
      <c r="EP54" s="32">
        <f t="shared" ca="1" si="34"/>
        <v>-105970.92</v>
      </c>
      <c r="EQ54" s="32">
        <f t="shared" ca="1" si="34"/>
        <v>-96919.049999999988</v>
      </c>
      <c r="ER54" s="32">
        <f t="shared" ca="1" si="34"/>
        <v>-45671.049999999996</v>
      </c>
    </row>
    <row r="55" spans="1:148" x14ac:dyDescent="0.25">
      <c r="A55" t="s">
        <v>445</v>
      </c>
      <c r="B55" s="1" t="s">
        <v>127</v>
      </c>
      <c r="C55" t="str">
        <f t="shared" ca="1" si="1"/>
        <v>GHO</v>
      </c>
      <c r="D55" t="str">
        <f t="shared" ca="1" si="2"/>
        <v>Ghost Hydro Facility</v>
      </c>
      <c r="E55" s="51">
        <v>9559.9080271000003</v>
      </c>
      <c r="F55" s="51">
        <v>8790.7521648000002</v>
      </c>
      <c r="G55" s="51">
        <v>10228.5970901</v>
      </c>
      <c r="H55" s="51">
        <v>10946.6997584</v>
      </c>
      <c r="I55" s="51">
        <v>18817.7576625</v>
      </c>
      <c r="J55" s="51">
        <v>32585.190119999999</v>
      </c>
      <c r="K55" s="51">
        <v>38537.124862999997</v>
      </c>
      <c r="L55" s="51">
        <v>26744.920122</v>
      </c>
      <c r="M55" s="51">
        <v>12168.526647999999</v>
      </c>
      <c r="N55" s="51">
        <v>9813.0151000000005</v>
      </c>
      <c r="O55" s="51">
        <v>9402.6182602999997</v>
      </c>
      <c r="P55" s="51">
        <v>10524.525962</v>
      </c>
      <c r="Q55" s="32">
        <v>1089506.33</v>
      </c>
      <c r="R55" s="32">
        <v>458728.19</v>
      </c>
      <c r="S55" s="32">
        <v>596509.07999999996</v>
      </c>
      <c r="T55" s="32">
        <v>585311.79</v>
      </c>
      <c r="U55" s="32">
        <v>688165.58</v>
      </c>
      <c r="V55" s="32">
        <v>1604881.62</v>
      </c>
      <c r="W55" s="32">
        <v>2619064.65</v>
      </c>
      <c r="X55" s="32">
        <v>1595214.37</v>
      </c>
      <c r="Y55" s="32">
        <v>1449794.08</v>
      </c>
      <c r="Z55" s="32">
        <v>1038923.41</v>
      </c>
      <c r="AA55" s="32">
        <v>894377.7</v>
      </c>
      <c r="AB55" s="32">
        <v>667839.13</v>
      </c>
      <c r="AC55" s="2">
        <v>-0.46</v>
      </c>
      <c r="AD55" s="2">
        <v>-0.46</v>
      </c>
      <c r="AE55" s="2">
        <v>-0.46</v>
      </c>
      <c r="AF55" s="2">
        <v>-0.46</v>
      </c>
      <c r="AG55" s="2">
        <v>-0.46</v>
      </c>
      <c r="AH55" s="2">
        <v>-0.46</v>
      </c>
      <c r="AI55" s="2">
        <v>-0.46</v>
      </c>
      <c r="AJ55" s="2">
        <v>-1.07</v>
      </c>
      <c r="AK55" s="2">
        <v>-1.07</v>
      </c>
      <c r="AL55" s="2">
        <v>-1.07</v>
      </c>
      <c r="AM55" s="2">
        <v>-1.07</v>
      </c>
      <c r="AN55" s="2">
        <v>-1.07</v>
      </c>
      <c r="AO55" s="33">
        <v>-5011.7299999999996</v>
      </c>
      <c r="AP55" s="33">
        <v>-2110.15</v>
      </c>
      <c r="AQ55" s="33">
        <v>-2743.94</v>
      </c>
      <c r="AR55" s="33">
        <v>-2692.43</v>
      </c>
      <c r="AS55" s="33">
        <v>-3165.56</v>
      </c>
      <c r="AT55" s="33">
        <v>-7382.46</v>
      </c>
      <c r="AU55" s="33">
        <v>-12047.7</v>
      </c>
      <c r="AV55" s="33">
        <v>-17068.79</v>
      </c>
      <c r="AW55" s="33">
        <v>-15512.8</v>
      </c>
      <c r="AX55" s="33">
        <v>-11116.48</v>
      </c>
      <c r="AY55" s="33">
        <v>-9569.84</v>
      </c>
      <c r="AZ55" s="33">
        <v>-7145.88</v>
      </c>
      <c r="BA55" s="31">
        <f t="shared" si="38"/>
        <v>108.95</v>
      </c>
      <c r="BB55" s="31">
        <f t="shared" si="38"/>
        <v>45.87</v>
      </c>
      <c r="BC55" s="31">
        <f t="shared" si="38"/>
        <v>59.65</v>
      </c>
      <c r="BD55" s="31">
        <f t="shared" si="35"/>
        <v>-2107.12</v>
      </c>
      <c r="BE55" s="31">
        <f t="shared" si="35"/>
        <v>-2477.4</v>
      </c>
      <c r="BF55" s="31">
        <f t="shared" si="35"/>
        <v>-5777.57</v>
      </c>
      <c r="BG55" s="31">
        <f t="shared" si="35"/>
        <v>-9428.6299999999992</v>
      </c>
      <c r="BH55" s="31">
        <f t="shared" si="35"/>
        <v>-14356.93</v>
      </c>
      <c r="BI55" s="31">
        <f t="shared" si="35"/>
        <v>-13048.15</v>
      </c>
      <c r="BJ55" s="31">
        <f t="shared" si="35"/>
        <v>-5714.08</v>
      </c>
      <c r="BK55" s="31">
        <f t="shared" si="35"/>
        <v>-4919.08</v>
      </c>
      <c r="BL55" s="31">
        <f t="shared" si="35"/>
        <v>-3673.12</v>
      </c>
      <c r="BM55" s="6">
        <f t="shared" ca="1" si="36"/>
        <v>-1.0500000000000001E-2</v>
      </c>
      <c r="BN55" s="6">
        <f t="shared" ca="1" si="36"/>
        <v>-1.0500000000000001E-2</v>
      </c>
      <c r="BO55" s="6">
        <f t="shared" ca="1" si="36"/>
        <v>-1.0500000000000001E-2</v>
      </c>
      <c r="BP55" s="6">
        <f t="shared" ca="1" si="36"/>
        <v>-1.0500000000000001E-2</v>
      </c>
      <c r="BQ55" s="6">
        <f t="shared" ca="1" si="36"/>
        <v>-1.0500000000000001E-2</v>
      </c>
      <c r="BR55" s="6">
        <f t="shared" ca="1" si="36"/>
        <v>-1.0500000000000001E-2</v>
      </c>
      <c r="BS55" s="6">
        <f t="shared" ca="1" si="36"/>
        <v>-1.0500000000000001E-2</v>
      </c>
      <c r="BT55" s="6">
        <f t="shared" ca="1" si="36"/>
        <v>-1.0500000000000001E-2</v>
      </c>
      <c r="BU55" s="6">
        <f t="shared" ca="1" si="36"/>
        <v>-1.0500000000000001E-2</v>
      </c>
      <c r="BV55" s="6">
        <f t="shared" ca="1" si="36"/>
        <v>-1.0500000000000001E-2</v>
      </c>
      <c r="BW55" s="6">
        <f t="shared" ca="1" si="36"/>
        <v>-1.0500000000000001E-2</v>
      </c>
      <c r="BX55" s="6">
        <f t="shared" ca="1" si="36"/>
        <v>-1.0500000000000001E-2</v>
      </c>
      <c r="BY55" s="31">
        <f t="shared" ca="1" si="31"/>
        <v>-11439.82</v>
      </c>
      <c r="BZ55" s="31">
        <f t="shared" ca="1" si="31"/>
        <v>-4816.6499999999996</v>
      </c>
      <c r="CA55" s="31">
        <f t="shared" ca="1" si="31"/>
        <v>-6263.35</v>
      </c>
      <c r="CB55" s="31">
        <f t="shared" ca="1" si="31"/>
        <v>-6145.77</v>
      </c>
      <c r="CC55" s="31">
        <f t="shared" ca="1" si="31"/>
        <v>-7225.74</v>
      </c>
      <c r="CD55" s="31">
        <f t="shared" ca="1" si="31"/>
        <v>-16851.259999999998</v>
      </c>
      <c r="CE55" s="31">
        <f t="shared" ca="1" si="42"/>
        <v>-27500.18</v>
      </c>
      <c r="CF55" s="31">
        <f t="shared" ca="1" si="42"/>
        <v>-16749.75</v>
      </c>
      <c r="CG55" s="31">
        <f t="shared" ca="1" si="42"/>
        <v>-15222.84</v>
      </c>
      <c r="CH55" s="31">
        <f t="shared" ca="1" si="42"/>
        <v>-10908.7</v>
      </c>
      <c r="CI55" s="31">
        <f t="shared" ca="1" si="42"/>
        <v>-9390.9699999999993</v>
      </c>
      <c r="CJ55" s="31">
        <f t="shared" ca="1" si="42"/>
        <v>-7012.31</v>
      </c>
      <c r="CK55" s="32">
        <f t="shared" ca="1" si="39"/>
        <v>-4358.03</v>
      </c>
      <c r="CL55" s="32">
        <f t="shared" ca="1" si="39"/>
        <v>-1834.91</v>
      </c>
      <c r="CM55" s="32">
        <f t="shared" ca="1" si="39"/>
        <v>-2386.04</v>
      </c>
      <c r="CN55" s="32">
        <f t="shared" ca="1" si="37"/>
        <v>-2341.25</v>
      </c>
      <c r="CO55" s="32">
        <f t="shared" ca="1" si="37"/>
        <v>-2752.66</v>
      </c>
      <c r="CP55" s="32">
        <f t="shared" ca="1" si="37"/>
        <v>-6419.53</v>
      </c>
      <c r="CQ55" s="32">
        <f t="shared" ca="1" si="37"/>
        <v>-10476.26</v>
      </c>
      <c r="CR55" s="32">
        <f t="shared" ca="1" si="37"/>
        <v>-6380.86</v>
      </c>
      <c r="CS55" s="32">
        <f t="shared" ca="1" si="37"/>
        <v>-5799.18</v>
      </c>
      <c r="CT55" s="32">
        <f t="shared" ca="1" si="37"/>
        <v>-4155.6899999999996</v>
      </c>
      <c r="CU55" s="32">
        <f t="shared" ca="1" si="37"/>
        <v>-3577.51</v>
      </c>
      <c r="CV55" s="32">
        <f t="shared" ca="1" si="37"/>
        <v>-2671.36</v>
      </c>
      <c r="CW55" s="31">
        <f t="shared" ca="1" si="41"/>
        <v>-10895.07</v>
      </c>
      <c r="CX55" s="31">
        <f t="shared" ca="1" si="41"/>
        <v>-4587.28</v>
      </c>
      <c r="CY55" s="31">
        <f t="shared" ca="1" si="41"/>
        <v>-5965.0999999999985</v>
      </c>
      <c r="CZ55" s="31">
        <f t="shared" ca="1" si="40"/>
        <v>-3687.4700000000003</v>
      </c>
      <c r="DA55" s="31">
        <f t="shared" ca="1" si="40"/>
        <v>-4335.4400000000005</v>
      </c>
      <c r="DB55" s="31">
        <f t="shared" ca="1" si="40"/>
        <v>-10110.759999999998</v>
      </c>
      <c r="DC55" s="31">
        <f t="shared" ca="1" si="40"/>
        <v>-16500.11</v>
      </c>
      <c r="DD55" s="31">
        <f t="shared" ca="1" si="40"/>
        <v>8295.11</v>
      </c>
      <c r="DE55" s="31">
        <f t="shared" ca="1" si="40"/>
        <v>7538.9299999999985</v>
      </c>
      <c r="DF55" s="31">
        <f t="shared" ca="1" si="40"/>
        <v>1766.17</v>
      </c>
      <c r="DG55" s="31">
        <f t="shared" ca="1" si="40"/>
        <v>1520.4400000000005</v>
      </c>
      <c r="DH55" s="31">
        <f t="shared" ca="1" si="40"/>
        <v>1135.33</v>
      </c>
      <c r="DI55" s="32">
        <f t="shared" ca="1" si="32"/>
        <v>-544.75</v>
      </c>
      <c r="DJ55" s="32">
        <f t="shared" ca="1" si="32"/>
        <v>-229.36</v>
      </c>
      <c r="DK55" s="32">
        <f t="shared" ca="1" si="32"/>
        <v>-298.26</v>
      </c>
      <c r="DL55" s="32">
        <f t="shared" ca="1" si="32"/>
        <v>-184.37</v>
      </c>
      <c r="DM55" s="32">
        <f t="shared" ca="1" si="32"/>
        <v>-216.77</v>
      </c>
      <c r="DN55" s="32">
        <f t="shared" ca="1" si="32"/>
        <v>-505.54</v>
      </c>
      <c r="DO55" s="32">
        <f t="shared" ca="1" si="32"/>
        <v>-825.01</v>
      </c>
      <c r="DP55" s="32">
        <f t="shared" ca="1" si="32"/>
        <v>414.76</v>
      </c>
      <c r="DQ55" s="32">
        <f t="shared" ca="1" si="32"/>
        <v>376.95</v>
      </c>
      <c r="DR55" s="32">
        <f t="shared" ca="1" si="32"/>
        <v>88.31</v>
      </c>
      <c r="DS55" s="32">
        <f t="shared" ca="1" si="32"/>
        <v>76.02</v>
      </c>
      <c r="DT55" s="32">
        <f t="shared" ca="1" si="32"/>
        <v>56.77</v>
      </c>
      <c r="DU55" s="31">
        <f t="shared" ca="1" si="33"/>
        <v>-2667.19</v>
      </c>
      <c r="DV55" s="31">
        <f t="shared" ca="1" si="33"/>
        <v>-1112.31</v>
      </c>
      <c r="DW55" s="31">
        <f t="shared" ca="1" si="33"/>
        <v>-1433.41</v>
      </c>
      <c r="DX55" s="31">
        <f t="shared" ca="1" si="33"/>
        <v>-877.51</v>
      </c>
      <c r="DY55" s="31">
        <f t="shared" ca="1" si="33"/>
        <v>-1021.93</v>
      </c>
      <c r="DZ55" s="31">
        <f t="shared" ca="1" si="33"/>
        <v>-2359.71</v>
      </c>
      <c r="EA55" s="31">
        <f t="shared" ca="1" si="33"/>
        <v>-3813.71</v>
      </c>
      <c r="EB55" s="31">
        <f t="shared" ca="1" si="33"/>
        <v>1897.95</v>
      </c>
      <c r="EC55" s="31">
        <f t="shared" ca="1" si="33"/>
        <v>1707.37</v>
      </c>
      <c r="ED55" s="31">
        <f t="shared" ca="1" si="33"/>
        <v>396.01</v>
      </c>
      <c r="EE55" s="31">
        <f t="shared" ca="1" si="33"/>
        <v>337.37</v>
      </c>
      <c r="EF55" s="31">
        <f t="shared" ca="1" si="33"/>
        <v>249.36</v>
      </c>
      <c r="EG55" s="32">
        <f t="shared" ca="1" si="34"/>
        <v>-14107.01</v>
      </c>
      <c r="EH55" s="32">
        <f t="shared" ca="1" si="34"/>
        <v>-5928.9499999999989</v>
      </c>
      <c r="EI55" s="32">
        <f t="shared" ca="1" si="34"/>
        <v>-7696.7699999999986</v>
      </c>
      <c r="EJ55" s="32">
        <f t="shared" ca="1" si="34"/>
        <v>-4749.3500000000004</v>
      </c>
      <c r="EK55" s="32">
        <f t="shared" ca="1" si="34"/>
        <v>-5574.1400000000012</v>
      </c>
      <c r="EL55" s="32">
        <f t="shared" ca="1" si="34"/>
        <v>-12976.009999999998</v>
      </c>
      <c r="EM55" s="32">
        <f t="shared" ca="1" si="34"/>
        <v>-21138.829999999998</v>
      </c>
      <c r="EN55" s="32">
        <f t="shared" ca="1" si="34"/>
        <v>10607.820000000002</v>
      </c>
      <c r="EO55" s="32">
        <f t="shared" ca="1" si="34"/>
        <v>9623.2499999999982</v>
      </c>
      <c r="EP55" s="32">
        <f t="shared" ca="1" si="34"/>
        <v>2250.4899999999998</v>
      </c>
      <c r="EQ55" s="32">
        <f t="shared" ca="1" si="34"/>
        <v>1933.8300000000004</v>
      </c>
      <c r="ER55" s="32">
        <f t="shared" ca="1" si="34"/>
        <v>1441.46</v>
      </c>
    </row>
    <row r="56" spans="1:148" x14ac:dyDescent="0.25">
      <c r="A56" t="s">
        <v>460</v>
      </c>
      <c r="B56" s="1" t="s">
        <v>46</v>
      </c>
      <c r="C56" t="str">
        <f t="shared" ca="1" si="1"/>
        <v>GN1</v>
      </c>
      <c r="D56" t="str">
        <f t="shared" ca="1" si="2"/>
        <v>Genesee #1</v>
      </c>
      <c r="E56" s="51">
        <v>287388.25852450001</v>
      </c>
      <c r="F56" s="51">
        <v>272052.78744340001</v>
      </c>
      <c r="G56" s="51">
        <v>254340.49644469999</v>
      </c>
      <c r="H56" s="51">
        <v>250163.7481925</v>
      </c>
      <c r="I56" s="51">
        <v>282414.8082197</v>
      </c>
      <c r="J56" s="51">
        <v>234320.86147050001</v>
      </c>
      <c r="K56" s="51">
        <v>262671.34626680001</v>
      </c>
      <c r="L56" s="51">
        <v>281501.30305779999</v>
      </c>
      <c r="M56" s="51">
        <v>211070.81786380001</v>
      </c>
      <c r="N56" s="51">
        <v>286786.77254149999</v>
      </c>
      <c r="O56" s="51">
        <v>273176.51329159999</v>
      </c>
      <c r="P56" s="51">
        <v>269987.89175359998</v>
      </c>
      <c r="Q56" s="32">
        <v>24448283.949999999</v>
      </c>
      <c r="R56" s="32">
        <v>11888544.210000001</v>
      </c>
      <c r="S56" s="32">
        <v>13863233.539999999</v>
      </c>
      <c r="T56" s="32">
        <v>6792405.5199999996</v>
      </c>
      <c r="U56" s="32">
        <v>8379233.6399999997</v>
      </c>
      <c r="V56" s="32">
        <v>12466436.380000001</v>
      </c>
      <c r="W56" s="32">
        <v>19860939.800000001</v>
      </c>
      <c r="X56" s="32">
        <v>16391413.82</v>
      </c>
      <c r="Y56" s="32">
        <v>22263517.960000001</v>
      </c>
      <c r="Z56" s="32">
        <v>26394649.129999999</v>
      </c>
      <c r="AA56" s="32">
        <v>22835574.18</v>
      </c>
      <c r="AB56" s="32">
        <v>13983789.699999999</v>
      </c>
      <c r="AC56" s="2">
        <v>5.65</v>
      </c>
      <c r="AD56" s="2">
        <v>5.65</v>
      </c>
      <c r="AE56" s="2">
        <v>5.65</v>
      </c>
      <c r="AF56" s="2">
        <v>5.65</v>
      </c>
      <c r="AG56" s="2">
        <v>5.65</v>
      </c>
      <c r="AH56" s="2">
        <v>5.65</v>
      </c>
      <c r="AI56" s="2">
        <v>5.65</v>
      </c>
      <c r="AJ56" s="2">
        <v>5.04</v>
      </c>
      <c r="AK56" s="2">
        <v>5.04</v>
      </c>
      <c r="AL56" s="2">
        <v>5.04</v>
      </c>
      <c r="AM56" s="2">
        <v>5.04</v>
      </c>
      <c r="AN56" s="2">
        <v>5.04</v>
      </c>
      <c r="AO56" s="33">
        <v>1381328.04</v>
      </c>
      <c r="AP56" s="33">
        <v>671702.75</v>
      </c>
      <c r="AQ56" s="33">
        <v>783272.7</v>
      </c>
      <c r="AR56" s="33">
        <v>383770.91</v>
      </c>
      <c r="AS56" s="33">
        <v>473426.7</v>
      </c>
      <c r="AT56" s="33">
        <v>704353.66</v>
      </c>
      <c r="AU56" s="33">
        <v>1122143.1000000001</v>
      </c>
      <c r="AV56" s="33">
        <v>826127.26</v>
      </c>
      <c r="AW56" s="33">
        <v>1122081.31</v>
      </c>
      <c r="AX56" s="33">
        <v>1330290.32</v>
      </c>
      <c r="AY56" s="33">
        <v>1150912.94</v>
      </c>
      <c r="AZ56" s="33">
        <v>704783</v>
      </c>
      <c r="BA56" s="31">
        <f t="shared" si="38"/>
        <v>2444.83</v>
      </c>
      <c r="BB56" s="31">
        <f t="shared" si="38"/>
        <v>1188.8499999999999</v>
      </c>
      <c r="BC56" s="31">
        <f t="shared" si="38"/>
        <v>1386.32</v>
      </c>
      <c r="BD56" s="31">
        <f t="shared" si="35"/>
        <v>-24452.66</v>
      </c>
      <c r="BE56" s="31">
        <f t="shared" si="35"/>
        <v>-30165.24</v>
      </c>
      <c r="BF56" s="31">
        <f t="shared" si="35"/>
        <v>-44879.17</v>
      </c>
      <c r="BG56" s="31">
        <f t="shared" si="35"/>
        <v>-71499.38</v>
      </c>
      <c r="BH56" s="31">
        <f t="shared" si="35"/>
        <v>-147522.72</v>
      </c>
      <c r="BI56" s="31">
        <f t="shared" si="35"/>
        <v>-200371.66</v>
      </c>
      <c r="BJ56" s="31">
        <f t="shared" si="35"/>
        <v>-145170.57</v>
      </c>
      <c r="BK56" s="31">
        <f t="shared" si="35"/>
        <v>-125595.66</v>
      </c>
      <c r="BL56" s="31">
        <f t="shared" si="35"/>
        <v>-76910.84</v>
      </c>
      <c r="BM56" s="6">
        <f t="shared" ca="1" si="36"/>
        <v>5.6099999999999997E-2</v>
      </c>
      <c r="BN56" s="6">
        <f t="shared" ca="1" si="36"/>
        <v>5.6099999999999997E-2</v>
      </c>
      <c r="BO56" s="6">
        <f t="shared" ca="1" si="36"/>
        <v>5.6099999999999997E-2</v>
      </c>
      <c r="BP56" s="6">
        <f t="shared" ca="1" si="36"/>
        <v>5.6099999999999997E-2</v>
      </c>
      <c r="BQ56" s="6">
        <f t="shared" ca="1" si="36"/>
        <v>5.6099999999999997E-2</v>
      </c>
      <c r="BR56" s="6">
        <f t="shared" ca="1" si="36"/>
        <v>5.6099999999999997E-2</v>
      </c>
      <c r="BS56" s="6">
        <f t="shared" ca="1" si="36"/>
        <v>5.6099999999999997E-2</v>
      </c>
      <c r="BT56" s="6">
        <f t="shared" ca="1" si="36"/>
        <v>5.6099999999999997E-2</v>
      </c>
      <c r="BU56" s="6">
        <f t="shared" ca="1" si="36"/>
        <v>5.6099999999999997E-2</v>
      </c>
      <c r="BV56" s="6">
        <f t="shared" ca="1" si="36"/>
        <v>5.6099999999999997E-2</v>
      </c>
      <c r="BW56" s="6">
        <f t="shared" ca="1" si="36"/>
        <v>5.6099999999999997E-2</v>
      </c>
      <c r="BX56" s="6">
        <f t="shared" ca="1" si="36"/>
        <v>5.6099999999999997E-2</v>
      </c>
      <c r="BY56" s="31">
        <f t="shared" ca="1" si="31"/>
        <v>1371548.73</v>
      </c>
      <c r="BZ56" s="31">
        <f t="shared" ca="1" si="31"/>
        <v>666947.32999999996</v>
      </c>
      <c r="CA56" s="31">
        <f t="shared" ca="1" si="31"/>
        <v>777727.4</v>
      </c>
      <c r="CB56" s="31">
        <f t="shared" ca="1" si="31"/>
        <v>381053.95</v>
      </c>
      <c r="CC56" s="31">
        <f t="shared" ca="1" si="31"/>
        <v>470075.01</v>
      </c>
      <c r="CD56" s="31">
        <f t="shared" ca="1" si="31"/>
        <v>699367.08</v>
      </c>
      <c r="CE56" s="31">
        <f t="shared" ca="1" si="42"/>
        <v>1114198.72</v>
      </c>
      <c r="CF56" s="31">
        <f t="shared" ca="1" si="42"/>
        <v>919558.32</v>
      </c>
      <c r="CG56" s="31">
        <f t="shared" ca="1" si="42"/>
        <v>1248983.3600000001</v>
      </c>
      <c r="CH56" s="31">
        <f t="shared" ca="1" si="42"/>
        <v>1480739.82</v>
      </c>
      <c r="CI56" s="31">
        <f t="shared" ca="1" si="42"/>
        <v>1281075.71</v>
      </c>
      <c r="CJ56" s="31">
        <f t="shared" ca="1" si="42"/>
        <v>784490.6</v>
      </c>
      <c r="CK56" s="32">
        <f t="shared" ca="1" si="39"/>
        <v>-97793.14</v>
      </c>
      <c r="CL56" s="32">
        <f t="shared" ca="1" si="39"/>
        <v>-47554.18</v>
      </c>
      <c r="CM56" s="32">
        <f t="shared" ca="1" si="39"/>
        <v>-55452.93</v>
      </c>
      <c r="CN56" s="32">
        <f t="shared" ca="1" si="37"/>
        <v>-27169.62</v>
      </c>
      <c r="CO56" s="32">
        <f t="shared" ca="1" si="37"/>
        <v>-33516.93</v>
      </c>
      <c r="CP56" s="32">
        <f t="shared" ca="1" si="37"/>
        <v>-49865.75</v>
      </c>
      <c r="CQ56" s="32">
        <f t="shared" ca="1" si="37"/>
        <v>-79443.759999999995</v>
      </c>
      <c r="CR56" s="32">
        <f t="shared" ca="1" si="37"/>
        <v>-65565.66</v>
      </c>
      <c r="CS56" s="32">
        <f t="shared" ca="1" si="37"/>
        <v>-89054.07</v>
      </c>
      <c r="CT56" s="32">
        <f t="shared" ca="1" si="37"/>
        <v>-105578.6</v>
      </c>
      <c r="CU56" s="32">
        <f t="shared" ca="1" si="37"/>
        <v>-91342.3</v>
      </c>
      <c r="CV56" s="32">
        <f t="shared" ca="1" si="37"/>
        <v>-55935.16</v>
      </c>
      <c r="CW56" s="31">
        <f t="shared" ca="1" si="41"/>
        <v>-110017.27999999996</v>
      </c>
      <c r="CX56" s="31">
        <f t="shared" ca="1" si="41"/>
        <v>-53498.450000000092</v>
      </c>
      <c r="CY56" s="31">
        <f t="shared" ca="1" si="41"/>
        <v>-62384.549999999981</v>
      </c>
      <c r="CZ56" s="31">
        <f t="shared" ca="1" si="40"/>
        <v>-5433.9199999999582</v>
      </c>
      <c r="DA56" s="31">
        <f t="shared" ca="1" si="40"/>
        <v>-6703.3799999999937</v>
      </c>
      <c r="DB56" s="31">
        <f t="shared" ca="1" si="40"/>
        <v>-9973.1600000000763</v>
      </c>
      <c r="DC56" s="31">
        <f t="shared" ca="1" si="40"/>
        <v>-15888.760000000126</v>
      </c>
      <c r="DD56" s="31">
        <f t="shared" ca="1" si="40"/>
        <v>175388.11999999991</v>
      </c>
      <c r="DE56" s="31">
        <f t="shared" ca="1" si="40"/>
        <v>238219.63999999998</v>
      </c>
      <c r="DF56" s="31">
        <f t="shared" ca="1" si="40"/>
        <v>190041.46999999991</v>
      </c>
      <c r="DG56" s="31">
        <f t="shared" ca="1" si="40"/>
        <v>164416.12999999998</v>
      </c>
      <c r="DH56" s="31">
        <f t="shared" ca="1" si="40"/>
        <v>100683.27999999994</v>
      </c>
      <c r="DI56" s="32">
        <f t="shared" ca="1" si="32"/>
        <v>-5500.86</v>
      </c>
      <c r="DJ56" s="32">
        <f t="shared" ca="1" si="32"/>
        <v>-2674.92</v>
      </c>
      <c r="DK56" s="32">
        <f t="shared" ca="1" si="32"/>
        <v>-3119.23</v>
      </c>
      <c r="DL56" s="32">
        <f t="shared" ca="1" si="32"/>
        <v>-271.7</v>
      </c>
      <c r="DM56" s="32">
        <f t="shared" ca="1" si="32"/>
        <v>-335.17</v>
      </c>
      <c r="DN56" s="32">
        <f t="shared" ca="1" si="32"/>
        <v>-498.66</v>
      </c>
      <c r="DO56" s="32">
        <f t="shared" ca="1" si="32"/>
        <v>-794.44</v>
      </c>
      <c r="DP56" s="32">
        <f t="shared" ca="1" si="32"/>
        <v>8769.41</v>
      </c>
      <c r="DQ56" s="32">
        <f t="shared" ca="1" si="32"/>
        <v>11910.98</v>
      </c>
      <c r="DR56" s="32">
        <f t="shared" ca="1" si="32"/>
        <v>9502.07</v>
      </c>
      <c r="DS56" s="32">
        <f t="shared" ca="1" si="32"/>
        <v>8220.81</v>
      </c>
      <c r="DT56" s="32">
        <f t="shared" ca="1" si="32"/>
        <v>5034.16</v>
      </c>
      <c r="DU56" s="31">
        <f t="shared" ca="1" si="33"/>
        <v>-26933.02</v>
      </c>
      <c r="DV56" s="31">
        <f t="shared" ca="1" si="33"/>
        <v>-12972.19</v>
      </c>
      <c r="DW56" s="31">
        <f t="shared" ca="1" si="33"/>
        <v>-14990.94</v>
      </c>
      <c r="DX56" s="31">
        <f t="shared" ca="1" si="33"/>
        <v>-1293.1099999999999</v>
      </c>
      <c r="DY56" s="31">
        <f t="shared" ca="1" si="33"/>
        <v>-1580.09</v>
      </c>
      <c r="DZ56" s="31">
        <f t="shared" ca="1" si="33"/>
        <v>-2327.6</v>
      </c>
      <c r="EA56" s="31">
        <f t="shared" ca="1" si="33"/>
        <v>-3672.41</v>
      </c>
      <c r="EB56" s="31">
        <f t="shared" ca="1" si="33"/>
        <v>40129.339999999997</v>
      </c>
      <c r="EC56" s="31">
        <f t="shared" ca="1" si="33"/>
        <v>53950.52</v>
      </c>
      <c r="ED56" s="31">
        <f t="shared" ca="1" si="33"/>
        <v>42611.05</v>
      </c>
      <c r="EE56" s="31">
        <f t="shared" ca="1" si="33"/>
        <v>36482.379999999997</v>
      </c>
      <c r="EF56" s="31">
        <f t="shared" ca="1" si="33"/>
        <v>22113.71</v>
      </c>
      <c r="EG56" s="32">
        <f t="shared" ca="1" si="34"/>
        <v>-142451.15999999995</v>
      </c>
      <c r="EH56" s="32">
        <f t="shared" ca="1" si="34"/>
        <v>-69145.560000000085</v>
      </c>
      <c r="EI56" s="32">
        <f t="shared" ca="1" si="34"/>
        <v>-80494.719999999987</v>
      </c>
      <c r="EJ56" s="32">
        <f t="shared" ca="1" si="34"/>
        <v>-6998.7299999999577</v>
      </c>
      <c r="EK56" s="32">
        <f t="shared" ca="1" si="34"/>
        <v>-8618.639999999994</v>
      </c>
      <c r="EL56" s="32">
        <f t="shared" ca="1" si="34"/>
        <v>-12799.420000000076</v>
      </c>
      <c r="EM56" s="32">
        <f t="shared" ca="1" si="34"/>
        <v>-20355.610000000124</v>
      </c>
      <c r="EN56" s="32">
        <f t="shared" ca="1" si="34"/>
        <v>224286.86999999991</v>
      </c>
      <c r="EO56" s="32">
        <f t="shared" ca="1" si="34"/>
        <v>304081.14</v>
      </c>
      <c r="EP56" s="32">
        <f t="shared" ca="1" si="34"/>
        <v>242154.58999999991</v>
      </c>
      <c r="EQ56" s="32">
        <f t="shared" ca="1" si="34"/>
        <v>209119.31999999998</v>
      </c>
      <c r="ER56" s="32">
        <f t="shared" ca="1" si="34"/>
        <v>127831.14999999994</v>
      </c>
    </row>
    <row r="57" spans="1:148" x14ac:dyDescent="0.25">
      <c r="A57" t="s">
        <v>460</v>
      </c>
      <c r="B57" s="1" t="s">
        <v>47</v>
      </c>
      <c r="C57" t="str">
        <f t="shared" ca="1" si="1"/>
        <v>GN2</v>
      </c>
      <c r="D57" t="str">
        <f t="shared" ca="1" si="2"/>
        <v>Genesee #2</v>
      </c>
      <c r="E57" s="51">
        <v>284435.73937570001</v>
      </c>
      <c r="F57" s="51">
        <v>271807.91335659998</v>
      </c>
      <c r="G57" s="51">
        <v>286998.84755529999</v>
      </c>
      <c r="H57" s="51">
        <v>275141.17070750002</v>
      </c>
      <c r="I57" s="51">
        <v>229270.3885803</v>
      </c>
      <c r="J57" s="51">
        <v>84304.352029500005</v>
      </c>
      <c r="K57" s="51">
        <v>261621.66653320001</v>
      </c>
      <c r="L57" s="51">
        <v>275114.24764219997</v>
      </c>
      <c r="M57" s="51">
        <v>278827.74333620002</v>
      </c>
      <c r="N57" s="51">
        <v>284613.16785859998</v>
      </c>
      <c r="O57" s="51">
        <v>260042.44490860001</v>
      </c>
      <c r="P57" s="51">
        <v>222158.0857468</v>
      </c>
      <c r="Q57" s="32">
        <v>24468062.059999999</v>
      </c>
      <c r="R57" s="32">
        <v>11882585.92</v>
      </c>
      <c r="S57" s="32">
        <v>14807060.99</v>
      </c>
      <c r="T57" s="32">
        <v>11695714.08</v>
      </c>
      <c r="U57" s="32">
        <v>6062074.3499999996</v>
      </c>
      <c r="V57" s="32">
        <v>2969457.3</v>
      </c>
      <c r="W57" s="32">
        <v>17639087.93</v>
      </c>
      <c r="X57" s="32">
        <v>15994779.23</v>
      </c>
      <c r="Y57" s="32">
        <v>31339340.100000001</v>
      </c>
      <c r="Z57" s="32">
        <v>25716169.789999999</v>
      </c>
      <c r="AA57" s="32">
        <v>22846987.09</v>
      </c>
      <c r="AB57" s="32">
        <v>11247945.52</v>
      </c>
      <c r="AC57" s="2">
        <v>5.65</v>
      </c>
      <c r="AD57" s="2">
        <v>5.65</v>
      </c>
      <c r="AE57" s="2">
        <v>5.65</v>
      </c>
      <c r="AF57" s="2">
        <v>5.65</v>
      </c>
      <c r="AG57" s="2">
        <v>5.65</v>
      </c>
      <c r="AH57" s="2">
        <v>5.65</v>
      </c>
      <c r="AI57" s="2">
        <v>5.65</v>
      </c>
      <c r="AJ57" s="2">
        <v>5.04</v>
      </c>
      <c r="AK57" s="2">
        <v>5.04</v>
      </c>
      <c r="AL57" s="2">
        <v>5.04</v>
      </c>
      <c r="AM57" s="2">
        <v>5.04</v>
      </c>
      <c r="AN57" s="2">
        <v>5.04</v>
      </c>
      <c r="AO57" s="33">
        <v>1382445.51</v>
      </c>
      <c r="AP57" s="33">
        <v>671366.1</v>
      </c>
      <c r="AQ57" s="33">
        <v>836598.95</v>
      </c>
      <c r="AR57" s="33">
        <v>660807.85</v>
      </c>
      <c r="AS57" s="33">
        <v>342507.2</v>
      </c>
      <c r="AT57" s="33">
        <v>167774.34</v>
      </c>
      <c r="AU57" s="33">
        <v>996608.47</v>
      </c>
      <c r="AV57" s="33">
        <v>806136.87</v>
      </c>
      <c r="AW57" s="33">
        <v>1579502.74</v>
      </c>
      <c r="AX57" s="33">
        <v>1296094.96</v>
      </c>
      <c r="AY57" s="33">
        <v>1151488.1499999999</v>
      </c>
      <c r="AZ57" s="33">
        <v>566896.44999999995</v>
      </c>
      <c r="BA57" s="31">
        <f t="shared" si="38"/>
        <v>2446.81</v>
      </c>
      <c r="BB57" s="31">
        <f t="shared" si="38"/>
        <v>1188.26</v>
      </c>
      <c r="BC57" s="31">
        <f t="shared" si="38"/>
        <v>1480.71</v>
      </c>
      <c r="BD57" s="31">
        <f t="shared" si="35"/>
        <v>-42104.57</v>
      </c>
      <c r="BE57" s="31">
        <f t="shared" si="35"/>
        <v>-21823.47</v>
      </c>
      <c r="BF57" s="31">
        <f t="shared" si="35"/>
        <v>-10690.05</v>
      </c>
      <c r="BG57" s="31">
        <f t="shared" si="35"/>
        <v>-63500.72</v>
      </c>
      <c r="BH57" s="31">
        <f t="shared" si="35"/>
        <v>-143953.01</v>
      </c>
      <c r="BI57" s="31">
        <f t="shared" si="35"/>
        <v>-282054.06</v>
      </c>
      <c r="BJ57" s="31">
        <f t="shared" si="35"/>
        <v>-141438.93</v>
      </c>
      <c r="BK57" s="31">
        <f t="shared" si="35"/>
        <v>-125658.43</v>
      </c>
      <c r="BL57" s="31">
        <f t="shared" si="35"/>
        <v>-61863.7</v>
      </c>
      <c r="BM57" s="6">
        <f t="shared" ca="1" si="36"/>
        <v>5.6099999999999997E-2</v>
      </c>
      <c r="BN57" s="6">
        <f t="shared" ca="1" si="36"/>
        <v>5.6099999999999997E-2</v>
      </c>
      <c r="BO57" s="6">
        <f t="shared" ca="1" si="36"/>
        <v>5.6099999999999997E-2</v>
      </c>
      <c r="BP57" s="6">
        <f t="shared" ca="1" si="36"/>
        <v>5.6099999999999997E-2</v>
      </c>
      <c r="BQ57" s="6">
        <f t="shared" ca="1" si="36"/>
        <v>5.6099999999999997E-2</v>
      </c>
      <c r="BR57" s="6">
        <f t="shared" ca="1" si="36"/>
        <v>5.6099999999999997E-2</v>
      </c>
      <c r="BS57" s="6">
        <f t="shared" ca="1" si="36"/>
        <v>5.6099999999999997E-2</v>
      </c>
      <c r="BT57" s="6">
        <f t="shared" ca="1" si="36"/>
        <v>5.6099999999999997E-2</v>
      </c>
      <c r="BU57" s="6">
        <f t="shared" ca="1" si="36"/>
        <v>5.6099999999999997E-2</v>
      </c>
      <c r="BV57" s="6">
        <f t="shared" ca="1" si="36"/>
        <v>5.6099999999999997E-2</v>
      </c>
      <c r="BW57" s="6">
        <f t="shared" ca="1" si="36"/>
        <v>5.6099999999999997E-2</v>
      </c>
      <c r="BX57" s="6">
        <f t="shared" ca="1" si="36"/>
        <v>5.6099999999999997E-2</v>
      </c>
      <c r="BY57" s="31">
        <f t="shared" ca="1" si="31"/>
        <v>1372658.28</v>
      </c>
      <c r="BZ57" s="31">
        <f t="shared" ca="1" si="31"/>
        <v>666613.06999999995</v>
      </c>
      <c r="CA57" s="31">
        <f t="shared" ca="1" si="31"/>
        <v>830676.12</v>
      </c>
      <c r="CB57" s="31">
        <f t="shared" ca="1" si="31"/>
        <v>656129.56000000006</v>
      </c>
      <c r="CC57" s="31">
        <f t="shared" ca="1" si="31"/>
        <v>340082.37</v>
      </c>
      <c r="CD57" s="31">
        <f t="shared" ca="1" si="31"/>
        <v>166586.54999999999</v>
      </c>
      <c r="CE57" s="31">
        <f t="shared" ca="1" si="42"/>
        <v>989552.83</v>
      </c>
      <c r="CF57" s="31">
        <f t="shared" ca="1" si="42"/>
        <v>897307.11</v>
      </c>
      <c r="CG57" s="31">
        <f t="shared" ca="1" si="42"/>
        <v>1758136.98</v>
      </c>
      <c r="CH57" s="31">
        <f t="shared" ca="1" si="42"/>
        <v>1442677.13</v>
      </c>
      <c r="CI57" s="31">
        <f t="shared" ca="1" si="42"/>
        <v>1281715.98</v>
      </c>
      <c r="CJ57" s="31">
        <f t="shared" ca="1" si="42"/>
        <v>631009.74</v>
      </c>
      <c r="CK57" s="32">
        <f t="shared" ca="1" si="39"/>
        <v>-97872.25</v>
      </c>
      <c r="CL57" s="32">
        <f t="shared" ca="1" si="39"/>
        <v>-47530.34</v>
      </c>
      <c r="CM57" s="32">
        <f t="shared" ca="1" si="39"/>
        <v>-59228.24</v>
      </c>
      <c r="CN57" s="32">
        <f t="shared" ca="1" si="37"/>
        <v>-46782.86</v>
      </c>
      <c r="CO57" s="32">
        <f t="shared" ca="1" si="37"/>
        <v>-24248.3</v>
      </c>
      <c r="CP57" s="32">
        <f t="shared" ca="1" si="37"/>
        <v>-11877.83</v>
      </c>
      <c r="CQ57" s="32">
        <f t="shared" ca="1" si="37"/>
        <v>-70556.350000000006</v>
      </c>
      <c r="CR57" s="32">
        <f t="shared" ca="1" si="37"/>
        <v>-63979.12</v>
      </c>
      <c r="CS57" s="32">
        <f t="shared" ca="1" si="37"/>
        <v>-125357.36</v>
      </c>
      <c r="CT57" s="32">
        <f t="shared" ca="1" si="37"/>
        <v>-102864.68</v>
      </c>
      <c r="CU57" s="32">
        <f t="shared" ca="1" si="37"/>
        <v>-91387.95</v>
      </c>
      <c r="CV57" s="32">
        <f t="shared" ca="1" si="37"/>
        <v>-44991.78</v>
      </c>
      <c r="CW57" s="31">
        <f t="shared" ca="1" si="41"/>
        <v>-110106.28999999998</v>
      </c>
      <c r="CX57" s="31">
        <f t="shared" ca="1" si="41"/>
        <v>-53471.63</v>
      </c>
      <c r="CY57" s="31">
        <f t="shared" ca="1" si="41"/>
        <v>-66631.779999999955</v>
      </c>
      <c r="CZ57" s="31">
        <f t="shared" ca="1" si="40"/>
        <v>-9356.5799999999072</v>
      </c>
      <c r="DA57" s="31">
        <f t="shared" ca="1" si="40"/>
        <v>-4849.6600000000035</v>
      </c>
      <c r="DB57" s="31">
        <f t="shared" ca="1" si="40"/>
        <v>-2375.5699999999961</v>
      </c>
      <c r="DC57" s="31">
        <f t="shared" ca="1" si="40"/>
        <v>-14111.26999999999</v>
      </c>
      <c r="DD57" s="31">
        <f t="shared" ca="1" si="40"/>
        <v>171144.13</v>
      </c>
      <c r="DE57" s="31">
        <f t="shared" ca="1" si="40"/>
        <v>335330.93999999989</v>
      </c>
      <c r="DF57" s="31">
        <f t="shared" ca="1" si="40"/>
        <v>185156.41999999998</v>
      </c>
      <c r="DG57" s="31">
        <f t="shared" ca="1" si="40"/>
        <v>164498.31000000011</v>
      </c>
      <c r="DH57" s="31">
        <f t="shared" ca="1" si="40"/>
        <v>80985.210000000006</v>
      </c>
      <c r="DI57" s="32">
        <f t="shared" ca="1" si="32"/>
        <v>-5505.31</v>
      </c>
      <c r="DJ57" s="32">
        <f t="shared" ca="1" si="32"/>
        <v>-2673.58</v>
      </c>
      <c r="DK57" s="32">
        <f t="shared" ca="1" si="32"/>
        <v>-3331.59</v>
      </c>
      <c r="DL57" s="32">
        <f t="shared" ca="1" si="32"/>
        <v>-467.83</v>
      </c>
      <c r="DM57" s="32">
        <f t="shared" ca="1" si="32"/>
        <v>-242.48</v>
      </c>
      <c r="DN57" s="32">
        <f t="shared" ca="1" si="32"/>
        <v>-118.78</v>
      </c>
      <c r="DO57" s="32">
        <f t="shared" ca="1" si="32"/>
        <v>-705.56</v>
      </c>
      <c r="DP57" s="32">
        <f t="shared" ca="1" si="32"/>
        <v>8557.2099999999991</v>
      </c>
      <c r="DQ57" s="32">
        <f t="shared" ca="1" si="32"/>
        <v>16766.55</v>
      </c>
      <c r="DR57" s="32">
        <f t="shared" ca="1" si="32"/>
        <v>9257.82</v>
      </c>
      <c r="DS57" s="32">
        <f t="shared" ca="1" si="32"/>
        <v>8224.92</v>
      </c>
      <c r="DT57" s="32">
        <f t="shared" ca="1" si="32"/>
        <v>4049.26</v>
      </c>
      <c r="DU57" s="31">
        <f t="shared" ca="1" si="33"/>
        <v>-26954.81</v>
      </c>
      <c r="DV57" s="31">
        <f t="shared" ca="1" si="33"/>
        <v>-12965.69</v>
      </c>
      <c r="DW57" s="31">
        <f t="shared" ca="1" si="33"/>
        <v>-16011.55</v>
      </c>
      <c r="DX57" s="31">
        <f t="shared" ca="1" si="33"/>
        <v>-2226.58</v>
      </c>
      <c r="DY57" s="31">
        <f t="shared" ca="1" si="33"/>
        <v>-1143.1400000000001</v>
      </c>
      <c r="DZ57" s="31">
        <f t="shared" ca="1" si="33"/>
        <v>-554.42999999999995</v>
      </c>
      <c r="EA57" s="31">
        <f t="shared" ca="1" si="33"/>
        <v>-3261.57</v>
      </c>
      <c r="EB57" s="31">
        <f t="shared" ca="1" si="33"/>
        <v>39158.300000000003</v>
      </c>
      <c r="EC57" s="31">
        <f t="shared" ca="1" si="33"/>
        <v>75943.679999999993</v>
      </c>
      <c r="ED57" s="31">
        <f t="shared" ca="1" si="33"/>
        <v>41515.72</v>
      </c>
      <c r="EE57" s="31">
        <f t="shared" ca="1" si="33"/>
        <v>36500.61</v>
      </c>
      <c r="EF57" s="31">
        <f t="shared" ca="1" si="33"/>
        <v>17787.3</v>
      </c>
      <c r="EG57" s="32">
        <f t="shared" ca="1" si="34"/>
        <v>-142566.40999999997</v>
      </c>
      <c r="EH57" s="32">
        <f t="shared" ca="1" si="34"/>
        <v>-69110.899999999994</v>
      </c>
      <c r="EI57" s="32">
        <f t="shared" ca="1" si="34"/>
        <v>-85974.919999999955</v>
      </c>
      <c r="EJ57" s="32">
        <f t="shared" ca="1" si="34"/>
        <v>-12050.989999999907</v>
      </c>
      <c r="EK57" s="32">
        <f t="shared" ca="1" si="34"/>
        <v>-6235.2800000000034</v>
      </c>
      <c r="EL57" s="32">
        <f t="shared" ca="1" si="34"/>
        <v>-3048.7799999999961</v>
      </c>
      <c r="EM57" s="32">
        <f t="shared" ca="1" si="34"/>
        <v>-18078.399999999991</v>
      </c>
      <c r="EN57" s="32">
        <f t="shared" ca="1" si="34"/>
        <v>218859.64</v>
      </c>
      <c r="EO57" s="32">
        <f t="shared" ca="1" si="34"/>
        <v>428041.16999999987</v>
      </c>
      <c r="EP57" s="32">
        <f t="shared" ca="1" si="34"/>
        <v>235929.96</v>
      </c>
      <c r="EQ57" s="32">
        <f t="shared" ca="1" si="34"/>
        <v>209223.84000000014</v>
      </c>
      <c r="ER57" s="32">
        <f t="shared" ca="1" si="34"/>
        <v>102821.77</v>
      </c>
    </row>
    <row r="58" spans="1:148" x14ac:dyDescent="0.25">
      <c r="A58" t="s">
        <v>461</v>
      </c>
      <c r="B58" s="1" t="s">
        <v>79</v>
      </c>
      <c r="C58" t="str">
        <f t="shared" ca="1" si="1"/>
        <v>GN3</v>
      </c>
      <c r="D58" t="str">
        <f t="shared" ca="1" si="2"/>
        <v>Genesee #3</v>
      </c>
      <c r="E58" s="51">
        <v>167832.21770000001</v>
      </c>
      <c r="F58" s="51">
        <v>311460.97710000002</v>
      </c>
      <c r="G58" s="51">
        <v>322942.17619999999</v>
      </c>
      <c r="H58" s="51">
        <v>294394.44130000001</v>
      </c>
      <c r="I58" s="51">
        <v>301054.18829999998</v>
      </c>
      <c r="J58" s="51">
        <v>247585.20759999999</v>
      </c>
      <c r="K58" s="51">
        <v>303687.46759999997</v>
      </c>
      <c r="L58" s="51">
        <v>290632.42910000001</v>
      </c>
      <c r="M58" s="51">
        <v>247417.05050000001</v>
      </c>
      <c r="O58" s="51">
        <v>206215.12109999999</v>
      </c>
      <c r="P58" s="51">
        <v>337730.68199999997</v>
      </c>
      <c r="Q58" s="32">
        <v>23109828.100000001</v>
      </c>
      <c r="R58" s="32">
        <v>13620937.49</v>
      </c>
      <c r="S58" s="32">
        <v>15936874.66</v>
      </c>
      <c r="T58" s="32">
        <v>11390040.98</v>
      </c>
      <c r="U58" s="32">
        <v>9188204.8699999992</v>
      </c>
      <c r="V58" s="32">
        <v>12731742.18</v>
      </c>
      <c r="W58" s="32">
        <v>22421596.170000002</v>
      </c>
      <c r="X58" s="32">
        <v>16305733.720000001</v>
      </c>
      <c r="Y58" s="32">
        <v>28369234.34</v>
      </c>
      <c r="Z58" s="32"/>
      <c r="AA58" s="32">
        <v>20143392.539999999</v>
      </c>
      <c r="AB58" s="32">
        <v>19049804.649999999</v>
      </c>
      <c r="AC58" s="2">
        <v>5.65</v>
      </c>
      <c r="AD58" s="2">
        <v>5.65</v>
      </c>
      <c r="AE58" s="2">
        <v>5.65</v>
      </c>
      <c r="AF58" s="2">
        <v>5.65</v>
      </c>
      <c r="AG58" s="2">
        <v>5.65</v>
      </c>
      <c r="AH58" s="2">
        <v>5.65</v>
      </c>
      <c r="AI58" s="2">
        <v>5.65</v>
      </c>
      <c r="AJ58" s="2">
        <v>5.04</v>
      </c>
      <c r="AK58" s="2">
        <v>5.04</v>
      </c>
      <c r="AM58" s="2">
        <v>5.04</v>
      </c>
      <c r="AN58" s="2">
        <v>5.04</v>
      </c>
      <c r="AO58" s="33">
        <v>1305705.29</v>
      </c>
      <c r="AP58" s="33">
        <v>769582.97</v>
      </c>
      <c r="AQ58" s="33">
        <v>900433.42</v>
      </c>
      <c r="AR58" s="33">
        <v>643537.31999999995</v>
      </c>
      <c r="AS58" s="33">
        <v>519133.58</v>
      </c>
      <c r="AT58" s="33">
        <v>719343.43</v>
      </c>
      <c r="AU58" s="33">
        <v>1266820.18</v>
      </c>
      <c r="AV58" s="33">
        <v>821808.98</v>
      </c>
      <c r="AW58" s="33">
        <v>1429809.41</v>
      </c>
      <c r="AX58" s="33"/>
      <c r="AY58" s="33">
        <v>1015226.98</v>
      </c>
      <c r="AZ58" s="33">
        <v>960110.15</v>
      </c>
      <c r="BA58" s="31">
        <f t="shared" si="38"/>
        <v>2310.98</v>
      </c>
      <c r="BB58" s="31">
        <f t="shared" si="38"/>
        <v>1362.09</v>
      </c>
      <c r="BC58" s="31">
        <f t="shared" si="38"/>
        <v>1593.69</v>
      </c>
      <c r="BD58" s="31">
        <f t="shared" si="35"/>
        <v>-41004.15</v>
      </c>
      <c r="BE58" s="31">
        <f t="shared" si="35"/>
        <v>-33077.54</v>
      </c>
      <c r="BF58" s="31">
        <f t="shared" si="35"/>
        <v>-45834.27</v>
      </c>
      <c r="BG58" s="31">
        <f t="shared" si="35"/>
        <v>-80717.75</v>
      </c>
      <c r="BH58" s="31">
        <f t="shared" si="35"/>
        <v>-146751.6</v>
      </c>
      <c r="BI58" s="31">
        <f t="shared" si="35"/>
        <v>-255323.11</v>
      </c>
      <c r="BJ58" s="31">
        <f t="shared" si="35"/>
        <v>0</v>
      </c>
      <c r="BK58" s="31">
        <f t="shared" si="35"/>
        <v>-110788.66</v>
      </c>
      <c r="BL58" s="31">
        <f t="shared" si="35"/>
        <v>-104773.93</v>
      </c>
      <c r="BM58" s="6">
        <f t="shared" ca="1" si="36"/>
        <v>5.74E-2</v>
      </c>
      <c r="BN58" s="6">
        <f t="shared" ca="1" si="36"/>
        <v>5.74E-2</v>
      </c>
      <c r="BO58" s="6">
        <f t="shared" ca="1" si="36"/>
        <v>5.74E-2</v>
      </c>
      <c r="BP58" s="6">
        <f t="shared" ca="1" si="36"/>
        <v>5.74E-2</v>
      </c>
      <c r="BQ58" s="6">
        <f t="shared" ca="1" si="36"/>
        <v>5.74E-2</v>
      </c>
      <c r="BR58" s="6">
        <f t="shared" ca="1" si="36"/>
        <v>5.74E-2</v>
      </c>
      <c r="BS58" s="6">
        <f t="shared" ca="1" si="36"/>
        <v>5.74E-2</v>
      </c>
      <c r="BT58" s="6">
        <f t="shared" ca="1" si="36"/>
        <v>5.74E-2</v>
      </c>
      <c r="BU58" s="6">
        <f t="shared" ca="1" si="36"/>
        <v>5.74E-2</v>
      </c>
      <c r="BV58" s="6">
        <f t="shared" ca="1" si="36"/>
        <v>5.74E-2</v>
      </c>
      <c r="BW58" s="6">
        <f t="shared" ca="1" si="36"/>
        <v>5.74E-2</v>
      </c>
      <c r="BX58" s="6">
        <f t="shared" ca="1" si="36"/>
        <v>5.74E-2</v>
      </c>
      <c r="BY58" s="31">
        <f t="shared" ca="1" si="31"/>
        <v>1326504.1299999999</v>
      </c>
      <c r="BZ58" s="31">
        <f t="shared" ca="1" si="31"/>
        <v>781841.81</v>
      </c>
      <c r="CA58" s="31">
        <f t="shared" ca="1" si="31"/>
        <v>914776.61</v>
      </c>
      <c r="CB58" s="31">
        <f t="shared" ca="1" si="31"/>
        <v>653788.35</v>
      </c>
      <c r="CC58" s="31">
        <f t="shared" ca="1" si="31"/>
        <v>527402.96</v>
      </c>
      <c r="CD58" s="31">
        <f t="shared" ca="1" si="31"/>
        <v>730802</v>
      </c>
      <c r="CE58" s="31">
        <f t="shared" ca="1" si="42"/>
        <v>1286999.6200000001</v>
      </c>
      <c r="CF58" s="31">
        <f t="shared" ca="1" si="42"/>
        <v>935949.12</v>
      </c>
      <c r="CG58" s="31">
        <f t="shared" ca="1" si="42"/>
        <v>1628394.05</v>
      </c>
      <c r="CH58" s="31">
        <f t="shared" ca="1" si="42"/>
        <v>0</v>
      </c>
      <c r="CI58" s="31">
        <f t="shared" ca="1" si="42"/>
        <v>1156230.73</v>
      </c>
      <c r="CJ58" s="31">
        <f t="shared" ca="1" si="42"/>
        <v>1093458.79</v>
      </c>
      <c r="CK58" s="32">
        <f t="shared" ca="1" si="39"/>
        <v>-92439.31</v>
      </c>
      <c r="CL58" s="32">
        <f t="shared" ca="1" si="39"/>
        <v>-54483.75</v>
      </c>
      <c r="CM58" s="32">
        <f t="shared" ca="1" si="39"/>
        <v>-63747.5</v>
      </c>
      <c r="CN58" s="32">
        <f t="shared" ca="1" si="37"/>
        <v>-45560.160000000003</v>
      </c>
      <c r="CO58" s="32">
        <f t="shared" ca="1" si="37"/>
        <v>-36752.82</v>
      </c>
      <c r="CP58" s="32">
        <f t="shared" ca="1" si="37"/>
        <v>-50926.97</v>
      </c>
      <c r="CQ58" s="32">
        <f t="shared" ca="1" si="37"/>
        <v>-89686.38</v>
      </c>
      <c r="CR58" s="32">
        <f t="shared" ca="1" si="37"/>
        <v>-65222.93</v>
      </c>
      <c r="CS58" s="32">
        <f t="shared" ca="1" si="37"/>
        <v>-113476.94</v>
      </c>
      <c r="CT58" s="32">
        <f t="shared" ca="1" si="37"/>
        <v>0</v>
      </c>
      <c r="CU58" s="32">
        <f t="shared" ca="1" si="37"/>
        <v>-80573.570000000007</v>
      </c>
      <c r="CV58" s="32">
        <f t="shared" ca="1" si="37"/>
        <v>-76199.22</v>
      </c>
      <c r="CW58" s="31">
        <f t="shared" ca="1" si="41"/>
        <v>-73951.450000000201</v>
      </c>
      <c r="CX58" s="31">
        <f t="shared" ca="1" si="41"/>
        <v>-43586.999999999913</v>
      </c>
      <c r="CY58" s="31">
        <f t="shared" ca="1" si="41"/>
        <v>-50998.000000000058</v>
      </c>
      <c r="CZ58" s="31">
        <f t="shared" ca="1" si="40"/>
        <v>5695.0199999999968</v>
      </c>
      <c r="DA58" s="31">
        <f t="shared" ca="1" si="40"/>
        <v>4594.0999999999403</v>
      </c>
      <c r="DB58" s="31">
        <f t="shared" ca="1" si="40"/>
        <v>6365.8699999999735</v>
      </c>
      <c r="DC58" s="31">
        <f t="shared" ca="1" si="40"/>
        <v>11210.810000000289</v>
      </c>
      <c r="DD58" s="31">
        <f t="shared" ca="1" si="40"/>
        <v>195668.80999999997</v>
      </c>
      <c r="DE58" s="31">
        <f t="shared" ca="1" si="40"/>
        <v>340430.81000000017</v>
      </c>
      <c r="DF58" s="31">
        <f t="shared" ca="1" si="40"/>
        <v>0</v>
      </c>
      <c r="DG58" s="31">
        <f t="shared" ca="1" si="40"/>
        <v>171218.83999999994</v>
      </c>
      <c r="DH58" s="31">
        <f t="shared" ca="1" si="40"/>
        <v>161923.35000000003</v>
      </c>
      <c r="DI58" s="32">
        <f t="shared" ca="1" si="32"/>
        <v>-3697.57</v>
      </c>
      <c r="DJ58" s="32">
        <f t="shared" ca="1" si="32"/>
        <v>-2179.35</v>
      </c>
      <c r="DK58" s="32">
        <f t="shared" ca="1" si="32"/>
        <v>-2549.9</v>
      </c>
      <c r="DL58" s="32">
        <f t="shared" ca="1" si="32"/>
        <v>284.75</v>
      </c>
      <c r="DM58" s="32">
        <f t="shared" ca="1" si="32"/>
        <v>229.7</v>
      </c>
      <c r="DN58" s="32">
        <f t="shared" ca="1" si="32"/>
        <v>318.29000000000002</v>
      </c>
      <c r="DO58" s="32">
        <f t="shared" ca="1" si="32"/>
        <v>560.54</v>
      </c>
      <c r="DP58" s="32">
        <f t="shared" ca="1" si="32"/>
        <v>9783.44</v>
      </c>
      <c r="DQ58" s="32">
        <f t="shared" ca="1" si="32"/>
        <v>17021.54</v>
      </c>
      <c r="DR58" s="32">
        <f t="shared" ca="1" si="32"/>
        <v>0</v>
      </c>
      <c r="DS58" s="32">
        <f t="shared" ca="1" si="32"/>
        <v>8560.94</v>
      </c>
      <c r="DT58" s="32">
        <f t="shared" ca="1" si="32"/>
        <v>8096.17</v>
      </c>
      <c r="DU58" s="31">
        <f t="shared" ca="1" si="33"/>
        <v>-18103.849999999999</v>
      </c>
      <c r="DV58" s="31">
        <f t="shared" ca="1" si="33"/>
        <v>-10568.89</v>
      </c>
      <c r="DW58" s="31">
        <f t="shared" ca="1" si="33"/>
        <v>-12254.77</v>
      </c>
      <c r="DX58" s="31">
        <f t="shared" ca="1" si="33"/>
        <v>1355.24</v>
      </c>
      <c r="DY58" s="31">
        <f t="shared" ca="1" si="33"/>
        <v>1082.9000000000001</v>
      </c>
      <c r="DZ58" s="31">
        <f t="shared" ca="1" si="33"/>
        <v>1485.71</v>
      </c>
      <c r="EA58" s="31">
        <f t="shared" ca="1" si="33"/>
        <v>2591.1799999999998</v>
      </c>
      <c r="EB58" s="31">
        <f t="shared" ca="1" si="33"/>
        <v>44769.62</v>
      </c>
      <c r="EC58" s="31">
        <f t="shared" ca="1" si="33"/>
        <v>77098.67</v>
      </c>
      <c r="ED58" s="31">
        <f t="shared" ca="1" si="33"/>
        <v>0</v>
      </c>
      <c r="EE58" s="31">
        <f t="shared" ca="1" si="33"/>
        <v>37991.83</v>
      </c>
      <c r="EF58" s="31">
        <f t="shared" ca="1" si="33"/>
        <v>35564.26</v>
      </c>
      <c r="EG58" s="32">
        <f t="shared" ca="1" si="34"/>
        <v>-95752.870000000199</v>
      </c>
      <c r="EH58" s="32">
        <f t="shared" ca="1" si="34"/>
        <v>-56335.239999999911</v>
      </c>
      <c r="EI58" s="32">
        <f t="shared" ca="1" si="34"/>
        <v>-65802.670000000056</v>
      </c>
      <c r="EJ58" s="32">
        <f t="shared" ca="1" si="34"/>
        <v>7335.0099999999966</v>
      </c>
      <c r="EK58" s="32">
        <f t="shared" ca="1" si="34"/>
        <v>5906.6999999999407</v>
      </c>
      <c r="EL58" s="32">
        <f t="shared" ca="1" si="34"/>
        <v>8169.8699999999735</v>
      </c>
      <c r="EM58" s="32">
        <f t="shared" ca="1" si="34"/>
        <v>14362.53000000029</v>
      </c>
      <c r="EN58" s="32">
        <f t="shared" ca="1" si="34"/>
        <v>250221.86999999997</v>
      </c>
      <c r="EO58" s="32">
        <f t="shared" ca="1" si="34"/>
        <v>434551.02000000014</v>
      </c>
      <c r="EP58" s="32">
        <f t="shared" ca="1" si="34"/>
        <v>0</v>
      </c>
      <c r="EQ58" s="32">
        <f t="shared" ca="1" si="34"/>
        <v>217771.60999999993</v>
      </c>
      <c r="ER58" s="32">
        <f t="shared" ca="1" si="34"/>
        <v>205583.78000000006</v>
      </c>
    </row>
    <row r="59" spans="1:148" x14ac:dyDescent="0.25">
      <c r="A59" t="s">
        <v>462</v>
      </c>
      <c r="B59" s="1" t="s">
        <v>43</v>
      </c>
      <c r="C59" t="str">
        <f t="shared" ca="1" si="1"/>
        <v>GPEC</v>
      </c>
      <c r="D59" t="str">
        <f t="shared" ca="1" si="2"/>
        <v>Grande Prairie EcoPower Industrial System</v>
      </c>
      <c r="E59" s="51">
        <v>6362.5096999999996</v>
      </c>
      <c r="F59" s="51">
        <v>6440.7581</v>
      </c>
      <c r="G59" s="51">
        <v>3921.7577000000001</v>
      </c>
      <c r="H59" s="51">
        <v>7942.5096000000003</v>
      </c>
      <c r="I59" s="51">
        <v>7487.2785000000003</v>
      </c>
      <c r="J59" s="51">
        <v>6158.0173999999997</v>
      </c>
      <c r="K59" s="51">
        <v>7286.3818000000001</v>
      </c>
      <c r="L59" s="51">
        <v>6119.6098000000002</v>
      </c>
      <c r="M59" s="51">
        <v>7660.5685999999996</v>
      </c>
      <c r="N59" s="51">
        <v>6814.0655999999999</v>
      </c>
      <c r="O59" s="51">
        <v>7457.0744999999997</v>
      </c>
      <c r="P59" s="51">
        <v>7002.9883</v>
      </c>
      <c r="Q59" s="32">
        <v>376409.35</v>
      </c>
      <c r="R59" s="32">
        <v>263085.99</v>
      </c>
      <c r="S59" s="32">
        <v>143781.85</v>
      </c>
      <c r="T59" s="32">
        <v>329596.33</v>
      </c>
      <c r="U59" s="32">
        <v>213988.95</v>
      </c>
      <c r="V59" s="32">
        <v>341697.01</v>
      </c>
      <c r="W59" s="32">
        <v>425892.59</v>
      </c>
      <c r="X59" s="32">
        <v>315058.69</v>
      </c>
      <c r="Y59" s="32">
        <v>811838.68</v>
      </c>
      <c r="Z59" s="32">
        <v>630861.67000000004</v>
      </c>
      <c r="AA59" s="32">
        <v>656398.62</v>
      </c>
      <c r="AB59" s="32">
        <v>409554.65</v>
      </c>
      <c r="AC59" s="2">
        <v>-3.85</v>
      </c>
      <c r="AD59" s="2">
        <v>-3.85</v>
      </c>
      <c r="AE59" s="2">
        <v>-3.85</v>
      </c>
      <c r="AF59" s="2">
        <v>-3.85</v>
      </c>
      <c r="AG59" s="2">
        <v>-3.85</v>
      </c>
      <c r="AH59" s="2">
        <v>-3.85</v>
      </c>
      <c r="AI59" s="2">
        <v>-3.85</v>
      </c>
      <c r="AJ59" s="2">
        <v>-4.5</v>
      </c>
      <c r="AK59" s="2">
        <v>-4.5</v>
      </c>
      <c r="AL59" s="2">
        <v>-4.5</v>
      </c>
      <c r="AM59" s="2">
        <v>-4.5</v>
      </c>
      <c r="AN59" s="2">
        <v>-4.5</v>
      </c>
      <c r="AO59" s="33">
        <v>-14491.76</v>
      </c>
      <c r="AP59" s="33">
        <v>-10128.81</v>
      </c>
      <c r="AQ59" s="33">
        <v>-5535.6</v>
      </c>
      <c r="AR59" s="33">
        <v>-12689.46</v>
      </c>
      <c r="AS59" s="33">
        <v>-8238.57</v>
      </c>
      <c r="AT59" s="33">
        <v>-13155.33</v>
      </c>
      <c r="AU59" s="33">
        <v>-16396.86</v>
      </c>
      <c r="AV59" s="33">
        <v>-14177.64</v>
      </c>
      <c r="AW59" s="33">
        <v>-36532.74</v>
      </c>
      <c r="AX59" s="33">
        <v>-28388.78</v>
      </c>
      <c r="AY59" s="33">
        <v>-29537.94</v>
      </c>
      <c r="AZ59" s="33">
        <v>-18429.96</v>
      </c>
      <c r="BA59" s="31">
        <f t="shared" si="38"/>
        <v>37.64</v>
      </c>
      <c r="BB59" s="31">
        <f t="shared" si="38"/>
        <v>26.31</v>
      </c>
      <c r="BC59" s="31">
        <f t="shared" si="38"/>
        <v>14.38</v>
      </c>
      <c r="BD59" s="31">
        <f t="shared" si="35"/>
        <v>-1186.55</v>
      </c>
      <c r="BE59" s="31">
        <f t="shared" si="35"/>
        <v>-770.36</v>
      </c>
      <c r="BF59" s="31">
        <f t="shared" si="35"/>
        <v>-1230.1099999999999</v>
      </c>
      <c r="BG59" s="31">
        <f t="shared" si="35"/>
        <v>-1533.21</v>
      </c>
      <c r="BH59" s="31">
        <f t="shared" si="35"/>
        <v>-2835.53</v>
      </c>
      <c r="BI59" s="31">
        <f t="shared" si="35"/>
        <v>-7306.55</v>
      </c>
      <c r="BJ59" s="31">
        <f t="shared" si="35"/>
        <v>-3469.74</v>
      </c>
      <c r="BK59" s="31">
        <f t="shared" si="35"/>
        <v>-3610.19</v>
      </c>
      <c r="BL59" s="31">
        <f t="shared" si="35"/>
        <v>-2252.5500000000002</v>
      </c>
      <c r="BM59" s="6">
        <f t="shared" ca="1" si="36"/>
        <v>-0.12</v>
      </c>
      <c r="BN59" s="6">
        <f t="shared" ca="1" si="36"/>
        <v>-0.12</v>
      </c>
      <c r="BO59" s="6">
        <f t="shared" ca="1" si="36"/>
        <v>-0.12</v>
      </c>
      <c r="BP59" s="6">
        <f t="shared" ca="1" si="36"/>
        <v>-0.12</v>
      </c>
      <c r="BQ59" s="6">
        <f t="shared" ca="1" si="36"/>
        <v>-0.12</v>
      </c>
      <c r="BR59" s="6">
        <f t="shared" ca="1" si="36"/>
        <v>-0.12</v>
      </c>
      <c r="BS59" s="6">
        <f t="shared" ca="1" si="36"/>
        <v>-0.12</v>
      </c>
      <c r="BT59" s="6">
        <f t="shared" ca="1" si="36"/>
        <v>-0.12</v>
      </c>
      <c r="BU59" s="6">
        <f t="shared" ca="1" si="36"/>
        <v>-0.12</v>
      </c>
      <c r="BV59" s="6">
        <f t="shared" ca="1" si="36"/>
        <v>-0.12</v>
      </c>
      <c r="BW59" s="6">
        <f t="shared" ca="1" si="36"/>
        <v>-0.12</v>
      </c>
      <c r="BX59" s="6">
        <f t="shared" ca="1" si="36"/>
        <v>-0.12</v>
      </c>
      <c r="BY59" s="31">
        <f t="shared" ref="BY59:CJ90" ca="1" si="43">IFERROR(VLOOKUP($C59,DOSDetail,CELL("col",BY$4)+58,FALSE),ROUND(Q59*BM59,2))</f>
        <v>-45169.120000000003</v>
      </c>
      <c r="BZ59" s="31">
        <f t="shared" ca="1" si="43"/>
        <v>-31570.32</v>
      </c>
      <c r="CA59" s="31">
        <f t="shared" ca="1" si="43"/>
        <v>-17253.82</v>
      </c>
      <c r="CB59" s="31">
        <f t="shared" ca="1" si="43"/>
        <v>-39551.56</v>
      </c>
      <c r="CC59" s="31">
        <f t="shared" ca="1" si="43"/>
        <v>-25678.67</v>
      </c>
      <c r="CD59" s="31">
        <f t="shared" ca="1" si="43"/>
        <v>-41003.64</v>
      </c>
      <c r="CE59" s="31">
        <f t="shared" ca="1" si="42"/>
        <v>-51107.11</v>
      </c>
      <c r="CF59" s="31">
        <f t="shared" ca="1" si="42"/>
        <v>-37807.040000000001</v>
      </c>
      <c r="CG59" s="31">
        <f t="shared" ca="1" si="42"/>
        <v>-97420.64</v>
      </c>
      <c r="CH59" s="31">
        <f t="shared" ca="1" si="42"/>
        <v>-75703.399999999994</v>
      </c>
      <c r="CI59" s="31">
        <f t="shared" ca="1" si="42"/>
        <v>-78767.83</v>
      </c>
      <c r="CJ59" s="31">
        <f t="shared" ca="1" si="42"/>
        <v>-49146.559999999998</v>
      </c>
      <c r="CK59" s="32">
        <f t="shared" ca="1" si="39"/>
        <v>-1505.64</v>
      </c>
      <c r="CL59" s="32">
        <f t="shared" ca="1" si="39"/>
        <v>-1052.3399999999999</v>
      </c>
      <c r="CM59" s="32">
        <f t="shared" ca="1" si="39"/>
        <v>-575.13</v>
      </c>
      <c r="CN59" s="32">
        <f t="shared" ca="1" si="37"/>
        <v>-1318.39</v>
      </c>
      <c r="CO59" s="32">
        <f t="shared" ca="1" si="37"/>
        <v>-855.96</v>
      </c>
      <c r="CP59" s="32">
        <f t="shared" ca="1" si="37"/>
        <v>-1366.79</v>
      </c>
      <c r="CQ59" s="32">
        <f t="shared" ca="1" si="37"/>
        <v>-1703.57</v>
      </c>
      <c r="CR59" s="32">
        <f t="shared" ca="1" si="37"/>
        <v>-1260.23</v>
      </c>
      <c r="CS59" s="32">
        <f t="shared" ca="1" si="37"/>
        <v>-3247.35</v>
      </c>
      <c r="CT59" s="32">
        <f t="shared" ca="1" si="37"/>
        <v>-2523.4499999999998</v>
      </c>
      <c r="CU59" s="32">
        <f t="shared" ca="1" si="37"/>
        <v>-2625.59</v>
      </c>
      <c r="CV59" s="32">
        <f t="shared" ca="1" si="37"/>
        <v>-1638.22</v>
      </c>
      <c r="CW59" s="31">
        <f t="shared" ca="1" si="41"/>
        <v>-32220.639999999999</v>
      </c>
      <c r="CX59" s="31">
        <f t="shared" ca="1" si="41"/>
        <v>-22520.16</v>
      </c>
      <c r="CY59" s="31">
        <f t="shared" ca="1" si="41"/>
        <v>-12307.73</v>
      </c>
      <c r="CZ59" s="31">
        <f t="shared" ca="1" si="40"/>
        <v>-26993.94</v>
      </c>
      <c r="DA59" s="31">
        <f t="shared" ca="1" si="40"/>
        <v>-17525.699999999997</v>
      </c>
      <c r="DB59" s="31">
        <f t="shared" ca="1" si="40"/>
        <v>-27984.989999999998</v>
      </c>
      <c r="DC59" s="31">
        <f t="shared" ca="1" si="40"/>
        <v>-34880.61</v>
      </c>
      <c r="DD59" s="31">
        <f t="shared" ca="1" si="40"/>
        <v>-22054.100000000006</v>
      </c>
      <c r="DE59" s="31">
        <f t="shared" ca="1" si="40"/>
        <v>-56828.700000000004</v>
      </c>
      <c r="DF59" s="31">
        <f t="shared" ca="1" si="40"/>
        <v>-46368.329999999994</v>
      </c>
      <c r="DG59" s="31">
        <f t="shared" ca="1" si="40"/>
        <v>-48245.289999999994</v>
      </c>
      <c r="DH59" s="31">
        <f t="shared" ca="1" si="40"/>
        <v>-30102.27</v>
      </c>
      <c r="DI59" s="32">
        <f t="shared" ca="1" si="32"/>
        <v>-1611.03</v>
      </c>
      <c r="DJ59" s="32">
        <f t="shared" ca="1" si="32"/>
        <v>-1126.01</v>
      </c>
      <c r="DK59" s="32">
        <f t="shared" ca="1" si="32"/>
        <v>-615.39</v>
      </c>
      <c r="DL59" s="32">
        <f t="shared" ca="1" si="32"/>
        <v>-1349.7</v>
      </c>
      <c r="DM59" s="32">
        <f t="shared" ca="1" si="32"/>
        <v>-876.29</v>
      </c>
      <c r="DN59" s="32">
        <f t="shared" ca="1" si="32"/>
        <v>-1399.25</v>
      </c>
      <c r="DO59" s="32">
        <f t="shared" ca="1" si="32"/>
        <v>-1744.03</v>
      </c>
      <c r="DP59" s="32">
        <f t="shared" ca="1" si="32"/>
        <v>-1102.71</v>
      </c>
      <c r="DQ59" s="32">
        <f t="shared" ca="1" si="32"/>
        <v>-2841.44</v>
      </c>
      <c r="DR59" s="32">
        <f t="shared" ca="1" si="32"/>
        <v>-2318.42</v>
      </c>
      <c r="DS59" s="32">
        <f t="shared" ca="1" si="32"/>
        <v>-2412.2600000000002</v>
      </c>
      <c r="DT59" s="32">
        <f t="shared" ca="1" si="32"/>
        <v>-1505.11</v>
      </c>
      <c r="DU59" s="31">
        <f t="shared" ca="1" si="33"/>
        <v>-7887.84</v>
      </c>
      <c r="DV59" s="31">
        <f t="shared" ca="1" si="33"/>
        <v>-5460.64</v>
      </c>
      <c r="DW59" s="31">
        <f t="shared" ca="1" si="33"/>
        <v>-2957.53</v>
      </c>
      <c r="DX59" s="31">
        <f t="shared" ca="1" si="33"/>
        <v>-6423.74</v>
      </c>
      <c r="DY59" s="31">
        <f t="shared" ca="1" si="33"/>
        <v>-4131.08</v>
      </c>
      <c r="DZ59" s="31">
        <f t="shared" ca="1" si="33"/>
        <v>-6531.32</v>
      </c>
      <c r="EA59" s="31">
        <f t="shared" ca="1" si="33"/>
        <v>-8062.04</v>
      </c>
      <c r="EB59" s="31">
        <f t="shared" ca="1" si="33"/>
        <v>-5046.05</v>
      </c>
      <c r="EC59" s="31">
        <f t="shared" ca="1" si="33"/>
        <v>-12870.21</v>
      </c>
      <c r="ED59" s="31">
        <f t="shared" ca="1" si="33"/>
        <v>-10396.69</v>
      </c>
      <c r="EE59" s="31">
        <f t="shared" ca="1" si="33"/>
        <v>-10705.17</v>
      </c>
      <c r="EF59" s="31">
        <f t="shared" ca="1" si="33"/>
        <v>-6611.55</v>
      </c>
      <c r="EG59" s="32">
        <f t="shared" ca="1" si="34"/>
        <v>-41719.509999999995</v>
      </c>
      <c r="EH59" s="32">
        <f t="shared" ca="1" si="34"/>
        <v>-29106.809999999998</v>
      </c>
      <c r="EI59" s="32">
        <f t="shared" ca="1" si="34"/>
        <v>-15880.65</v>
      </c>
      <c r="EJ59" s="32">
        <f t="shared" ca="1" si="34"/>
        <v>-34767.379999999997</v>
      </c>
      <c r="EK59" s="32">
        <f t="shared" ca="1" si="34"/>
        <v>-22533.07</v>
      </c>
      <c r="EL59" s="32">
        <f t="shared" ca="1" si="34"/>
        <v>-35915.56</v>
      </c>
      <c r="EM59" s="32">
        <f t="shared" ca="1" si="34"/>
        <v>-44686.68</v>
      </c>
      <c r="EN59" s="32">
        <f t="shared" ca="1" si="34"/>
        <v>-28202.860000000004</v>
      </c>
      <c r="EO59" s="32">
        <f t="shared" ca="1" si="34"/>
        <v>-72540.350000000006</v>
      </c>
      <c r="EP59" s="32">
        <f t="shared" ca="1" si="34"/>
        <v>-59083.439999999995</v>
      </c>
      <c r="EQ59" s="32">
        <f t="shared" ca="1" si="34"/>
        <v>-61362.719999999994</v>
      </c>
      <c r="ER59" s="32">
        <f t="shared" ca="1" si="34"/>
        <v>-38218.93</v>
      </c>
    </row>
    <row r="60" spans="1:148" x14ac:dyDescent="0.25">
      <c r="A60" t="s">
        <v>475</v>
      </c>
      <c r="B60" s="1" t="s">
        <v>119</v>
      </c>
      <c r="C60" t="str">
        <f t="shared" ca="1" si="1"/>
        <v>GWW1</v>
      </c>
      <c r="D60" t="str">
        <f t="shared" ca="1" si="2"/>
        <v>Soderglen Wind Facility</v>
      </c>
      <c r="E60" s="51">
        <v>29592.114099999999</v>
      </c>
      <c r="F60" s="51">
        <v>18394.2363</v>
      </c>
      <c r="G60" s="51">
        <v>22198.113300000001</v>
      </c>
      <c r="H60" s="51">
        <v>16150.0764</v>
      </c>
      <c r="I60" s="51">
        <v>19749.841899999999</v>
      </c>
      <c r="J60" s="51">
        <v>18421.641</v>
      </c>
      <c r="K60" s="51">
        <v>10069.757799999999</v>
      </c>
      <c r="L60" s="51">
        <v>10502.672</v>
      </c>
      <c r="M60" s="51">
        <v>15886.5278</v>
      </c>
      <c r="N60" s="51">
        <v>18255.6574</v>
      </c>
      <c r="O60" s="51">
        <v>20052.800599999999</v>
      </c>
      <c r="P60" s="51">
        <v>24160.423999999999</v>
      </c>
      <c r="Q60" s="32">
        <v>929729.43</v>
      </c>
      <c r="R60" s="32">
        <v>557912.85</v>
      </c>
      <c r="S60" s="32">
        <v>783637.24</v>
      </c>
      <c r="T60" s="32">
        <v>392202.9</v>
      </c>
      <c r="U60" s="32">
        <v>409779.71</v>
      </c>
      <c r="V60" s="32">
        <v>474567.99</v>
      </c>
      <c r="W60" s="32">
        <v>194965.79</v>
      </c>
      <c r="X60" s="32">
        <v>543549.51</v>
      </c>
      <c r="Y60" s="32">
        <v>746408.16</v>
      </c>
      <c r="Z60" s="32">
        <v>781890.19</v>
      </c>
      <c r="AA60" s="32">
        <v>900955.09</v>
      </c>
      <c r="AB60" s="32">
        <v>943862.04</v>
      </c>
      <c r="AC60" s="2">
        <v>2.91</v>
      </c>
      <c r="AD60" s="2">
        <v>2.91</v>
      </c>
      <c r="AE60" s="2">
        <v>2.91</v>
      </c>
      <c r="AF60" s="2">
        <v>2.91</v>
      </c>
      <c r="AG60" s="2">
        <v>2.91</v>
      </c>
      <c r="AH60" s="2">
        <v>2.91</v>
      </c>
      <c r="AI60" s="2">
        <v>2.91</v>
      </c>
      <c r="AJ60" s="2">
        <v>2.3199999999999998</v>
      </c>
      <c r="AK60" s="2">
        <v>2.3199999999999998</v>
      </c>
      <c r="AL60" s="2">
        <v>2.3199999999999998</v>
      </c>
      <c r="AM60" s="2">
        <v>2.3199999999999998</v>
      </c>
      <c r="AN60" s="2">
        <v>2.3199999999999998</v>
      </c>
      <c r="AO60" s="33">
        <v>27055.13</v>
      </c>
      <c r="AP60" s="33">
        <v>16235.26</v>
      </c>
      <c r="AQ60" s="33">
        <v>22803.84</v>
      </c>
      <c r="AR60" s="33">
        <v>11413.1</v>
      </c>
      <c r="AS60" s="33">
        <v>11924.59</v>
      </c>
      <c r="AT60" s="33">
        <v>13809.93</v>
      </c>
      <c r="AU60" s="33">
        <v>5673.5</v>
      </c>
      <c r="AV60" s="33">
        <v>12610.35</v>
      </c>
      <c r="AW60" s="33">
        <v>17316.669999999998</v>
      </c>
      <c r="AX60" s="33">
        <v>18139.849999999999</v>
      </c>
      <c r="AY60" s="33">
        <v>20902.16</v>
      </c>
      <c r="AZ60" s="33">
        <v>21897.599999999999</v>
      </c>
      <c r="BA60" s="31">
        <f t="shared" si="38"/>
        <v>92.97</v>
      </c>
      <c r="BB60" s="31">
        <f t="shared" si="38"/>
        <v>55.79</v>
      </c>
      <c r="BC60" s="31">
        <f t="shared" si="38"/>
        <v>78.36</v>
      </c>
      <c r="BD60" s="31">
        <f t="shared" si="35"/>
        <v>-1411.93</v>
      </c>
      <c r="BE60" s="31">
        <f t="shared" si="35"/>
        <v>-1475.21</v>
      </c>
      <c r="BF60" s="31">
        <f t="shared" si="35"/>
        <v>-1708.44</v>
      </c>
      <c r="BG60" s="31">
        <f t="shared" si="35"/>
        <v>-701.88</v>
      </c>
      <c r="BH60" s="31">
        <f t="shared" si="35"/>
        <v>-4891.95</v>
      </c>
      <c r="BI60" s="31">
        <f t="shared" si="35"/>
        <v>-6717.67</v>
      </c>
      <c r="BJ60" s="31">
        <f t="shared" si="35"/>
        <v>-4300.3999999999996</v>
      </c>
      <c r="BK60" s="31">
        <f t="shared" si="35"/>
        <v>-4955.25</v>
      </c>
      <c r="BL60" s="31">
        <f t="shared" si="35"/>
        <v>-5191.24</v>
      </c>
      <c r="BM60" s="6">
        <f t="shared" ca="1" si="36"/>
        <v>5.3800000000000001E-2</v>
      </c>
      <c r="BN60" s="6">
        <f t="shared" ca="1" si="36"/>
        <v>5.3800000000000001E-2</v>
      </c>
      <c r="BO60" s="6">
        <f t="shared" ca="1" si="36"/>
        <v>5.3800000000000001E-2</v>
      </c>
      <c r="BP60" s="6">
        <f t="shared" ca="1" si="36"/>
        <v>5.3800000000000001E-2</v>
      </c>
      <c r="BQ60" s="6">
        <f t="shared" ca="1" si="36"/>
        <v>5.3800000000000001E-2</v>
      </c>
      <c r="BR60" s="6">
        <f t="shared" ca="1" si="36"/>
        <v>5.3800000000000001E-2</v>
      </c>
      <c r="BS60" s="6">
        <f t="shared" ca="1" si="36"/>
        <v>5.3800000000000001E-2</v>
      </c>
      <c r="BT60" s="6">
        <f t="shared" ca="1" si="36"/>
        <v>5.3800000000000001E-2</v>
      </c>
      <c r="BU60" s="6">
        <f t="shared" ca="1" si="36"/>
        <v>5.3800000000000001E-2</v>
      </c>
      <c r="BV60" s="6">
        <f t="shared" ca="1" si="36"/>
        <v>5.3800000000000001E-2</v>
      </c>
      <c r="BW60" s="6">
        <f t="shared" ca="1" si="36"/>
        <v>5.3800000000000001E-2</v>
      </c>
      <c r="BX60" s="6">
        <f t="shared" ca="1" si="36"/>
        <v>5.3800000000000001E-2</v>
      </c>
      <c r="BY60" s="31">
        <f t="shared" ca="1" si="43"/>
        <v>50019.44</v>
      </c>
      <c r="BZ60" s="31">
        <f t="shared" ca="1" si="43"/>
        <v>30015.71</v>
      </c>
      <c r="CA60" s="31">
        <f t="shared" ca="1" si="43"/>
        <v>42159.68</v>
      </c>
      <c r="CB60" s="31">
        <f t="shared" ca="1" si="43"/>
        <v>21100.52</v>
      </c>
      <c r="CC60" s="31">
        <f t="shared" ca="1" si="43"/>
        <v>22046.15</v>
      </c>
      <c r="CD60" s="31">
        <f t="shared" ca="1" si="43"/>
        <v>25531.759999999998</v>
      </c>
      <c r="CE60" s="31">
        <f t="shared" ca="1" si="42"/>
        <v>10489.16</v>
      </c>
      <c r="CF60" s="31">
        <f t="shared" ca="1" si="42"/>
        <v>29242.959999999999</v>
      </c>
      <c r="CG60" s="31">
        <f t="shared" ca="1" si="42"/>
        <v>40156.76</v>
      </c>
      <c r="CH60" s="31">
        <f t="shared" ca="1" si="42"/>
        <v>42065.69</v>
      </c>
      <c r="CI60" s="31">
        <f t="shared" ca="1" si="42"/>
        <v>48471.38</v>
      </c>
      <c r="CJ60" s="31">
        <f t="shared" ca="1" si="42"/>
        <v>50779.78</v>
      </c>
      <c r="CK60" s="32">
        <f t="shared" ca="1" si="39"/>
        <v>-3718.92</v>
      </c>
      <c r="CL60" s="32">
        <f t="shared" ca="1" si="39"/>
        <v>-2231.65</v>
      </c>
      <c r="CM60" s="32">
        <f t="shared" ca="1" si="39"/>
        <v>-3134.55</v>
      </c>
      <c r="CN60" s="32">
        <f t="shared" ca="1" si="37"/>
        <v>-1568.81</v>
      </c>
      <c r="CO60" s="32">
        <f t="shared" ca="1" si="37"/>
        <v>-1639.12</v>
      </c>
      <c r="CP60" s="32">
        <f t="shared" ca="1" si="37"/>
        <v>-1898.27</v>
      </c>
      <c r="CQ60" s="32">
        <f t="shared" ca="1" si="37"/>
        <v>-779.86</v>
      </c>
      <c r="CR60" s="32">
        <f t="shared" ca="1" si="37"/>
        <v>-2174.1999999999998</v>
      </c>
      <c r="CS60" s="32">
        <f t="shared" ca="1" si="37"/>
        <v>-2985.63</v>
      </c>
      <c r="CT60" s="32">
        <f t="shared" ca="1" si="37"/>
        <v>-3127.56</v>
      </c>
      <c r="CU60" s="32">
        <f t="shared" ca="1" si="37"/>
        <v>-3603.82</v>
      </c>
      <c r="CV60" s="32">
        <f t="shared" ca="1" si="37"/>
        <v>-3775.45</v>
      </c>
      <c r="CW60" s="31">
        <f t="shared" ca="1" si="41"/>
        <v>19152.420000000002</v>
      </c>
      <c r="CX60" s="31">
        <f t="shared" ca="1" si="41"/>
        <v>11493.009999999997</v>
      </c>
      <c r="CY60" s="31">
        <f t="shared" ca="1" si="41"/>
        <v>16142.929999999997</v>
      </c>
      <c r="CZ60" s="31">
        <f t="shared" ca="1" si="40"/>
        <v>9530.5399999999991</v>
      </c>
      <c r="DA60" s="31">
        <f t="shared" ca="1" si="40"/>
        <v>9957.6500000000015</v>
      </c>
      <c r="DB60" s="31">
        <f t="shared" ca="1" si="40"/>
        <v>11531.999999999998</v>
      </c>
      <c r="DC60" s="31">
        <f t="shared" ca="1" si="40"/>
        <v>4737.6799999999994</v>
      </c>
      <c r="DD60" s="31">
        <f t="shared" ca="1" si="40"/>
        <v>19350.359999999997</v>
      </c>
      <c r="DE60" s="31">
        <f t="shared" ca="1" si="40"/>
        <v>26572.130000000005</v>
      </c>
      <c r="DF60" s="31">
        <f t="shared" ca="1" si="40"/>
        <v>25098.680000000008</v>
      </c>
      <c r="DG60" s="31">
        <f t="shared" ca="1" si="40"/>
        <v>28920.649999999998</v>
      </c>
      <c r="DH60" s="31">
        <f t="shared" ca="1" si="40"/>
        <v>30297.97</v>
      </c>
      <c r="DI60" s="32">
        <f t="shared" ca="1" si="32"/>
        <v>957.62</v>
      </c>
      <c r="DJ60" s="32">
        <f t="shared" ca="1" si="32"/>
        <v>574.65</v>
      </c>
      <c r="DK60" s="32">
        <f t="shared" ca="1" si="32"/>
        <v>807.15</v>
      </c>
      <c r="DL60" s="32">
        <f t="shared" ca="1" si="32"/>
        <v>476.53</v>
      </c>
      <c r="DM60" s="32">
        <f t="shared" ca="1" si="32"/>
        <v>497.88</v>
      </c>
      <c r="DN60" s="32">
        <f t="shared" ca="1" si="32"/>
        <v>576.6</v>
      </c>
      <c r="DO60" s="32">
        <f t="shared" ca="1" si="32"/>
        <v>236.88</v>
      </c>
      <c r="DP60" s="32">
        <f t="shared" ca="1" si="32"/>
        <v>967.52</v>
      </c>
      <c r="DQ60" s="32">
        <f t="shared" ca="1" si="32"/>
        <v>1328.61</v>
      </c>
      <c r="DR60" s="32">
        <f t="shared" ca="1" si="32"/>
        <v>1254.93</v>
      </c>
      <c r="DS60" s="32">
        <f t="shared" ca="1" si="32"/>
        <v>1446.03</v>
      </c>
      <c r="DT60" s="32">
        <f t="shared" ca="1" si="32"/>
        <v>1514.9</v>
      </c>
      <c r="DU60" s="31">
        <f t="shared" ca="1" si="33"/>
        <v>4688.6499999999996</v>
      </c>
      <c r="DV60" s="31">
        <f t="shared" ca="1" si="33"/>
        <v>2786.8</v>
      </c>
      <c r="DW60" s="31">
        <f t="shared" ca="1" si="33"/>
        <v>3879.13</v>
      </c>
      <c r="DX60" s="31">
        <f t="shared" ca="1" si="33"/>
        <v>2267.98</v>
      </c>
      <c r="DY60" s="31">
        <f t="shared" ca="1" si="33"/>
        <v>2347.17</v>
      </c>
      <c r="DZ60" s="31">
        <f t="shared" ca="1" si="33"/>
        <v>2691.41</v>
      </c>
      <c r="EA60" s="31">
        <f t="shared" ca="1" si="33"/>
        <v>1095.03</v>
      </c>
      <c r="EB60" s="31">
        <f t="shared" ca="1" si="33"/>
        <v>4427.42</v>
      </c>
      <c r="EC60" s="31">
        <f t="shared" ca="1" si="33"/>
        <v>6017.89</v>
      </c>
      <c r="ED60" s="31">
        <f t="shared" ca="1" si="33"/>
        <v>5627.62</v>
      </c>
      <c r="EE60" s="31">
        <f t="shared" ca="1" si="33"/>
        <v>6417.22</v>
      </c>
      <c r="EF60" s="31">
        <f t="shared" ca="1" si="33"/>
        <v>6654.54</v>
      </c>
      <c r="EG60" s="32">
        <f t="shared" ca="1" si="34"/>
        <v>24798.690000000002</v>
      </c>
      <c r="EH60" s="32">
        <f t="shared" ca="1" si="34"/>
        <v>14854.459999999995</v>
      </c>
      <c r="EI60" s="32">
        <f t="shared" ca="1" si="34"/>
        <v>20829.21</v>
      </c>
      <c r="EJ60" s="32">
        <f t="shared" ca="1" si="34"/>
        <v>12275.05</v>
      </c>
      <c r="EK60" s="32">
        <f t="shared" ca="1" si="34"/>
        <v>12802.7</v>
      </c>
      <c r="EL60" s="32">
        <f t="shared" ca="1" si="34"/>
        <v>14800.009999999998</v>
      </c>
      <c r="EM60" s="32">
        <f t="shared" ca="1" si="34"/>
        <v>6069.5899999999992</v>
      </c>
      <c r="EN60" s="32">
        <f t="shared" ca="1" si="34"/>
        <v>24745.299999999996</v>
      </c>
      <c r="EO60" s="32">
        <f t="shared" ca="1" si="34"/>
        <v>33918.630000000005</v>
      </c>
      <c r="EP60" s="32">
        <f t="shared" ca="1" si="34"/>
        <v>31981.230000000007</v>
      </c>
      <c r="EQ60" s="32">
        <f t="shared" ca="1" si="34"/>
        <v>36783.899999999994</v>
      </c>
      <c r="ER60" s="32">
        <f t="shared" ca="1" si="34"/>
        <v>38467.410000000003</v>
      </c>
    </row>
    <row r="61" spans="1:148" x14ac:dyDescent="0.25">
      <c r="A61" t="s">
        <v>500</v>
      </c>
      <c r="B61" s="1" t="s">
        <v>84</v>
      </c>
      <c r="C61" t="str">
        <f t="shared" ca="1" si="1"/>
        <v>HAL1</v>
      </c>
      <c r="D61" t="str">
        <f t="shared" ca="1" si="2"/>
        <v>Halkirk Wind Facility</v>
      </c>
      <c r="N61" s="51">
        <v>0.307</v>
      </c>
      <c r="O61" s="51">
        <v>13299.864</v>
      </c>
      <c r="P61" s="51">
        <v>30562.122500000001</v>
      </c>
      <c r="Q61" s="32"/>
      <c r="R61" s="32"/>
      <c r="S61" s="32"/>
      <c r="T61" s="32"/>
      <c r="U61" s="32"/>
      <c r="V61" s="32"/>
      <c r="W61" s="32"/>
      <c r="X61" s="32"/>
      <c r="Y61" s="32"/>
      <c r="Z61" s="32">
        <v>73.28</v>
      </c>
      <c r="AA61" s="32">
        <v>1037863.06</v>
      </c>
      <c r="AB61" s="32">
        <v>1441943.42</v>
      </c>
      <c r="AL61" s="2">
        <v>4.67</v>
      </c>
      <c r="AM61" s="2">
        <v>4.67</v>
      </c>
      <c r="AN61" s="2">
        <v>4.67</v>
      </c>
      <c r="AO61" s="33"/>
      <c r="AP61" s="33"/>
      <c r="AQ61" s="33"/>
      <c r="AR61" s="33"/>
      <c r="AS61" s="33"/>
      <c r="AT61" s="33"/>
      <c r="AU61" s="33"/>
      <c r="AV61" s="33"/>
      <c r="AW61" s="33"/>
      <c r="AX61" s="33">
        <v>3.42</v>
      </c>
      <c r="AY61" s="33">
        <v>48468.2</v>
      </c>
      <c r="AZ61" s="33">
        <v>67338.759999999995</v>
      </c>
      <c r="BA61" s="31">
        <f t="shared" si="38"/>
        <v>0</v>
      </c>
      <c r="BB61" s="31">
        <f t="shared" si="38"/>
        <v>0</v>
      </c>
      <c r="BC61" s="31">
        <f t="shared" si="38"/>
        <v>0</v>
      </c>
      <c r="BD61" s="31">
        <f t="shared" si="35"/>
        <v>0</v>
      </c>
      <c r="BE61" s="31">
        <f t="shared" si="35"/>
        <v>0</v>
      </c>
      <c r="BF61" s="31">
        <f t="shared" si="35"/>
        <v>0</v>
      </c>
      <c r="BG61" s="31">
        <f t="shared" si="35"/>
        <v>0</v>
      </c>
      <c r="BH61" s="31">
        <f t="shared" si="35"/>
        <v>0</v>
      </c>
      <c r="BI61" s="31">
        <f t="shared" si="35"/>
        <v>0</v>
      </c>
      <c r="BJ61" s="31">
        <f t="shared" si="35"/>
        <v>-0.4</v>
      </c>
      <c r="BK61" s="31">
        <f t="shared" si="35"/>
        <v>-5708.25</v>
      </c>
      <c r="BL61" s="31">
        <f t="shared" si="35"/>
        <v>-7930.69</v>
      </c>
      <c r="BM61" s="6">
        <f t="shared" ca="1" si="36"/>
        <v>8.48E-2</v>
      </c>
      <c r="BN61" s="6">
        <f t="shared" ca="1" si="36"/>
        <v>8.48E-2</v>
      </c>
      <c r="BO61" s="6">
        <f t="shared" ca="1" si="36"/>
        <v>8.48E-2</v>
      </c>
      <c r="BP61" s="6">
        <f t="shared" ca="1" si="36"/>
        <v>8.48E-2</v>
      </c>
      <c r="BQ61" s="6">
        <f t="shared" ca="1" si="36"/>
        <v>8.48E-2</v>
      </c>
      <c r="BR61" s="6">
        <f t="shared" ca="1" si="36"/>
        <v>8.48E-2</v>
      </c>
      <c r="BS61" s="6">
        <f t="shared" ca="1" si="36"/>
        <v>8.48E-2</v>
      </c>
      <c r="BT61" s="6">
        <f t="shared" ca="1" si="36"/>
        <v>8.48E-2</v>
      </c>
      <c r="BU61" s="6">
        <f t="shared" ca="1" si="36"/>
        <v>8.48E-2</v>
      </c>
      <c r="BV61" s="6">
        <f t="shared" ca="1" si="36"/>
        <v>8.48E-2</v>
      </c>
      <c r="BW61" s="6">
        <f t="shared" ca="1" si="36"/>
        <v>8.48E-2</v>
      </c>
      <c r="BX61" s="6">
        <f t="shared" ca="1" si="36"/>
        <v>8.48E-2</v>
      </c>
      <c r="BY61" s="31">
        <f t="shared" ca="1" si="43"/>
        <v>0</v>
      </c>
      <c r="BZ61" s="31">
        <f t="shared" ca="1" si="43"/>
        <v>0</v>
      </c>
      <c r="CA61" s="31">
        <f t="shared" ca="1" si="43"/>
        <v>0</v>
      </c>
      <c r="CB61" s="31">
        <f t="shared" ca="1" si="43"/>
        <v>0</v>
      </c>
      <c r="CC61" s="31">
        <f t="shared" ca="1" si="43"/>
        <v>0</v>
      </c>
      <c r="CD61" s="31">
        <f t="shared" ca="1" si="43"/>
        <v>0</v>
      </c>
      <c r="CE61" s="31">
        <f t="shared" ca="1" si="42"/>
        <v>0</v>
      </c>
      <c r="CF61" s="31">
        <f t="shared" ca="1" si="42"/>
        <v>0</v>
      </c>
      <c r="CG61" s="31">
        <f t="shared" ca="1" si="42"/>
        <v>0</v>
      </c>
      <c r="CH61" s="31">
        <f t="shared" ca="1" si="42"/>
        <v>6.21</v>
      </c>
      <c r="CI61" s="31">
        <f t="shared" ca="1" si="42"/>
        <v>88010.79</v>
      </c>
      <c r="CJ61" s="31">
        <f t="shared" ca="1" si="42"/>
        <v>122276.8</v>
      </c>
      <c r="CK61" s="32">
        <f t="shared" ca="1" si="39"/>
        <v>0</v>
      </c>
      <c r="CL61" s="32">
        <f t="shared" ca="1" si="39"/>
        <v>0</v>
      </c>
      <c r="CM61" s="32">
        <f t="shared" ca="1" si="39"/>
        <v>0</v>
      </c>
      <c r="CN61" s="32">
        <f t="shared" ca="1" si="37"/>
        <v>0</v>
      </c>
      <c r="CO61" s="32">
        <f t="shared" ca="1" si="37"/>
        <v>0</v>
      </c>
      <c r="CP61" s="32">
        <f t="shared" ca="1" si="37"/>
        <v>0</v>
      </c>
      <c r="CQ61" s="32">
        <f t="shared" ca="1" si="37"/>
        <v>0</v>
      </c>
      <c r="CR61" s="32">
        <f t="shared" ca="1" si="37"/>
        <v>0</v>
      </c>
      <c r="CS61" s="32">
        <f t="shared" ca="1" si="37"/>
        <v>0</v>
      </c>
      <c r="CT61" s="32">
        <f t="shared" ca="1" si="37"/>
        <v>-0.28999999999999998</v>
      </c>
      <c r="CU61" s="32">
        <f t="shared" ca="1" si="37"/>
        <v>-4151.45</v>
      </c>
      <c r="CV61" s="32">
        <f t="shared" ca="1" si="37"/>
        <v>-5767.77</v>
      </c>
      <c r="CW61" s="31">
        <f t="shared" ca="1" si="41"/>
        <v>0</v>
      </c>
      <c r="CX61" s="31">
        <f t="shared" ca="1" si="41"/>
        <v>0</v>
      </c>
      <c r="CY61" s="31">
        <f t="shared" ca="1" si="41"/>
        <v>0</v>
      </c>
      <c r="CZ61" s="31">
        <f t="shared" ca="1" si="40"/>
        <v>0</v>
      </c>
      <c r="DA61" s="31">
        <f t="shared" ca="1" si="40"/>
        <v>0</v>
      </c>
      <c r="DB61" s="31">
        <f t="shared" ca="1" si="40"/>
        <v>0</v>
      </c>
      <c r="DC61" s="31">
        <f t="shared" ca="1" si="40"/>
        <v>0</v>
      </c>
      <c r="DD61" s="31">
        <f t="shared" ca="1" si="40"/>
        <v>0</v>
      </c>
      <c r="DE61" s="31">
        <f t="shared" ca="1" si="40"/>
        <v>0</v>
      </c>
      <c r="DF61" s="31">
        <f t="shared" ca="1" si="40"/>
        <v>2.9</v>
      </c>
      <c r="DG61" s="31">
        <f t="shared" ca="1" si="40"/>
        <v>41099.39</v>
      </c>
      <c r="DH61" s="31">
        <f t="shared" ca="1" si="40"/>
        <v>57100.960000000006</v>
      </c>
      <c r="DI61" s="32">
        <f t="shared" ca="1" si="32"/>
        <v>0</v>
      </c>
      <c r="DJ61" s="32">
        <f t="shared" ca="1" si="32"/>
        <v>0</v>
      </c>
      <c r="DK61" s="32">
        <f t="shared" ca="1" si="32"/>
        <v>0</v>
      </c>
      <c r="DL61" s="32">
        <f t="shared" ca="1" si="32"/>
        <v>0</v>
      </c>
      <c r="DM61" s="32">
        <f t="shared" ca="1" si="32"/>
        <v>0</v>
      </c>
      <c r="DN61" s="32">
        <f t="shared" ca="1" si="32"/>
        <v>0</v>
      </c>
      <c r="DO61" s="32">
        <f t="shared" ca="1" si="32"/>
        <v>0</v>
      </c>
      <c r="DP61" s="32">
        <f t="shared" ca="1" si="32"/>
        <v>0</v>
      </c>
      <c r="DQ61" s="32">
        <f t="shared" ca="1" si="32"/>
        <v>0</v>
      </c>
      <c r="DR61" s="32">
        <f t="shared" ca="1" si="32"/>
        <v>0.15</v>
      </c>
      <c r="DS61" s="32">
        <f t="shared" ca="1" si="32"/>
        <v>2054.9699999999998</v>
      </c>
      <c r="DT61" s="32">
        <f t="shared" ca="1" si="32"/>
        <v>2855.05</v>
      </c>
      <c r="DU61" s="31">
        <f t="shared" ca="1" si="33"/>
        <v>0</v>
      </c>
      <c r="DV61" s="31">
        <f t="shared" ca="1" si="33"/>
        <v>0</v>
      </c>
      <c r="DW61" s="31">
        <f t="shared" ca="1" si="33"/>
        <v>0</v>
      </c>
      <c r="DX61" s="31">
        <f t="shared" ca="1" si="33"/>
        <v>0</v>
      </c>
      <c r="DY61" s="31">
        <f t="shared" ca="1" si="33"/>
        <v>0</v>
      </c>
      <c r="DZ61" s="31">
        <f t="shared" ca="1" si="33"/>
        <v>0</v>
      </c>
      <c r="EA61" s="31">
        <f t="shared" ca="1" si="33"/>
        <v>0</v>
      </c>
      <c r="EB61" s="31">
        <f t="shared" ca="1" si="33"/>
        <v>0</v>
      </c>
      <c r="EC61" s="31">
        <f t="shared" ca="1" si="33"/>
        <v>0</v>
      </c>
      <c r="ED61" s="31">
        <f t="shared" ca="1" si="33"/>
        <v>0.65</v>
      </c>
      <c r="EE61" s="31">
        <f t="shared" ca="1" si="33"/>
        <v>9119.56</v>
      </c>
      <c r="EF61" s="31">
        <f t="shared" ca="1" si="33"/>
        <v>12541.45</v>
      </c>
      <c r="EG61" s="32">
        <f t="shared" ca="1" si="34"/>
        <v>0</v>
      </c>
      <c r="EH61" s="32">
        <f t="shared" ca="1" si="34"/>
        <v>0</v>
      </c>
      <c r="EI61" s="32">
        <f t="shared" ca="1" si="34"/>
        <v>0</v>
      </c>
      <c r="EJ61" s="32">
        <f t="shared" ca="1" si="34"/>
        <v>0</v>
      </c>
      <c r="EK61" s="32">
        <f t="shared" ca="1" si="34"/>
        <v>0</v>
      </c>
      <c r="EL61" s="32">
        <f t="shared" ca="1" si="34"/>
        <v>0</v>
      </c>
      <c r="EM61" s="32">
        <f t="shared" ca="1" si="34"/>
        <v>0</v>
      </c>
      <c r="EN61" s="32">
        <f t="shared" ca="1" si="34"/>
        <v>0</v>
      </c>
      <c r="EO61" s="32">
        <f t="shared" ca="1" si="34"/>
        <v>0</v>
      </c>
      <c r="EP61" s="32">
        <f t="shared" ca="1" si="34"/>
        <v>3.6999999999999997</v>
      </c>
      <c r="EQ61" s="32">
        <f t="shared" ca="1" si="34"/>
        <v>52273.919999999998</v>
      </c>
      <c r="ER61" s="32">
        <f t="shared" ca="1" si="34"/>
        <v>72497.460000000006</v>
      </c>
    </row>
    <row r="62" spans="1:148" x14ac:dyDescent="0.25">
      <c r="A62" t="s">
        <v>463</v>
      </c>
      <c r="B62" s="1" t="s">
        <v>92</v>
      </c>
      <c r="C62" t="str">
        <f t="shared" ca="1" si="1"/>
        <v>HRM</v>
      </c>
      <c r="D62" t="str">
        <f t="shared" ca="1" si="2"/>
        <v>H. R. Milner</v>
      </c>
      <c r="E62" s="51">
        <v>56473.707583000003</v>
      </c>
      <c r="F62" s="51">
        <v>65388.141767000001</v>
      </c>
      <c r="G62" s="51">
        <v>67626.356182999996</v>
      </c>
      <c r="H62" s="51">
        <v>48955.536781000003</v>
      </c>
      <c r="I62" s="51">
        <v>4808.3144300000004</v>
      </c>
      <c r="J62" s="51">
        <v>35669.380345999998</v>
      </c>
      <c r="K62" s="51">
        <v>41971.617560999999</v>
      </c>
      <c r="L62" s="51">
        <v>56794.649722000002</v>
      </c>
      <c r="M62" s="51">
        <v>61313.925878000002</v>
      </c>
      <c r="N62" s="51">
        <v>67847.870102000001</v>
      </c>
      <c r="O62" s="51">
        <v>74271.473230000003</v>
      </c>
      <c r="P62" s="51">
        <v>53320.451119999998</v>
      </c>
      <c r="Q62" s="32">
        <v>3399184.35</v>
      </c>
      <c r="R62" s="32">
        <v>3080456.01</v>
      </c>
      <c r="S62" s="32">
        <v>4316683.84</v>
      </c>
      <c r="T62" s="32">
        <v>3219210.98</v>
      </c>
      <c r="U62" s="32">
        <v>143766.03</v>
      </c>
      <c r="V62" s="32">
        <v>2610562.38</v>
      </c>
      <c r="W62" s="32">
        <v>6236940.2599999998</v>
      </c>
      <c r="X62" s="32">
        <v>4965171.1500000004</v>
      </c>
      <c r="Y62" s="32">
        <v>10333393.970000001</v>
      </c>
      <c r="Z62" s="32">
        <v>8124936.3899999997</v>
      </c>
      <c r="AA62" s="32">
        <v>7170546.5300000003</v>
      </c>
      <c r="AB62" s="32">
        <v>3927514.58</v>
      </c>
      <c r="AC62" s="2">
        <v>-0.9</v>
      </c>
      <c r="AD62" s="2">
        <v>-0.9</v>
      </c>
      <c r="AE62" s="2">
        <v>-0.9</v>
      </c>
      <c r="AF62" s="2">
        <v>-0.9</v>
      </c>
      <c r="AG62" s="2">
        <v>-0.9</v>
      </c>
      <c r="AH62" s="2">
        <v>-0.9</v>
      </c>
      <c r="AI62" s="2">
        <v>-0.9</v>
      </c>
      <c r="AJ62" s="2">
        <v>-1.55</v>
      </c>
      <c r="AK62" s="2">
        <v>-1.55</v>
      </c>
      <c r="AL62" s="2">
        <v>-1.55</v>
      </c>
      <c r="AM62" s="2">
        <v>-1.55</v>
      </c>
      <c r="AN62" s="2">
        <v>-1.55</v>
      </c>
      <c r="AO62" s="33">
        <v>-30592.66</v>
      </c>
      <c r="AP62" s="33">
        <v>-27724.1</v>
      </c>
      <c r="AQ62" s="33">
        <v>-38850.15</v>
      </c>
      <c r="AR62" s="33">
        <v>-28972.9</v>
      </c>
      <c r="AS62" s="33">
        <v>-1293.8900000000001</v>
      </c>
      <c r="AT62" s="33">
        <v>-23495.06</v>
      </c>
      <c r="AU62" s="33">
        <v>-56132.46</v>
      </c>
      <c r="AV62" s="33">
        <v>-76960.149999999994</v>
      </c>
      <c r="AW62" s="33">
        <v>-160167.60999999999</v>
      </c>
      <c r="AX62" s="33">
        <v>-125936.51</v>
      </c>
      <c r="AY62" s="33">
        <v>-111143.47</v>
      </c>
      <c r="AZ62" s="33">
        <v>-60876.480000000003</v>
      </c>
      <c r="BA62" s="31">
        <f t="shared" si="38"/>
        <v>339.92</v>
      </c>
      <c r="BB62" s="31">
        <f t="shared" si="38"/>
        <v>308.05</v>
      </c>
      <c r="BC62" s="31">
        <f t="shared" si="38"/>
        <v>431.67</v>
      </c>
      <c r="BD62" s="31">
        <f t="shared" si="35"/>
        <v>-11589.16</v>
      </c>
      <c r="BE62" s="31">
        <f t="shared" si="35"/>
        <v>-517.55999999999995</v>
      </c>
      <c r="BF62" s="31">
        <f t="shared" si="35"/>
        <v>-9398.02</v>
      </c>
      <c r="BG62" s="31">
        <f t="shared" si="35"/>
        <v>-22452.98</v>
      </c>
      <c r="BH62" s="31">
        <f t="shared" si="35"/>
        <v>-44686.54</v>
      </c>
      <c r="BI62" s="31">
        <f t="shared" si="35"/>
        <v>-93000.55</v>
      </c>
      <c r="BJ62" s="31">
        <f t="shared" si="35"/>
        <v>-44687.15</v>
      </c>
      <c r="BK62" s="31">
        <f t="shared" si="35"/>
        <v>-39438.01</v>
      </c>
      <c r="BL62" s="31">
        <f t="shared" si="35"/>
        <v>-21601.33</v>
      </c>
      <c r="BM62" s="6">
        <f t="shared" ca="1" si="36"/>
        <v>-0.1082</v>
      </c>
      <c r="BN62" s="6">
        <f t="shared" ca="1" si="36"/>
        <v>-0.1082</v>
      </c>
      <c r="BO62" s="6">
        <f t="shared" ca="1" si="36"/>
        <v>-0.1082</v>
      </c>
      <c r="BP62" s="6">
        <f t="shared" ca="1" si="36"/>
        <v>-0.1082</v>
      </c>
      <c r="BQ62" s="6">
        <f t="shared" ca="1" si="36"/>
        <v>-0.1082</v>
      </c>
      <c r="BR62" s="6">
        <f t="shared" ca="1" si="36"/>
        <v>-0.1082</v>
      </c>
      <c r="BS62" s="6">
        <f t="shared" ca="1" si="36"/>
        <v>-0.1082</v>
      </c>
      <c r="BT62" s="6">
        <f t="shared" ca="1" si="36"/>
        <v>-0.1082</v>
      </c>
      <c r="BU62" s="6">
        <f t="shared" ca="1" si="36"/>
        <v>-0.1082</v>
      </c>
      <c r="BV62" s="6">
        <f t="shared" ca="1" si="36"/>
        <v>-0.1082</v>
      </c>
      <c r="BW62" s="6">
        <f t="shared" ca="1" si="36"/>
        <v>-0.1082</v>
      </c>
      <c r="BX62" s="6">
        <f t="shared" ca="1" si="36"/>
        <v>-0.1082</v>
      </c>
      <c r="BY62" s="31">
        <f t="shared" ca="1" si="43"/>
        <v>-367791.75</v>
      </c>
      <c r="BZ62" s="31">
        <f t="shared" ca="1" si="43"/>
        <v>-333305.34000000003</v>
      </c>
      <c r="CA62" s="31">
        <f t="shared" ca="1" si="43"/>
        <v>-467065.19</v>
      </c>
      <c r="CB62" s="31">
        <f t="shared" ca="1" si="43"/>
        <v>-348318.63</v>
      </c>
      <c r="CC62" s="31">
        <f t="shared" ca="1" si="43"/>
        <v>-15555.48</v>
      </c>
      <c r="CD62" s="31">
        <f t="shared" ca="1" si="43"/>
        <v>-282462.84999999998</v>
      </c>
      <c r="CE62" s="31">
        <f t="shared" ca="1" si="42"/>
        <v>-674836.94</v>
      </c>
      <c r="CF62" s="31">
        <f t="shared" ca="1" si="42"/>
        <v>-537231.52</v>
      </c>
      <c r="CG62" s="31">
        <f t="shared" ca="1" si="42"/>
        <v>-1118073.23</v>
      </c>
      <c r="CH62" s="31">
        <f t="shared" ca="1" si="42"/>
        <v>-879118.12</v>
      </c>
      <c r="CI62" s="31">
        <f t="shared" ca="1" si="42"/>
        <v>-775853.13</v>
      </c>
      <c r="CJ62" s="31">
        <f t="shared" ca="1" si="42"/>
        <v>-424957.08</v>
      </c>
      <c r="CK62" s="32">
        <f t="shared" ca="1" si="39"/>
        <v>-13596.74</v>
      </c>
      <c r="CL62" s="32">
        <f t="shared" ca="1" si="39"/>
        <v>-12321.82</v>
      </c>
      <c r="CM62" s="32">
        <f t="shared" ca="1" si="39"/>
        <v>-17266.740000000002</v>
      </c>
      <c r="CN62" s="32">
        <f t="shared" ca="1" si="37"/>
        <v>-12876.84</v>
      </c>
      <c r="CO62" s="32">
        <f t="shared" ca="1" si="37"/>
        <v>-575.05999999999995</v>
      </c>
      <c r="CP62" s="32">
        <f t="shared" ca="1" si="37"/>
        <v>-10442.25</v>
      </c>
      <c r="CQ62" s="32">
        <f t="shared" ca="1" si="37"/>
        <v>-24947.759999999998</v>
      </c>
      <c r="CR62" s="32">
        <f t="shared" ca="1" si="37"/>
        <v>-19860.68</v>
      </c>
      <c r="CS62" s="32">
        <f t="shared" ca="1" si="37"/>
        <v>-41333.58</v>
      </c>
      <c r="CT62" s="32">
        <f t="shared" ca="1" si="37"/>
        <v>-32499.75</v>
      </c>
      <c r="CU62" s="32">
        <f t="shared" ca="1" si="37"/>
        <v>-28682.19</v>
      </c>
      <c r="CV62" s="32">
        <f t="shared" ca="1" si="37"/>
        <v>-15710.06</v>
      </c>
      <c r="CW62" s="31">
        <f t="shared" ca="1" si="41"/>
        <v>-351135.75</v>
      </c>
      <c r="CX62" s="31">
        <f t="shared" ca="1" si="41"/>
        <v>-318211.11000000004</v>
      </c>
      <c r="CY62" s="31">
        <f t="shared" ca="1" si="41"/>
        <v>-445913.44999999995</v>
      </c>
      <c r="CZ62" s="31">
        <f t="shared" ca="1" si="40"/>
        <v>-320633.41000000003</v>
      </c>
      <c r="DA62" s="31">
        <f t="shared" ca="1" si="40"/>
        <v>-14319.09</v>
      </c>
      <c r="DB62" s="31">
        <f t="shared" ca="1" si="40"/>
        <v>-260012.02</v>
      </c>
      <c r="DC62" s="31">
        <f t="shared" ca="1" si="40"/>
        <v>-621199.26</v>
      </c>
      <c r="DD62" s="31">
        <f t="shared" ca="1" si="40"/>
        <v>-435445.51000000007</v>
      </c>
      <c r="DE62" s="31">
        <f t="shared" ca="1" si="40"/>
        <v>-906238.65</v>
      </c>
      <c r="DF62" s="31">
        <f t="shared" ca="1" si="40"/>
        <v>-740994.21</v>
      </c>
      <c r="DG62" s="31">
        <f t="shared" ca="1" si="40"/>
        <v>-653953.84</v>
      </c>
      <c r="DH62" s="31">
        <f t="shared" ca="1" si="40"/>
        <v>-358189.33</v>
      </c>
      <c r="DI62" s="32">
        <f t="shared" ca="1" si="32"/>
        <v>-17556.79</v>
      </c>
      <c r="DJ62" s="32">
        <f t="shared" ca="1" si="32"/>
        <v>-15910.56</v>
      </c>
      <c r="DK62" s="32">
        <f t="shared" ca="1" si="32"/>
        <v>-22295.67</v>
      </c>
      <c r="DL62" s="32">
        <f t="shared" ref="DL62:DT90" ca="1" si="44">ROUND(CZ62*5%,2)</f>
        <v>-16031.67</v>
      </c>
      <c r="DM62" s="32">
        <f t="shared" ca="1" si="44"/>
        <v>-715.95</v>
      </c>
      <c r="DN62" s="32">
        <f t="shared" ca="1" si="44"/>
        <v>-13000.6</v>
      </c>
      <c r="DO62" s="32">
        <f t="shared" ca="1" si="44"/>
        <v>-31059.96</v>
      </c>
      <c r="DP62" s="32">
        <f t="shared" ca="1" si="44"/>
        <v>-21772.28</v>
      </c>
      <c r="DQ62" s="32">
        <f t="shared" ca="1" si="44"/>
        <v>-45311.93</v>
      </c>
      <c r="DR62" s="32">
        <f t="shared" ca="1" si="44"/>
        <v>-37049.71</v>
      </c>
      <c r="DS62" s="32">
        <f t="shared" ca="1" si="44"/>
        <v>-32697.69</v>
      </c>
      <c r="DT62" s="32">
        <f t="shared" ca="1" si="44"/>
        <v>-17909.47</v>
      </c>
      <c r="DU62" s="31">
        <f t="shared" ca="1" si="33"/>
        <v>-85960.55</v>
      </c>
      <c r="DV62" s="31">
        <f t="shared" ca="1" si="33"/>
        <v>-77159.17</v>
      </c>
      <c r="DW62" s="31">
        <f t="shared" ca="1" si="33"/>
        <v>-107152.54</v>
      </c>
      <c r="DX62" s="31">
        <f t="shared" ref="DX62:EF90" ca="1" si="45">ROUND(CZ62*DX$3,2)</f>
        <v>-76301.05</v>
      </c>
      <c r="DY62" s="31">
        <f t="shared" ca="1" si="45"/>
        <v>-3375.23</v>
      </c>
      <c r="DZ62" s="31">
        <f t="shared" ca="1" si="45"/>
        <v>-60683.27</v>
      </c>
      <c r="EA62" s="31">
        <f t="shared" ca="1" si="45"/>
        <v>-143579.22</v>
      </c>
      <c r="EB62" s="31">
        <f t="shared" ca="1" si="45"/>
        <v>-99631.27</v>
      </c>
      <c r="EC62" s="31">
        <f t="shared" ca="1" si="45"/>
        <v>-205239.35</v>
      </c>
      <c r="ED62" s="31">
        <f t="shared" ca="1" si="45"/>
        <v>-166145.53</v>
      </c>
      <c r="EE62" s="31">
        <f t="shared" ca="1" si="45"/>
        <v>-145106.15</v>
      </c>
      <c r="EF62" s="31">
        <f t="shared" ca="1" si="45"/>
        <v>-78671.42</v>
      </c>
      <c r="EG62" s="32">
        <f t="shared" ca="1" si="34"/>
        <v>-454653.08999999997</v>
      </c>
      <c r="EH62" s="32">
        <f t="shared" ca="1" si="34"/>
        <v>-411280.84</v>
      </c>
      <c r="EI62" s="32">
        <f t="shared" ca="1" si="34"/>
        <v>-575361.65999999992</v>
      </c>
      <c r="EJ62" s="32">
        <f t="shared" ref="EJ62:ER90" ca="1" si="46">CZ62+DL62+DX62</f>
        <v>-412966.13</v>
      </c>
      <c r="EK62" s="32">
        <f t="shared" ca="1" si="46"/>
        <v>-18410.27</v>
      </c>
      <c r="EL62" s="32">
        <f t="shared" ca="1" si="46"/>
        <v>-333695.89</v>
      </c>
      <c r="EM62" s="32">
        <f t="shared" ca="1" si="46"/>
        <v>-795838.44</v>
      </c>
      <c r="EN62" s="32">
        <f t="shared" ca="1" si="46"/>
        <v>-556849.06000000006</v>
      </c>
      <c r="EO62" s="32">
        <f t="shared" ca="1" si="46"/>
        <v>-1156789.9300000002</v>
      </c>
      <c r="EP62" s="32">
        <f t="shared" ca="1" si="46"/>
        <v>-944189.45</v>
      </c>
      <c r="EQ62" s="32">
        <f t="shared" ca="1" si="46"/>
        <v>-831757.67999999993</v>
      </c>
      <c r="ER62" s="32">
        <f t="shared" ca="1" si="46"/>
        <v>-454770.22000000003</v>
      </c>
    </row>
    <row r="63" spans="1:148" x14ac:dyDescent="0.25">
      <c r="A63" t="s">
        <v>445</v>
      </c>
      <c r="B63" s="1" t="s">
        <v>128</v>
      </c>
      <c r="C63" t="str">
        <f t="shared" ca="1" si="1"/>
        <v>HSH</v>
      </c>
      <c r="D63" t="str">
        <f t="shared" ca="1" si="2"/>
        <v>Horseshoe Hydro Facility</v>
      </c>
      <c r="E63" s="51">
        <v>5089.4569966999998</v>
      </c>
      <c r="F63" s="51">
        <v>4956.4386321000002</v>
      </c>
      <c r="G63" s="51">
        <v>5692.8622828999996</v>
      </c>
      <c r="H63" s="51">
        <v>6025.3163409999997</v>
      </c>
      <c r="I63" s="51">
        <v>8532.8141720999993</v>
      </c>
      <c r="J63" s="51">
        <v>9722.8282440000003</v>
      </c>
      <c r="K63" s="51">
        <v>8415.6129486999998</v>
      </c>
      <c r="L63" s="51">
        <v>8860.4105459999992</v>
      </c>
      <c r="M63" s="51">
        <v>6776.2443638000004</v>
      </c>
      <c r="N63" s="51">
        <v>5545.7512417999997</v>
      </c>
      <c r="O63" s="51">
        <v>3712.4626667000002</v>
      </c>
      <c r="P63" s="51">
        <v>6073.5783302</v>
      </c>
      <c r="Q63" s="32">
        <v>433066.94</v>
      </c>
      <c r="R63" s="32">
        <v>224293.38</v>
      </c>
      <c r="S63" s="32">
        <v>296315.39</v>
      </c>
      <c r="T63" s="32">
        <v>254394.23999999999</v>
      </c>
      <c r="U63" s="32">
        <v>253741.14</v>
      </c>
      <c r="V63" s="32">
        <v>487657.38</v>
      </c>
      <c r="W63" s="32">
        <v>630096.93000000005</v>
      </c>
      <c r="X63" s="32">
        <v>533306.42000000004</v>
      </c>
      <c r="Y63" s="32">
        <v>774352.81</v>
      </c>
      <c r="Z63" s="32">
        <v>502586.41</v>
      </c>
      <c r="AA63" s="32">
        <v>334051.82</v>
      </c>
      <c r="AB63" s="32">
        <v>367703.24</v>
      </c>
      <c r="AC63" s="2">
        <v>-0.42</v>
      </c>
      <c r="AD63" s="2">
        <v>-0.42</v>
      </c>
      <c r="AE63" s="2">
        <v>-0.42</v>
      </c>
      <c r="AF63" s="2">
        <v>-0.42</v>
      </c>
      <c r="AG63" s="2">
        <v>-0.42</v>
      </c>
      <c r="AH63" s="2">
        <v>-0.42</v>
      </c>
      <c r="AI63" s="2">
        <v>-0.42</v>
      </c>
      <c r="AJ63" s="2">
        <v>-1.04</v>
      </c>
      <c r="AK63" s="2">
        <v>-1.04</v>
      </c>
      <c r="AL63" s="2">
        <v>-1.04</v>
      </c>
      <c r="AM63" s="2">
        <v>-1.04</v>
      </c>
      <c r="AN63" s="2">
        <v>-1.04</v>
      </c>
      <c r="AO63" s="33">
        <v>-1818.88</v>
      </c>
      <c r="AP63" s="33">
        <v>-942.03</v>
      </c>
      <c r="AQ63" s="33">
        <v>-1244.52</v>
      </c>
      <c r="AR63" s="33">
        <v>-1068.46</v>
      </c>
      <c r="AS63" s="33">
        <v>-1065.71</v>
      </c>
      <c r="AT63" s="33">
        <v>-2048.16</v>
      </c>
      <c r="AU63" s="33">
        <v>-2646.41</v>
      </c>
      <c r="AV63" s="33">
        <v>-5546.39</v>
      </c>
      <c r="AW63" s="33">
        <v>-8053.27</v>
      </c>
      <c r="AX63" s="33">
        <v>-5226.8999999999996</v>
      </c>
      <c r="AY63" s="33">
        <v>-3474.14</v>
      </c>
      <c r="AZ63" s="33">
        <v>-3824.11</v>
      </c>
      <c r="BA63" s="31">
        <f t="shared" si="38"/>
        <v>43.31</v>
      </c>
      <c r="BB63" s="31">
        <f t="shared" si="38"/>
        <v>22.43</v>
      </c>
      <c r="BC63" s="31">
        <f t="shared" si="38"/>
        <v>29.63</v>
      </c>
      <c r="BD63" s="31">
        <f t="shared" si="35"/>
        <v>-915.82</v>
      </c>
      <c r="BE63" s="31">
        <f t="shared" si="35"/>
        <v>-913.47</v>
      </c>
      <c r="BF63" s="31">
        <f t="shared" si="35"/>
        <v>-1755.57</v>
      </c>
      <c r="BG63" s="31">
        <f t="shared" si="35"/>
        <v>-2268.35</v>
      </c>
      <c r="BH63" s="31">
        <f t="shared" si="35"/>
        <v>-4799.76</v>
      </c>
      <c r="BI63" s="31">
        <f t="shared" si="35"/>
        <v>-6969.18</v>
      </c>
      <c r="BJ63" s="31">
        <f t="shared" si="35"/>
        <v>-2764.23</v>
      </c>
      <c r="BK63" s="31">
        <f t="shared" si="35"/>
        <v>-1837.29</v>
      </c>
      <c r="BL63" s="31">
        <f t="shared" si="35"/>
        <v>-2022.37</v>
      </c>
      <c r="BM63" s="6">
        <f t="shared" ca="1" si="36"/>
        <v>-4.4000000000000003E-3</v>
      </c>
      <c r="BN63" s="6">
        <f t="shared" ca="1" si="36"/>
        <v>-4.4000000000000003E-3</v>
      </c>
      <c r="BO63" s="6">
        <f t="shared" ca="1" si="36"/>
        <v>-4.4000000000000003E-3</v>
      </c>
      <c r="BP63" s="6">
        <f t="shared" ca="1" si="36"/>
        <v>-4.4000000000000003E-3</v>
      </c>
      <c r="BQ63" s="6">
        <f t="shared" ca="1" si="36"/>
        <v>-4.4000000000000003E-3</v>
      </c>
      <c r="BR63" s="6">
        <f t="shared" ca="1" si="36"/>
        <v>-4.4000000000000003E-3</v>
      </c>
      <c r="BS63" s="6">
        <f t="shared" ref="BS63:BX63" ca="1" si="47">VLOOKUP($C63,LossFactorLookup,3,FALSE)</f>
        <v>-4.4000000000000003E-3</v>
      </c>
      <c r="BT63" s="6">
        <f t="shared" ca="1" si="47"/>
        <v>-4.4000000000000003E-3</v>
      </c>
      <c r="BU63" s="6">
        <f t="shared" ca="1" si="47"/>
        <v>-4.4000000000000003E-3</v>
      </c>
      <c r="BV63" s="6">
        <f t="shared" ca="1" si="47"/>
        <v>-4.4000000000000003E-3</v>
      </c>
      <c r="BW63" s="6">
        <f t="shared" ca="1" si="47"/>
        <v>-4.4000000000000003E-3</v>
      </c>
      <c r="BX63" s="6">
        <f t="shared" ca="1" si="47"/>
        <v>-4.4000000000000003E-3</v>
      </c>
      <c r="BY63" s="31">
        <f t="shared" ca="1" si="43"/>
        <v>-1905.49</v>
      </c>
      <c r="BZ63" s="31">
        <f t="shared" ca="1" si="43"/>
        <v>-986.89</v>
      </c>
      <c r="CA63" s="31">
        <f t="shared" ca="1" si="43"/>
        <v>-1303.79</v>
      </c>
      <c r="CB63" s="31">
        <f t="shared" ca="1" si="43"/>
        <v>-1119.33</v>
      </c>
      <c r="CC63" s="31">
        <f t="shared" ca="1" si="43"/>
        <v>-1116.46</v>
      </c>
      <c r="CD63" s="31">
        <f t="shared" ca="1" si="43"/>
        <v>-2145.69</v>
      </c>
      <c r="CE63" s="31">
        <f t="shared" ca="1" si="42"/>
        <v>-2772.43</v>
      </c>
      <c r="CF63" s="31">
        <f t="shared" ca="1" si="42"/>
        <v>-2346.5500000000002</v>
      </c>
      <c r="CG63" s="31">
        <f t="shared" ca="1" si="42"/>
        <v>-3407.15</v>
      </c>
      <c r="CH63" s="31">
        <f t="shared" ca="1" si="42"/>
        <v>-2211.38</v>
      </c>
      <c r="CI63" s="31">
        <f t="shared" ca="1" si="42"/>
        <v>-1469.83</v>
      </c>
      <c r="CJ63" s="31">
        <f t="shared" ca="1" si="42"/>
        <v>-1617.89</v>
      </c>
      <c r="CK63" s="32">
        <f t="shared" ca="1" si="39"/>
        <v>-1732.27</v>
      </c>
      <c r="CL63" s="32">
        <f t="shared" ca="1" si="39"/>
        <v>-897.17</v>
      </c>
      <c r="CM63" s="32">
        <f t="shared" ca="1" si="39"/>
        <v>-1185.26</v>
      </c>
      <c r="CN63" s="32">
        <f t="shared" ca="1" si="37"/>
        <v>-1017.58</v>
      </c>
      <c r="CO63" s="32">
        <f t="shared" ca="1" si="37"/>
        <v>-1014.96</v>
      </c>
      <c r="CP63" s="32">
        <f t="shared" ca="1" si="37"/>
        <v>-1950.63</v>
      </c>
      <c r="CQ63" s="32">
        <f t="shared" ca="1" si="37"/>
        <v>-2520.39</v>
      </c>
      <c r="CR63" s="32">
        <f t="shared" ca="1" si="37"/>
        <v>-2133.23</v>
      </c>
      <c r="CS63" s="32">
        <f t="shared" ca="1" si="37"/>
        <v>-3097.41</v>
      </c>
      <c r="CT63" s="32">
        <f t="shared" ca="1" si="37"/>
        <v>-2010.35</v>
      </c>
      <c r="CU63" s="32">
        <f t="shared" ca="1" si="37"/>
        <v>-1336.21</v>
      </c>
      <c r="CV63" s="32">
        <f t="shared" ca="1" si="37"/>
        <v>-1470.81</v>
      </c>
      <c r="CW63" s="31">
        <f t="shared" ca="1" si="41"/>
        <v>-1862.19</v>
      </c>
      <c r="CX63" s="31">
        <f t="shared" ca="1" si="41"/>
        <v>-964.45999999999992</v>
      </c>
      <c r="CY63" s="31">
        <f t="shared" ca="1" si="41"/>
        <v>-1274.1600000000003</v>
      </c>
      <c r="CZ63" s="31">
        <f t="shared" ca="1" si="40"/>
        <v>-152.62999999999977</v>
      </c>
      <c r="DA63" s="31">
        <f t="shared" ca="1" si="40"/>
        <v>-152.24</v>
      </c>
      <c r="DB63" s="31">
        <f t="shared" ca="1" si="40"/>
        <v>-292.58999999999992</v>
      </c>
      <c r="DC63" s="31">
        <f t="shared" ca="1" si="40"/>
        <v>-378.05999999999995</v>
      </c>
      <c r="DD63" s="31">
        <f t="shared" ca="1" si="40"/>
        <v>5866.37</v>
      </c>
      <c r="DE63" s="31">
        <f t="shared" ca="1" si="40"/>
        <v>8517.8900000000012</v>
      </c>
      <c r="DF63" s="31">
        <f t="shared" ca="1" si="40"/>
        <v>3769.4</v>
      </c>
      <c r="DG63" s="31">
        <f t="shared" ca="1" si="40"/>
        <v>2505.39</v>
      </c>
      <c r="DH63" s="31">
        <f t="shared" ca="1" si="40"/>
        <v>2757.78</v>
      </c>
      <c r="DI63" s="32">
        <f t="shared" ref="DI63:DN119" ca="1" si="48">ROUND(CW63*5%,2)</f>
        <v>-93.11</v>
      </c>
      <c r="DJ63" s="32">
        <f t="shared" ca="1" si="48"/>
        <v>-48.22</v>
      </c>
      <c r="DK63" s="32">
        <f t="shared" ca="1" si="48"/>
        <v>-63.71</v>
      </c>
      <c r="DL63" s="32">
        <f t="shared" ca="1" si="44"/>
        <v>-7.63</v>
      </c>
      <c r="DM63" s="32">
        <f t="shared" ca="1" si="44"/>
        <v>-7.61</v>
      </c>
      <c r="DN63" s="32">
        <f t="shared" ca="1" si="44"/>
        <v>-14.63</v>
      </c>
      <c r="DO63" s="32">
        <f t="shared" ca="1" si="44"/>
        <v>-18.899999999999999</v>
      </c>
      <c r="DP63" s="32">
        <f t="shared" ca="1" si="44"/>
        <v>293.32</v>
      </c>
      <c r="DQ63" s="32">
        <f t="shared" ca="1" si="44"/>
        <v>425.89</v>
      </c>
      <c r="DR63" s="32">
        <f t="shared" ca="1" si="44"/>
        <v>188.47</v>
      </c>
      <c r="DS63" s="32">
        <f t="shared" ca="1" si="44"/>
        <v>125.27</v>
      </c>
      <c r="DT63" s="32">
        <f t="shared" ca="1" si="44"/>
        <v>137.88999999999999</v>
      </c>
      <c r="DU63" s="31">
        <f t="shared" ref="DU63:DZ119" ca="1" si="49">ROUND(CW63*DU$3,2)</f>
        <v>-455.88</v>
      </c>
      <c r="DV63" s="31">
        <f t="shared" ca="1" si="49"/>
        <v>-233.86</v>
      </c>
      <c r="DW63" s="31">
        <f t="shared" ca="1" si="49"/>
        <v>-306.18</v>
      </c>
      <c r="DX63" s="31">
        <f t="shared" ca="1" si="45"/>
        <v>-36.32</v>
      </c>
      <c r="DY63" s="31">
        <f t="shared" ca="1" si="45"/>
        <v>-35.89</v>
      </c>
      <c r="DZ63" s="31">
        <f t="shared" ca="1" si="45"/>
        <v>-68.290000000000006</v>
      </c>
      <c r="EA63" s="31">
        <f t="shared" ca="1" si="45"/>
        <v>-87.38</v>
      </c>
      <c r="EB63" s="31">
        <f t="shared" ca="1" si="45"/>
        <v>1342.24</v>
      </c>
      <c r="EC63" s="31">
        <f t="shared" ca="1" si="45"/>
        <v>1929.08</v>
      </c>
      <c r="ED63" s="31">
        <f t="shared" ca="1" si="45"/>
        <v>845.17</v>
      </c>
      <c r="EE63" s="31">
        <f t="shared" ca="1" si="45"/>
        <v>555.91999999999996</v>
      </c>
      <c r="EF63" s="31">
        <f t="shared" ca="1" si="45"/>
        <v>605.71</v>
      </c>
      <c r="EG63" s="32">
        <f t="shared" ref="EG63:EL119" ca="1" si="50">CW63+DI63+DU63</f>
        <v>-2411.1799999999998</v>
      </c>
      <c r="EH63" s="32">
        <f t="shared" ca="1" si="50"/>
        <v>-1246.54</v>
      </c>
      <c r="EI63" s="32">
        <f t="shared" ca="1" si="50"/>
        <v>-1644.0500000000004</v>
      </c>
      <c r="EJ63" s="32">
        <f t="shared" ca="1" si="46"/>
        <v>-196.57999999999976</v>
      </c>
      <c r="EK63" s="32">
        <f t="shared" ca="1" si="46"/>
        <v>-195.74</v>
      </c>
      <c r="EL63" s="32">
        <f t="shared" ca="1" si="46"/>
        <v>-375.50999999999993</v>
      </c>
      <c r="EM63" s="32">
        <f t="shared" ca="1" si="46"/>
        <v>-484.33999999999992</v>
      </c>
      <c r="EN63" s="32">
        <f t="shared" ca="1" si="46"/>
        <v>7501.9299999999994</v>
      </c>
      <c r="EO63" s="32">
        <f t="shared" ca="1" si="46"/>
        <v>10872.86</v>
      </c>
      <c r="EP63" s="32">
        <f t="shared" ca="1" si="46"/>
        <v>4803.04</v>
      </c>
      <c r="EQ63" s="32">
        <f t="shared" ca="1" si="46"/>
        <v>3186.58</v>
      </c>
      <c r="ER63" s="32">
        <f t="shared" ca="1" si="46"/>
        <v>3501.38</v>
      </c>
    </row>
    <row r="64" spans="1:148" x14ac:dyDescent="0.25">
      <c r="A64" t="s">
        <v>444</v>
      </c>
      <c r="B64" s="1" t="s">
        <v>161</v>
      </c>
      <c r="C64" t="str">
        <f t="shared" ca="1" si="1"/>
        <v>IEW1</v>
      </c>
      <c r="D64" t="str">
        <f t="shared" ca="1" si="2"/>
        <v>Summerview 1 Wind Facility</v>
      </c>
      <c r="E64" s="51">
        <v>24930.420699999999</v>
      </c>
      <c r="F64" s="51">
        <v>16727.5975</v>
      </c>
      <c r="G64" s="51">
        <v>19000.406200000001</v>
      </c>
      <c r="H64" s="51">
        <v>13662.339</v>
      </c>
      <c r="I64" s="51">
        <v>13717.8573</v>
      </c>
      <c r="J64" s="51">
        <v>14315.6255</v>
      </c>
      <c r="K64" s="51">
        <v>7319.1655000000001</v>
      </c>
      <c r="L64" s="51">
        <v>6694.7075000000004</v>
      </c>
      <c r="M64" s="51">
        <v>9988.1404999999995</v>
      </c>
      <c r="N64" s="51">
        <v>12941.770699999999</v>
      </c>
      <c r="O64" s="51">
        <v>17548.954399999999</v>
      </c>
      <c r="P64" s="51">
        <v>19435.9872</v>
      </c>
      <c r="Q64" s="32">
        <v>713847.97</v>
      </c>
      <c r="R64" s="32">
        <v>494925.21</v>
      </c>
      <c r="S64" s="32">
        <v>599341.43000000005</v>
      </c>
      <c r="T64" s="32">
        <v>283266.78000000003</v>
      </c>
      <c r="U64" s="32">
        <v>353087.92</v>
      </c>
      <c r="V64" s="32">
        <v>392050.23</v>
      </c>
      <c r="W64" s="32">
        <v>263296.34999999998</v>
      </c>
      <c r="X64" s="32">
        <v>472633.04</v>
      </c>
      <c r="Y64" s="32">
        <v>498582.04</v>
      </c>
      <c r="Z64" s="32">
        <v>529822.42000000004</v>
      </c>
      <c r="AA64" s="32">
        <v>912078.8</v>
      </c>
      <c r="AB64" s="32">
        <v>711516.58</v>
      </c>
      <c r="AC64" s="2">
        <v>2.84</v>
      </c>
      <c r="AD64" s="2">
        <v>2.84</v>
      </c>
      <c r="AE64" s="2">
        <v>2.84</v>
      </c>
      <c r="AF64" s="2">
        <v>3.26</v>
      </c>
      <c r="AG64" s="2">
        <v>3.26</v>
      </c>
      <c r="AH64" s="2">
        <v>3.26</v>
      </c>
      <c r="AI64" s="2">
        <v>3.26</v>
      </c>
      <c r="AJ64" s="2">
        <v>2.46</v>
      </c>
      <c r="AK64" s="2">
        <v>2.46</v>
      </c>
      <c r="AL64" s="2">
        <v>2.46</v>
      </c>
      <c r="AM64" s="2">
        <v>2.46</v>
      </c>
      <c r="AN64" s="2">
        <v>2.46</v>
      </c>
      <c r="AO64" s="33">
        <v>20273.28</v>
      </c>
      <c r="AP64" s="33">
        <v>14055.88</v>
      </c>
      <c r="AQ64" s="33">
        <v>17021.3</v>
      </c>
      <c r="AR64" s="33">
        <v>9234.5</v>
      </c>
      <c r="AS64" s="33">
        <v>11510.67</v>
      </c>
      <c r="AT64" s="33">
        <v>12780.84</v>
      </c>
      <c r="AU64" s="33">
        <v>8583.4599999999991</v>
      </c>
      <c r="AV64" s="33">
        <v>11626.77</v>
      </c>
      <c r="AW64" s="33">
        <v>12265.12</v>
      </c>
      <c r="AX64" s="33">
        <v>13033.63</v>
      </c>
      <c r="AY64" s="33">
        <v>22437.14</v>
      </c>
      <c r="AZ64" s="33">
        <v>17503.310000000001</v>
      </c>
      <c r="BA64" s="31">
        <f t="shared" si="38"/>
        <v>71.38</v>
      </c>
      <c r="BB64" s="31">
        <f t="shared" si="38"/>
        <v>49.49</v>
      </c>
      <c r="BC64" s="31">
        <f t="shared" si="38"/>
        <v>59.93</v>
      </c>
      <c r="BD64" s="31">
        <f t="shared" si="35"/>
        <v>-1019.76</v>
      </c>
      <c r="BE64" s="31">
        <f t="shared" si="35"/>
        <v>-1271.1199999999999</v>
      </c>
      <c r="BF64" s="31">
        <f t="shared" si="35"/>
        <v>-1411.38</v>
      </c>
      <c r="BG64" s="31">
        <f t="shared" si="35"/>
        <v>-947.87</v>
      </c>
      <c r="BH64" s="31">
        <f t="shared" si="35"/>
        <v>-4253.7</v>
      </c>
      <c r="BI64" s="31">
        <f t="shared" si="35"/>
        <v>-4487.24</v>
      </c>
      <c r="BJ64" s="31">
        <f t="shared" si="35"/>
        <v>-2914.02</v>
      </c>
      <c r="BK64" s="31">
        <f t="shared" si="35"/>
        <v>-5016.43</v>
      </c>
      <c r="BL64" s="31">
        <f t="shared" si="35"/>
        <v>-3913.34</v>
      </c>
      <c r="BM64" s="6">
        <f t="shared" ref="BM64:BX85" ca="1" si="51">VLOOKUP($C64,LossFactorLookup,3,FALSE)</f>
        <v>6.6299999999999998E-2</v>
      </c>
      <c r="BN64" s="6">
        <f t="shared" ca="1" si="51"/>
        <v>6.6299999999999998E-2</v>
      </c>
      <c r="BO64" s="6">
        <f t="shared" ca="1" si="51"/>
        <v>6.6299999999999998E-2</v>
      </c>
      <c r="BP64" s="6">
        <f t="shared" ca="1" si="51"/>
        <v>6.6299999999999998E-2</v>
      </c>
      <c r="BQ64" s="6">
        <f t="shared" ca="1" si="51"/>
        <v>6.6299999999999998E-2</v>
      </c>
      <c r="BR64" s="6">
        <f t="shared" ca="1" si="51"/>
        <v>6.6299999999999998E-2</v>
      </c>
      <c r="BS64" s="6">
        <f t="shared" ca="1" si="51"/>
        <v>6.6299999999999998E-2</v>
      </c>
      <c r="BT64" s="6">
        <f t="shared" ca="1" si="51"/>
        <v>6.6299999999999998E-2</v>
      </c>
      <c r="BU64" s="6">
        <f t="shared" ca="1" si="51"/>
        <v>6.6299999999999998E-2</v>
      </c>
      <c r="BV64" s="6">
        <f t="shared" ca="1" si="51"/>
        <v>6.6299999999999998E-2</v>
      </c>
      <c r="BW64" s="6">
        <f t="shared" ca="1" si="51"/>
        <v>6.6299999999999998E-2</v>
      </c>
      <c r="BX64" s="6">
        <f t="shared" ca="1" si="51"/>
        <v>6.6299999999999998E-2</v>
      </c>
      <c r="BY64" s="31">
        <f t="shared" ca="1" si="43"/>
        <v>47328.12</v>
      </c>
      <c r="BZ64" s="31">
        <f t="shared" ca="1" si="43"/>
        <v>32813.54</v>
      </c>
      <c r="CA64" s="31">
        <f t="shared" ca="1" si="43"/>
        <v>39736.339999999997</v>
      </c>
      <c r="CB64" s="31">
        <f t="shared" ca="1" si="43"/>
        <v>18780.59</v>
      </c>
      <c r="CC64" s="31">
        <f t="shared" ca="1" si="43"/>
        <v>23409.73</v>
      </c>
      <c r="CD64" s="31">
        <f t="shared" ca="1" si="43"/>
        <v>25992.93</v>
      </c>
      <c r="CE64" s="31">
        <f t="shared" ca="1" si="42"/>
        <v>17456.55</v>
      </c>
      <c r="CF64" s="31">
        <f t="shared" ca="1" si="42"/>
        <v>31335.57</v>
      </c>
      <c r="CG64" s="31">
        <f t="shared" ca="1" si="42"/>
        <v>33055.99</v>
      </c>
      <c r="CH64" s="31">
        <f t="shared" ca="1" si="42"/>
        <v>35127.230000000003</v>
      </c>
      <c r="CI64" s="31">
        <f t="shared" ca="1" si="42"/>
        <v>60470.82</v>
      </c>
      <c r="CJ64" s="31">
        <f t="shared" ca="1" si="42"/>
        <v>47173.55</v>
      </c>
      <c r="CK64" s="32">
        <f t="shared" ca="1" si="39"/>
        <v>-2855.39</v>
      </c>
      <c r="CL64" s="32">
        <f t="shared" ca="1" si="39"/>
        <v>-1979.7</v>
      </c>
      <c r="CM64" s="32">
        <f t="shared" ca="1" si="39"/>
        <v>-2397.37</v>
      </c>
      <c r="CN64" s="32">
        <f t="shared" ca="1" si="37"/>
        <v>-1133.07</v>
      </c>
      <c r="CO64" s="32">
        <f t="shared" ca="1" si="37"/>
        <v>-1412.35</v>
      </c>
      <c r="CP64" s="32">
        <f t="shared" ca="1" si="37"/>
        <v>-1568.2</v>
      </c>
      <c r="CQ64" s="32">
        <f t="shared" ca="1" si="37"/>
        <v>-1053.19</v>
      </c>
      <c r="CR64" s="32">
        <f t="shared" ca="1" si="37"/>
        <v>-1890.53</v>
      </c>
      <c r="CS64" s="32">
        <f t="shared" ca="1" si="37"/>
        <v>-1994.33</v>
      </c>
      <c r="CT64" s="32">
        <f t="shared" ca="1" si="37"/>
        <v>-2119.29</v>
      </c>
      <c r="CU64" s="32">
        <f t="shared" ca="1" si="37"/>
        <v>-3648.32</v>
      </c>
      <c r="CV64" s="32">
        <f t="shared" ca="1" si="37"/>
        <v>-2846.07</v>
      </c>
      <c r="CW64" s="31">
        <f t="shared" ca="1" si="41"/>
        <v>24128.070000000003</v>
      </c>
      <c r="CX64" s="31">
        <f t="shared" ca="1" si="41"/>
        <v>16728.469999999998</v>
      </c>
      <c r="CY64" s="31">
        <f t="shared" ca="1" si="41"/>
        <v>20257.739999999994</v>
      </c>
      <c r="CZ64" s="31">
        <f t="shared" ca="1" si="40"/>
        <v>9432.7800000000007</v>
      </c>
      <c r="DA64" s="31">
        <f t="shared" ca="1" si="40"/>
        <v>11757.830000000002</v>
      </c>
      <c r="DB64" s="31">
        <f t="shared" ca="1" si="40"/>
        <v>13055.27</v>
      </c>
      <c r="DC64" s="31">
        <f t="shared" ca="1" si="40"/>
        <v>8767.7700000000023</v>
      </c>
      <c r="DD64" s="31">
        <f t="shared" ca="1" si="40"/>
        <v>22071.97</v>
      </c>
      <c r="DE64" s="31">
        <f t="shared" ca="1" si="40"/>
        <v>23283.779999999992</v>
      </c>
      <c r="DF64" s="31">
        <f t="shared" ca="1" si="40"/>
        <v>22888.330000000005</v>
      </c>
      <c r="DG64" s="31">
        <f t="shared" ca="1" si="40"/>
        <v>39401.79</v>
      </c>
      <c r="DH64" s="31">
        <f t="shared" ca="1" si="40"/>
        <v>30737.510000000002</v>
      </c>
      <c r="DI64" s="32">
        <f t="shared" ca="1" si="48"/>
        <v>1206.4000000000001</v>
      </c>
      <c r="DJ64" s="32">
        <f t="shared" ca="1" si="48"/>
        <v>836.42</v>
      </c>
      <c r="DK64" s="32">
        <f t="shared" ca="1" si="48"/>
        <v>1012.89</v>
      </c>
      <c r="DL64" s="32">
        <f t="shared" ca="1" si="44"/>
        <v>471.64</v>
      </c>
      <c r="DM64" s="32">
        <f t="shared" ca="1" si="44"/>
        <v>587.89</v>
      </c>
      <c r="DN64" s="32">
        <f t="shared" ca="1" si="44"/>
        <v>652.76</v>
      </c>
      <c r="DO64" s="32">
        <f t="shared" ca="1" si="44"/>
        <v>438.39</v>
      </c>
      <c r="DP64" s="32">
        <f t="shared" ca="1" si="44"/>
        <v>1103.5999999999999</v>
      </c>
      <c r="DQ64" s="32">
        <f t="shared" ca="1" si="44"/>
        <v>1164.19</v>
      </c>
      <c r="DR64" s="32">
        <f t="shared" ca="1" si="44"/>
        <v>1144.42</v>
      </c>
      <c r="DS64" s="32">
        <f t="shared" ca="1" si="44"/>
        <v>1970.09</v>
      </c>
      <c r="DT64" s="32">
        <f t="shared" ca="1" si="44"/>
        <v>1536.88</v>
      </c>
      <c r="DU64" s="31">
        <f t="shared" ca="1" si="49"/>
        <v>5906.72</v>
      </c>
      <c r="DV64" s="31">
        <f t="shared" ca="1" si="49"/>
        <v>4056.28</v>
      </c>
      <c r="DW64" s="31">
        <f t="shared" ca="1" si="49"/>
        <v>4867.91</v>
      </c>
      <c r="DX64" s="31">
        <f t="shared" ca="1" si="45"/>
        <v>2244.7199999999998</v>
      </c>
      <c r="DY64" s="31">
        <f t="shared" ca="1" si="45"/>
        <v>2771.5</v>
      </c>
      <c r="DZ64" s="31">
        <f t="shared" ca="1" si="45"/>
        <v>3046.92</v>
      </c>
      <c r="EA64" s="31">
        <f t="shared" ca="1" si="45"/>
        <v>2026.51</v>
      </c>
      <c r="EB64" s="31">
        <f t="shared" ca="1" si="45"/>
        <v>5050.13</v>
      </c>
      <c r="EC64" s="31">
        <f t="shared" ca="1" si="45"/>
        <v>5273.17</v>
      </c>
      <c r="ED64" s="31">
        <f t="shared" ca="1" si="45"/>
        <v>5132.0200000000004</v>
      </c>
      <c r="EE64" s="31">
        <f t="shared" ca="1" si="45"/>
        <v>8742.8799999999992</v>
      </c>
      <c r="EF64" s="31">
        <f t="shared" ca="1" si="45"/>
        <v>6751.08</v>
      </c>
      <c r="EG64" s="32">
        <f t="shared" ca="1" si="50"/>
        <v>31241.190000000006</v>
      </c>
      <c r="EH64" s="32">
        <f t="shared" ca="1" si="50"/>
        <v>21621.169999999995</v>
      </c>
      <c r="EI64" s="32">
        <f t="shared" ca="1" si="50"/>
        <v>26138.539999999994</v>
      </c>
      <c r="EJ64" s="32">
        <f t="shared" ca="1" si="46"/>
        <v>12149.14</v>
      </c>
      <c r="EK64" s="32">
        <f t="shared" ca="1" si="46"/>
        <v>15117.220000000001</v>
      </c>
      <c r="EL64" s="32">
        <f t="shared" ca="1" si="46"/>
        <v>16754.95</v>
      </c>
      <c r="EM64" s="32">
        <f t="shared" ca="1" si="46"/>
        <v>11232.670000000002</v>
      </c>
      <c r="EN64" s="32">
        <f t="shared" ca="1" si="46"/>
        <v>28225.7</v>
      </c>
      <c r="EO64" s="32">
        <f t="shared" ca="1" si="46"/>
        <v>29721.139999999992</v>
      </c>
      <c r="EP64" s="32">
        <f t="shared" ca="1" si="46"/>
        <v>29164.770000000008</v>
      </c>
      <c r="EQ64" s="32">
        <f t="shared" ca="1" si="46"/>
        <v>50114.759999999995</v>
      </c>
      <c r="ER64" s="32">
        <f t="shared" ca="1" si="46"/>
        <v>39025.47</v>
      </c>
    </row>
    <row r="65" spans="1:148" x14ac:dyDescent="0.25">
      <c r="A65" t="s">
        <v>444</v>
      </c>
      <c r="B65" s="1" t="s">
        <v>162</v>
      </c>
      <c r="C65" t="str">
        <f t="shared" ca="1" si="1"/>
        <v>IEW2</v>
      </c>
      <c r="D65" t="str">
        <f t="shared" ca="1" si="2"/>
        <v>Summerview 2 Wind Facility</v>
      </c>
      <c r="E65" s="51">
        <v>24634.169399999999</v>
      </c>
      <c r="F65" s="51">
        <v>16468.9794</v>
      </c>
      <c r="G65" s="51">
        <v>19198.3802</v>
      </c>
      <c r="H65" s="51">
        <v>11800.8053</v>
      </c>
      <c r="I65" s="51">
        <v>11440.429599999999</v>
      </c>
      <c r="J65" s="51">
        <v>11254.6481</v>
      </c>
      <c r="K65" s="51">
        <v>6188.0006000000003</v>
      </c>
      <c r="L65" s="51">
        <v>5633.9808000000003</v>
      </c>
      <c r="M65" s="51">
        <v>9110.4452999999994</v>
      </c>
      <c r="N65" s="51">
        <v>11769.011500000001</v>
      </c>
      <c r="O65" s="51">
        <v>17352.257300000001</v>
      </c>
      <c r="P65" s="51">
        <v>19673.685099999999</v>
      </c>
      <c r="Q65" s="32">
        <v>714175.39</v>
      </c>
      <c r="R65" s="32">
        <v>487183.75</v>
      </c>
      <c r="S65" s="32">
        <v>596992.94999999995</v>
      </c>
      <c r="T65" s="32">
        <v>252799.53</v>
      </c>
      <c r="U65" s="32">
        <v>313497.46000000002</v>
      </c>
      <c r="V65" s="32">
        <v>307815.39</v>
      </c>
      <c r="W65" s="32">
        <v>223148.48</v>
      </c>
      <c r="X65" s="32">
        <v>410053.58</v>
      </c>
      <c r="Y65" s="32">
        <v>431298.31</v>
      </c>
      <c r="Z65" s="32">
        <v>501459</v>
      </c>
      <c r="AA65" s="32">
        <v>885401.88</v>
      </c>
      <c r="AB65" s="32">
        <v>713649.12</v>
      </c>
      <c r="AC65" s="2">
        <v>2.84</v>
      </c>
      <c r="AD65" s="2">
        <v>2.84</v>
      </c>
      <c r="AE65" s="2">
        <v>2.84</v>
      </c>
      <c r="AF65" s="2">
        <v>3.26</v>
      </c>
      <c r="AG65" s="2">
        <v>3.26</v>
      </c>
      <c r="AH65" s="2">
        <v>3.26</v>
      </c>
      <c r="AI65" s="2">
        <v>3.26</v>
      </c>
      <c r="AJ65" s="2">
        <v>2.46</v>
      </c>
      <c r="AK65" s="2">
        <v>2.46</v>
      </c>
      <c r="AL65" s="2">
        <v>2.46</v>
      </c>
      <c r="AM65" s="2">
        <v>2.46</v>
      </c>
      <c r="AN65" s="2">
        <v>2.46</v>
      </c>
      <c r="AO65" s="33">
        <v>20282.580000000002</v>
      </c>
      <c r="AP65" s="33">
        <v>13836.02</v>
      </c>
      <c r="AQ65" s="33">
        <v>16954.599999999999</v>
      </c>
      <c r="AR65" s="33">
        <v>8241.26</v>
      </c>
      <c r="AS65" s="33">
        <v>10220.02</v>
      </c>
      <c r="AT65" s="33">
        <v>10034.780000000001</v>
      </c>
      <c r="AU65" s="33">
        <v>7274.64</v>
      </c>
      <c r="AV65" s="33">
        <v>10087.32</v>
      </c>
      <c r="AW65" s="33">
        <v>10609.94</v>
      </c>
      <c r="AX65" s="33">
        <v>12335.89</v>
      </c>
      <c r="AY65" s="33">
        <v>21780.89</v>
      </c>
      <c r="AZ65" s="33">
        <v>17555.77</v>
      </c>
      <c r="BA65" s="31">
        <f t="shared" si="38"/>
        <v>71.42</v>
      </c>
      <c r="BB65" s="31">
        <f t="shared" si="38"/>
        <v>48.72</v>
      </c>
      <c r="BC65" s="31">
        <f t="shared" si="38"/>
        <v>59.7</v>
      </c>
      <c r="BD65" s="31">
        <f t="shared" si="35"/>
        <v>-910.08</v>
      </c>
      <c r="BE65" s="31">
        <f t="shared" si="35"/>
        <v>-1128.5899999999999</v>
      </c>
      <c r="BF65" s="31">
        <f t="shared" si="35"/>
        <v>-1108.1400000000001</v>
      </c>
      <c r="BG65" s="31">
        <f t="shared" si="35"/>
        <v>-803.33</v>
      </c>
      <c r="BH65" s="31">
        <f t="shared" si="35"/>
        <v>-3690.48</v>
      </c>
      <c r="BI65" s="31">
        <f t="shared" si="35"/>
        <v>-3881.68</v>
      </c>
      <c r="BJ65" s="31">
        <f t="shared" si="35"/>
        <v>-2758.02</v>
      </c>
      <c r="BK65" s="31">
        <f t="shared" si="35"/>
        <v>-4869.71</v>
      </c>
      <c r="BL65" s="31">
        <f t="shared" si="35"/>
        <v>-3925.07</v>
      </c>
      <c r="BM65" s="6">
        <f t="shared" ca="1" si="51"/>
        <v>6.8400000000000002E-2</v>
      </c>
      <c r="BN65" s="6">
        <f t="shared" ca="1" si="51"/>
        <v>6.8400000000000002E-2</v>
      </c>
      <c r="BO65" s="6">
        <f t="shared" ca="1" si="51"/>
        <v>6.8400000000000002E-2</v>
      </c>
      <c r="BP65" s="6">
        <f t="shared" ca="1" si="51"/>
        <v>6.8400000000000002E-2</v>
      </c>
      <c r="BQ65" s="6">
        <f t="shared" ca="1" si="51"/>
        <v>6.8400000000000002E-2</v>
      </c>
      <c r="BR65" s="6">
        <f t="shared" ca="1" si="51"/>
        <v>6.8400000000000002E-2</v>
      </c>
      <c r="BS65" s="6">
        <f t="shared" ca="1" si="51"/>
        <v>6.8400000000000002E-2</v>
      </c>
      <c r="BT65" s="6">
        <f t="shared" ca="1" si="51"/>
        <v>6.8400000000000002E-2</v>
      </c>
      <c r="BU65" s="6">
        <f t="shared" ca="1" si="51"/>
        <v>6.8400000000000002E-2</v>
      </c>
      <c r="BV65" s="6">
        <f t="shared" ca="1" si="51"/>
        <v>6.8400000000000002E-2</v>
      </c>
      <c r="BW65" s="6">
        <f t="shared" ca="1" si="51"/>
        <v>6.8400000000000002E-2</v>
      </c>
      <c r="BX65" s="6">
        <f t="shared" ca="1" si="51"/>
        <v>6.8400000000000002E-2</v>
      </c>
      <c r="BY65" s="31">
        <f t="shared" ca="1" si="43"/>
        <v>48849.599999999999</v>
      </c>
      <c r="BZ65" s="31">
        <f t="shared" ca="1" si="43"/>
        <v>33323.370000000003</v>
      </c>
      <c r="CA65" s="31">
        <f t="shared" ca="1" si="43"/>
        <v>40834.32</v>
      </c>
      <c r="CB65" s="31">
        <f t="shared" ca="1" si="43"/>
        <v>17291.490000000002</v>
      </c>
      <c r="CC65" s="31">
        <f t="shared" ca="1" si="43"/>
        <v>21443.23</v>
      </c>
      <c r="CD65" s="31">
        <f t="shared" ca="1" si="43"/>
        <v>21054.57</v>
      </c>
      <c r="CE65" s="31">
        <f t="shared" ca="1" si="42"/>
        <v>15263.36</v>
      </c>
      <c r="CF65" s="31">
        <f t="shared" ca="1" si="42"/>
        <v>28047.66</v>
      </c>
      <c r="CG65" s="31">
        <f t="shared" ca="1" si="42"/>
        <v>29500.799999999999</v>
      </c>
      <c r="CH65" s="31">
        <f t="shared" ca="1" si="42"/>
        <v>34299.800000000003</v>
      </c>
      <c r="CI65" s="31">
        <f t="shared" ca="1" si="42"/>
        <v>60561.49</v>
      </c>
      <c r="CJ65" s="31">
        <f t="shared" ca="1" si="42"/>
        <v>48813.599999999999</v>
      </c>
      <c r="CK65" s="32">
        <f t="shared" ca="1" si="39"/>
        <v>-2856.7</v>
      </c>
      <c r="CL65" s="32">
        <f t="shared" ca="1" si="39"/>
        <v>-1948.74</v>
      </c>
      <c r="CM65" s="32">
        <f t="shared" ca="1" si="39"/>
        <v>-2387.9699999999998</v>
      </c>
      <c r="CN65" s="32">
        <f t="shared" ca="1" si="37"/>
        <v>-1011.2</v>
      </c>
      <c r="CO65" s="32">
        <f t="shared" ca="1" si="37"/>
        <v>-1253.99</v>
      </c>
      <c r="CP65" s="32">
        <f t="shared" ca="1" si="37"/>
        <v>-1231.26</v>
      </c>
      <c r="CQ65" s="32">
        <f t="shared" ca="1" si="37"/>
        <v>-892.59</v>
      </c>
      <c r="CR65" s="32">
        <f t="shared" ca="1" si="37"/>
        <v>-1640.21</v>
      </c>
      <c r="CS65" s="32">
        <f t="shared" ca="1" si="37"/>
        <v>-1725.19</v>
      </c>
      <c r="CT65" s="32">
        <f t="shared" ca="1" si="37"/>
        <v>-2005.84</v>
      </c>
      <c r="CU65" s="32">
        <f t="shared" ca="1" si="37"/>
        <v>-3541.61</v>
      </c>
      <c r="CV65" s="32">
        <f t="shared" ca="1" si="37"/>
        <v>-2854.6</v>
      </c>
      <c r="CW65" s="31">
        <f t="shared" ca="1" si="41"/>
        <v>25638.9</v>
      </c>
      <c r="CX65" s="31">
        <f t="shared" ca="1" si="41"/>
        <v>17489.89</v>
      </c>
      <c r="CY65" s="31">
        <f t="shared" ca="1" si="41"/>
        <v>21432.05</v>
      </c>
      <c r="CZ65" s="31">
        <f t="shared" ca="1" si="40"/>
        <v>8949.11</v>
      </c>
      <c r="DA65" s="31">
        <f t="shared" ca="1" si="40"/>
        <v>11097.809999999998</v>
      </c>
      <c r="DB65" s="31">
        <f t="shared" ca="1" si="40"/>
        <v>10896.67</v>
      </c>
      <c r="DC65" s="31">
        <f t="shared" ca="1" si="40"/>
        <v>7899.46</v>
      </c>
      <c r="DD65" s="31">
        <f t="shared" ca="1" si="40"/>
        <v>20010.61</v>
      </c>
      <c r="DE65" s="31">
        <f t="shared" ca="1" si="40"/>
        <v>21047.35</v>
      </c>
      <c r="DF65" s="31">
        <f t="shared" ca="1" si="40"/>
        <v>22716.090000000004</v>
      </c>
      <c r="DG65" s="31">
        <f t="shared" ca="1" si="40"/>
        <v>40108.699999999997</v>
      </c>
      <c r="DH65" s="31">
        <f t="shared" ca="1" si="40"/>
        <v>32328.3</v>
      </c>
      <c r="DI65" s="32">
        <f t="shared" ca="1" si="48"/>
        <v>1281.95</v>
      </c>
      <c r="DJ65" s="32">
        <f t="shared" ca="1" si="48"/>
        <v>874.49</v>
      </c>
      <c r="DK65" s="32">
        <f t="shared" ca="1" si="48"/>
        <v>1071.5999999999999</v>
      </c>
      <c r="DL65" s="32">
        <f t="shared" ca="1" si="44"/>
        <v>447.46</v>
      </c>
      <c r="DM65" s="32">
        <f t="shared" ca="1" si="44"/>
        <v>554.89</v>
      </c>
      <c r="DN65" s="32">
        <f t="shared" ca="1" si="44"/>
        <v>544.83000000000004</v>
      </c>
      <c r="DO65" s="32">
        <f t="shared" ca="1" si="44"/>
        <v>394.97</v>
      </c>
      <c r="DP65" s="32">
        <f t="shared" ca="1" si="44"/>
        <v>1000.53</v>
      </c>
      <c r="DQ65" s="32">
        <f t="shared" ca="1" si="44"/>
        <v>1052.3699999999999</v>
      </c>
      <c r="DR65" s="32">
        <f t="shared" ca="1" si="44"/>
        <v>1135.8</v>
      </c>
      <c r="DS65" s="32">
        <f t="shared" ca="1" si="44"/>
        <v>2005.44</v>
      </c>
      <c r="DT65" s="32">
        <f t="shared" ca="1" si="44"/>
        <v>1616.42</v>
      </c>
      <c r="DU65" s="31">
        <f t="shared" ca="1" si="49"/>
        <v>6276.59</v>
      </c>
      <c r="DV65" s="31">
        <f t="shared" ca="1" si="49"/>
        <v>4240.91</v>
      </c>
      <c r="DW65" s="31">
        <f t="shared" ca="1" si="49"/>
        <v>5150.1000000000004</v>
      </c>
      <c r="DX65" s="31">
        <f t="shared" ca="1" si="45"/>
        <v>2129.62</v>
      </c>
      <c r="DY65" s="31">
        <f t="shared" ca="1" si="45"/>
        <v>2615.9299999999998</v>
      </c>
      <c r="DZ65" s="31">
        <f t="shared" ca="1" si="45"/>
        <v>2543.13</v>
      </c>
      <c r="EA65" s="31">
        <f t="shared" ca="1" si="45"/>
        <v>1825.82</v>
      </c>
      <c r="EB65" s="31">
        <f t="shared" ca="1" si="45"/>
        <v>4578.49</v>
      </c>
      <c r="EC65" s="31">
        <f t="shared" ca="1" si="45"/>
        <v>4766.67</v>
      </c>
      <c r="ED65" s="31">
        <f t="shared" ca="1" si="45"/>
        <v>5093.3999999999996</v>
      </c>
      <c r="EE65" s="31">
        <f t="shared" ca="1" si="45"/>
        <v>8899.74</v>
      </c>
      <c r="EF65" s="31">
        <f t="shared" ca="1" si="45"/>
        <v>7100.47</v>
      </c>
      <c r="EG65" s="32">
        <f t="shared" ca="1" si="50"/>
        <v>33197.440000000002</v>
      </c>
      <c r="EH65" s="32">
        <f t="shared" ca="1" si="50"/>
        <v>22605.29</v>
      </c>
      <c r="EI65" s="32">
        <f t="shared" ca="1" si="50"/>
        <v>27653.75</v>
      </c>
      <c r="EJ65" s="32">
        <f t="shared" ca="1" si="46"/>
        <v>11526.189999999999</v>
      </c>
      <c r="EK65" s="32">
        <f t="shared" ca="1" si="46"/>
        <v>14268.629999999997</v>
      </c>
      <c r="EL65" s="32">
        <f t="shared" ca="1" si="46"/>
        <v>13984.630000000001</v>
      </c>
      <c r="EM65" s="32">
        <f t="shared" ca="1" si="46"/>
        <v>10120.25</v>
      </c>
      <c r="EN65" s="32">
        <f t="shared" ca="1" si="46"/>
        <v>25589.629999999997</v>
      </c>
      <c r="EO65" s="32">
        <f t="shared" ca="1" si="46"/>
        <v>26866.39</v>
      </c>
      <c r="EP65" s="32">
        <f t="shared" ca="1" si="46"/>
        <v>28945.29</v>
      </c>
      <c r="EQ65" s="32">
        <f t="shared" ca="1" si="46"/>
        <v>51013.88</v>
      </c>
      <c r="ER65" s="32">
        <f t="shared" ca="1" si="46"/>
        <v>41045.19</v>
      </c>
    </row>
    <row r="66" spans="1:148" x14ac:dyDescent="0.25">
      <c r="A66" t="s">
        <v>445</v>
      </c>
      <c r="B66" s="1" t="s">
        <v>129</v>
      </c>
      <c r="C66" t="str">
        <f t="shared" ca="1" si="1"/>
        <v>INT</v>
      </c>
      <c r="D66" t="str">
        <f t="shared" ca="1" si="2"/>
        <v>Interlakes Hydro Facility</v>
      </c>
      <c r="E66" s="51">
        <v>1313.8359926999999</v>
      </c>
      <c r="F66" s="51">
        <v>1267.0530544000001</v>
      </c>
      <c r="G66" s="51">
        <v>1162.1948569000001</v>
      </c>
      <c r="H66" s="51">
        <v>423.96991209999999</v>
      </c>
      <c r="I66" s="51">
        <v>12.7392105</v>
      </c>
      <c r="J66" s="51">
        <v>19.520427099999999</v>
      </c>
      <c r="K66" s="51">
        <v>1383.650875</v>
      </c>
      <c r="L66" s="51">
        <v>1231.5126341</v>
      </c>
      <c r="M66" s="51">
        <v>250.01688609999999</v>
      </c>
      <c r="N66" s="51">
        <v>341.35907730000002</v>
      </c>
      <c r="O66" s="51">
        <v>478.1086181</v>
      </c>
      <c r="P66" s="51">
        <v>970.36282029999995</v>
      </c>
      <c r="Q66" s="32">
        <v>179355.09</v>
      </c>
      <c r="R66" s="32">
        <v>67897.25</v>
      </c>
      <c r="S66" s="32">
        <v>84088.41</v>
      </c>
      <c r="T66" s="32">
        <v>33064.81</v>
      </c>
      <c r="U66" s="32">
        <v>4425.82</v>
      </c>
      <c r="V66" s="32">
        <v>4386.95</v>
      </c>
      <c r="W66" s="32">
        <v>106994.45</v>
      </c>
      <c r="X66" s="32">
        <v>85162.67</v>
      </c>
      <c r="Y66" s="32">
        <v>64263.79</v>
      </c>
      <c r="Z66" s="32">
        <v>59741.599999999999</v>
      </c>
      <c r="AA66" s="32">
        <v>94983.96</v>
      </c>
      <c r="AB66" s="32">
        <v>82959.77</v>
      </c>
      <c r="AC66" s="2">
        <v>0.84</v>
      </c>
      <c r="AD66" s="2">
        <v>0.84</v>
      </c>
      <c r="AE66" s="2">
        <v>0.84</v>
      </c>
      <c r="AF66" s="2">
        <v>0.84</v>
      </c>
      <c r="AG66" s="2">
        <v>0.84</v>
      </c>
      <c r="AH66" s="2">
        <v>0.84</v>
      </c>
      <c r="AI66" s="2">
        <v>0.84</v>
      </c>
      <c r="AJ66" s="2">
        <v>0.28999999999999998</v>
      </c>
      <c r="AK66" s="2">
        <v>0.28999999999999998</v>
      </c>
      <c r="AL66" s="2">
        <v>0.28999999999999998</v>
      </c>
      <c r="AM66" s="2">
        <v>0.28999999999999998</v>
      </c>
      <c r="AN66" s="2">
        <v>0.28999999999999998</v>
      </c>
      <c r="AO66" s="33">
        <v>1506.58</v>
      </c>
      <c r="AP66" s="33">
        <v>570.34</v>
      </c>
      <c r="AQ66" s="33">
        <v>706.34</v>
      </c>
      <c r="AR66" s="33">
        <v>277.74</v>
      </c>
      <c r="AS66" s="33">
        <v>37.18</v>
      </c>
      <c r="AT66" s="33">
        <v>36.85</v>
      </c>
      <c r="AU66" s="33">
        <v>898.75</v>
      </c>
      <c r="AV66" s="33">
        <v>246.97</v>
      </c>
      <c r="AW66" s="33">
        <v>186.36</v>
      </c>
      <c r="AX66" s="33">
        <v>173.25</v>
      </c>
      <c r="AY66" s="33">
        <v>275.45</v>
      </c>
      <c r="AZ66" s="33">
        <v>240.58</v>
      </c>
      <c r="BA66" s="31">
        <f t="shared" si="38"/>
        <v>17.940000000000001</v>
      </c>
      <c r="BB66" s="31">
        <f t="shared" si="38"/>
        <v>6.79</v>
      </c>
      <c r="BC66" s="31">
        <f t="shared" si="38"/>
        <v>8.41</v>
      </c>
      <c r="BD66" s="31">
        <f t="shared" si="35"/>
        <v>-119.03</v>
      </c>
      <c r="BE66" s="31">
        <f t="shared" si="35"/>
        <v>-15.93</v>
      </c>
      <c r="BF66" s="31">
        <f t="shared" si="35"/>
        <v>-15.79</v>
      </c>
      <c r="BG66" s="31">
        <f t="shared" si="35"/>
        <v>-385.18</v>
      </c>
      <c r="BH66" s="31">
        <f t="shared" si="35"/>
        <v>-766.46</v>
      </c>
      <c r="BI66" s="31">
        <f t="shared" si="35"/>
        <v>-578.37</v>
      </c>
      <c r="BJ66" s="31">
        <f t="shared" si="35"/>
        <v>-328.58</v>
      </c>
      <c r="BK66" s="31">
        <f t="shared" si="35"/>
        <v>-522.41</v>
      </c>
      <c r="BL66" s="31">
        <f t="shared" si="35"/>
        <v>-456.28</v>
      </c>
      <c r="BM66" s="6">
        <f t="shared" ca="1" si="51"/>
        <v>5.1700000000000003E-2</v>
      </c>
      <c r="BN66" s="6">
        <f t="shared" ca="1" si="51"/>
        <v>5.1700000000000003E-2</v>
      </c>
      <c r="BO66" s="6">
        <f t="shared" ca="1" si="51"/>
        <v>5.1700000000000003E-2</v>
      </c>
      <c r="BP66" s="6">
        <f t="shared" ca="1" si="51"/>
        <v>5.1700000000000003E-2</v>
      </c>
      <c r="BQ66" s="6">
        <f t="shared" ca="1" si="51"/>
        <v>5.1700000000000003E-2</v>
      </c>
      <c r="BR66" s="6">
        <f t="shared" ca="1" si="51"/>
        <v>5.1700000000000003E-2</v>
      </c>
      <c r="BS66" s="6">
        <f t="shared" ca="1" si="51"/>
        <v>5.1700000000000003E-2</v>
      </c>
      <c r="BT66" s="6">
        <f t="shared" ca="1" si="51"/>
        <v>5.1700000000000003E-2</v>
      </c>
      <c r="BU66" s="6">
        <f t="shared" ca="1" si="51"/>
        <v>5.1700000000000003E-2</v>
      </c>
      <c r="BV66" s="6">
        <f t="shared" ca="1" si="51"/>
        <v>5.1700000000000003E-2</v>
      </c>
      <c r="BW66" s="6">
        <f t="shared" ca="1" si="51"/>
        <v>5.1700000000000003E-2</v>
      </c>
      <c r="BX66" s="6">
        <f t="shared" ca="1" si="51"/>
        <v>5.1700000000000003E-2</v>
      </c>
      <c r="BY66" s="31">
        <f t="shared" ca="1" si="43"/>
        <v>9272.66</v>
      </c>
      <c r="BZ66" s="31">
        <f t="shared" ca="1" si="43"/>
        <v>3510.29</v>
      </c>
      <c r="CA66" s="31">
        <f t="shared" ca="1" si="43"/>
        <v>4347.37</v>
      </c>
      <c r="CB66" s="31">
        <f t="shared" ca="1" si="43"/>
        <v>1709.45</v>
      </c>
      <c r="CC66" s="31">
        <f t="shared" ca="1" si="43"/>
        <v>228.81</v>
      </c>
      <c r="CD66" s="31">
        <f t="shared" ca="1" si="43"/>
        <v>226.81</v>
      </c>
      <c r="CE66" s="31">
        <f t="shared" ca="1" si="42"/>
        <v>5531.61</v>
      </c>
      <c r="CF66" s="31">
        <f t="shared" ca="1" si="42"/>
        <v>4402.91</v>
      </c>
      <c r="CG66" s="31">
        <f t="shared" ca="1" si="42"/>
        <v>3322.44</v>
      </c>
      <c r="CH66" s="31">
        <f t="shared" ca="1" si="42"/>
        <v>3088.64</v>
      </c>
      <c r="CI66" s="31">
        <f t="shared" ca="1" si="42"/>
        <v>4910.67</v>
      </c>
      <c r="CJ66" s="31">
        <f t="shared" ca="1" si="42"/>
        <v>4289.0200000000004</v>
      </c>
      <c r="CK66" s="32">
        <f t="shared" ca="1" si="39"/>
        <v>-717.42</v>
      </c>
      <c r="CL66" s="32">
        <f t="shared" ca="1" si="39"/>
        <v>-271.58999999999997</v>
      </c>
      <c r="CM66" s="32">
        <f t="shared" ca="1" si="39"/>
        <v>-336.35</v>
      </c>
      <c r="CN66" s="32">
        <f t="shared" ca="1" si="37"/>
        <v>-132.26</v>
      </c>
      <c r="CO66" s="32">
        <f t="shared" ca="1" si="37"/>
        <v>-17.7</v>
      </c>
      <c r="CP66" s="32">
        <f t="shared" ca="1" si="37"/>
        <v>-17.55</v>
      </c>
      <c r="CQ66" s="32">
        <f t="shared" ca="1" si="37"/>
        <v>-427.98</v>
      </c>
      <c r="CR66" s="32">
        <f t="shared" ca="1" si="37"/>
        <v>-340.65</v>
      </c>
      <c r="CS66" s="32">
        <f t="shared" ca="1" si="37"/>
        <v>-257.06</v>
      </c>
      <c r="CT66" s="32">
        <f t="shared" ca="1" si="37"/>
        <v>-238.97</v>
      </c>
      <c r="CU66" s="32">
        <f t="shared" ca="1" si="37"/>
        <v>-379.94</v>
      </c>
      <c r="CV66" s="32">
        <f t="shared" ca="1" si="37"/>
        <v>-331.84</v>
      </c>
      <c r="CW66" s="31">
        <f t="shared" ca="1" si="41"/>
        <v>7030.72</v>
      </c>
      <c r="CX66" s="31">
        <f t="shared" ca="1" si="41"/>
        <v>2661.5699999999997</v>
      </c>
      <c r="CY66" s="31">
        <f t="shared" ca="1" si="41"/>
        <v>3296.27</v>
      </c>
      <c r="CZ66" s="31">
        <f t="shared" ca="1" si="40"/>
        <v>1418.48</v>
      </c>
      <c r="DA66" s="31">
        <f t="shared" ca="1" si="40"/>
        <v>189.86</v>
      </c>
      <c r="DB66" s="31">
        <f t="shared" ca="1" si="40"/>
        <v>188.2</v>
      </c>
      <c r="DC66" s="31">
        <f t="shared" ca="1" si="40"/>
        <v>4590.0599999999995</v>
      </c>
      <c r="DD66" s="31">
        <f t="shared" ca="1" si="40"/>
        <v>4581.75</v>
      </c>
      <c r="DE66" s="31">
        <f t="shared" ca="1" si="40"/>
        <v>3457.39</v>
      </c>
      <c r="DF66" s="31">
        <f t="shared" ca="1" si="40"/>
        <v>3005</v>
      </c>
      <c r="DG66" s="31">
        <f t="shared" ca="1" si="40"/>
        <v>4777.6900000000005</v>
      </c>
      <c r="DH66" s="31">
        <f t="shared" ca="1" si="40"/>
        <v>4172.88</v>
      </c>
      <c r="DI66" s="32">
        <f t="shared" ca="1" si="48"/>
        <v>351.54</v>
      </c>
      <c r="DJ66" s="32">
        <f t="shared" ca="1" si="48"/>
        <v>133.08000000000001</v>
      </c>
      <c r="DK66" s="32">
        <f t="shared" ca="1" si="48"/>
        <v>164.81</v>
      </c>
      <c r="DL66" s="32">
        <f t="shared" ca="1" si="44"/>
        <v>70.92</v>
      </c>
      <c r="DM66" s="32">
        <f t="shared" ca="1" si="44"/>
        <v>9.49</v>
      </c>
      <c r="DN66" s="32">
        <f t="shared" ca="1" si="44"/>
        <v>9.41</v>
      </c>
      <c r="DO66" s="32">
        <f t="shared" ca="1" si="44"/>
        <v>229.5</v>
      </c>
      <c r="DP66" s="32">
        <f t="shared" ca="1" si="44"/>
        <v>229.09</v>
      </c>
      <c r="DQ66" s="32">
        <f t="shared" ca="1" si="44"/>
        <v>172.87</v>
      </c>
      <c r="DR66" s="32">
        <f t="shared" ca="1" si="44"/>
        <v>150.25</v>
      </c>
      <c r="DS66" s="32">
        <f t="shared" ca="1" si="44"/>
        <v>238.88</v>
      </c>
      <c r="DT66" s="32">
        <f t="shared" ca="1" si="44"/>
        <v>208.64</v>
      </c>
      <c r="DU66" s="31">
        <f t="shared" ca="1" si="49"/>
        <v>1721.17</v>
      </c>
      <c r="DV66" s="31">
        <f t="shared" ca="1" si="49"/>
        <v>645.37</v>
      </c>
      <c r="DW66" s="31">
        <f t="shared" ca="1" si="49"/>
        <v>792.09</v>
      </c>
      <c r="DX66" s="31">
        <f t="shared" ca="1" si="45"/>
        <v>337.56</v>
      </c>
      <c r="DY66" s="31">
        <f t="shared" ca="1" si="45"/>
        <v>44.75</v>
      </c>
      <c r="DZ66" s="31">
        <f t="shared" ca="1" si="45"/>
        <v>43.92</v>
      </c>
      <c r="EA66" s="31">
        <f t="shared" ca="1" si="45"/>
        <v>1060.9100000000001</v>
      </c>
      <c r="EB66" s="31">
        <f t="shared" ca="1" si="45"/>
        <v>1048.32</v>
      </c>
      <c r="EC66" s="31">
        <f t="shared" ca="1" si="45"/>
        <v>783.01</v>
      </c>
      <c r="ED66" s="31">
        <f t="shared" ca="1" si="45"/>
        <v>673.78</v>
      </c>
      <c r="EE66" s="31">
        <f t="shared" ca="1" si="45"/>
        <v>1060.1199999999999</v>
      </c>
      <c r="EF66" s="31">
        <f t="shared" ca="1" si="45"/>
        <v>916.52</v>
      </c>
      <c r="EG66" s="32">
        <f t="shared" ca="1" si="50"/>
        <v>9103.43</v>
      </c>
      <c r="EH66" s="32">
        <f t="shared" ca="1" si="50"/>
        <v>3440.0199999999995</v>
      </c>
      <c r="EI66" s="32">
        <f t="shared" ca="1" si="50"/>
        <v>4253.17</v>
      </c>
      <c r="EJ66" s="32">
        <f t="shared" ca="1" si="46"/>
        <v>1826.96</v>
      </c>
      <c r="EK66" s="32">
        <f t="shared" ca="1" si="46"/>
        <v>244.10000000000002</v>
      </c>
      <c r="EL66" s="32">
        <f t="shared" ca="1" si="46"/>
        <v>241.52999999999997</v>
      </c>
      <c r="EM66" s="32">
        <f t="shared" ca="1" si="46"/>
        <v>5880.4699999999993</v>
      </c>
      <c r="EN66" s="32">
        <f t="shared" ca="1" si="46"/>
        <v>5859.16</v>
      </c>
      <c r="EO66" s="32">
        <f t="shared" ca="1" si="46"/>
        <v>4413.2699999999995</v>
      </c>
      <c r="EP66" s="32">
        <f t="shared" ca="1" si="46"/>
        <v>3829.0299999999997</v>
      </c>
      <c r="EQ66" s="32">
        <f t="shared" ca="1" si="46"/>
        <v>6076.6900000000005</v>
      </c>
      <c r="ER66" s="32">
        <f t="shared" ca="1" si="46"/>
        <v>5298.0400000000009</v>
      </c>
    </row>
    <row r="67" spans="1:148" x14ac:dyDescent="0.25">
      <c r="A67" t="s">
        <v>464</v>
      </c>
      <c r="B67" s="1" t="s">
        <v>81</v>
      </c>
      <c r="C67" t="str">
        <f t="shared" ca="1" si="1"/>
        <v>IOR1</v>
      </c>
      <c r="D67" t="str">
        <f t="shared" ca="1" si="2"/>
        <v>Cold Lake Industrial System</v>
      </c>
      <c r="E67" s="51">
        <v>31833.6931472</v>
      </c>
      <c r="F67" s="51">
        <v>28292.534647199998</v>
      </c>
      <c r="G67" s="51">
        <v>23653.111003999999</v>
      </c>
      <c r="H67" s="51">
        <v>13527.826761599999</v>
      </c>
      <c r="I67" s="51">
        <v>29634.6695248</v>
      </c>
      <c r="J67" s="51">
        <v>29383.667983200001</v>
      </c>
      <c r="K67" s="51">
        <v>26206.472408400001</v>
      </c>
      <c r="L67" s="51">
        <v>26898.5891672</v>
      </c>
      <c r="M67" s="51">
        <v>33873.136256799997</v>
      </c>
      <c r="N67" s="51">
        <v>39978.598748800003</v>
      </c>
      <c r="O67" s="51">
        <v>30070.6521512</v>
      </c>
      <c r="P67" s="51">
        <v>30779.296792000001</v>
      </c>
      <c r="Q67" s="32">
        <v>3059326.32</v>
      </c>
      <c r="R67" s="32">
        <v>1258819.95</v>
      </c>
      <c r="S67" s="32">
        <v>1347314.04</v>
      </c>
      <c r="T67" s="32">
        <v>685592.76</v>
      </c>
      <c r="U67" s="32">
        <v>842660.65</v>
      </c>
      <c r="V67" s="32">
        <v>1410787.2</v>
      </c>
      <c r="W67" s="32">
        <v>1485893.09</v>
      </c>
      <c r="X67" s="32">
        <v>1292596.3500000001</v>
      </c>
      <c r="Y67" s="32">
        <v>3818175.31</v>
      </c>
      <c r="Z67" s="32">
        <v>3589446.54</v>
      </c>
      <c r="AA67" s="32">
        <v>2710650.67</v>
      </c>
      <c r="AB67" s="32">
        <v>1801392.33</v>
      </c>
      <c r="AC67" s="2">
        <v>4.54</v>
      </c>
      <c r="AD67" s="2">
        <v>4.54</v>
      </c>
      <c r="AE67" s="2">
        <v>4.54</v>
      </c>
      <c r="AF67" s="2">
        <v>4.54</v>
      </c>
      <c r="AG67" s="2">
        <v>4.54</v>
      </c>
      <c r="AH67" s="2">
        <v>4.54</v>
      </c>
      <c r="AI67" s="2">
        <v>4.54</v>
      </c>
      <c r="AJ67" s="2">
        <v>4.05</v>
      </c>
      <c r="AK67" s="2">
        <v>4.05</v>
      </c>
      <c r="AL67" s="2">
        <v>4.05</v>
      </c>
      <c r="AM67" s="2">
        <v>4.05</v>
      </c>
      <c r="AN67" s="2">
        <v>4.05</v>
      </c>
      <c r="AO67" s="33">
        <v>138893.41</v>
      </c>
      <c r="AP67" s="33">
        <v>57150.43</v>
      </c>
      <c r="AQ67" s="33">
        <v>61168.06</v>
      </c>
      <c r="AR67" s="33">
        <v>31125.91</v>
      </c>
      <c r="AS67" s="33">
        <v>38256.79</v>
      </c>
      <c r="AT67" s="33">
        <v>64049.74</v>
      </c>
      <c r="AU67" s="33">
        <v>67459.55</v>
      </c>
      <c r="AV67" s="33">
        <v>52350.15</v>
      </c>
      <c r="AW67" s="33">
        <v>154636.1</v>
      </c>
      <c r="AX67" s="33">
        <v>145372.57999999999</v>
      </c>
      <c r="AY67" s="33">
        <v>109781.35</v>
      </c>
      <c r="AZ67" s="33">
        <v>72956.39</v>
      </c>
      <c r="BA67" s="31">
        <f t="shared" si="38"/>
        <v>305.93</v>
      </c>
      <c r="BB67" s="31">
        <f t="shared" si="38"/>
        <v>125.88</v>
      </c>
      <c r="BC67" s="31">
        <f t="shared" si="38"/>
        <v>134.72999999999999</v>
      </c>
      <c r="BD67" s="31">
        <f t="shared" si="35"/>
        <v>-2468.13</v>
      </c>
      <c r="BE67" s="31">
        <f t="shared" si="35"/>
        <v>-3033.58</v>
      </c>
      <c r="BF67" s="31">
        <f t="shared" si="35"/>
        <v>-5078.83</v>
      </c>
      <c r="BG67" s="31">
        <f t="shared" si="35"/>
        <v>-5349.22</v>
      </c>
      <c r="BH67" s="31">
        <f t="shared" si="35"/>
        <v>-11633.37</v>
      </c>
      <c r="BI67" s="31">
        <f t="shared" si="35"/>
        <v>-34363.58</v>
      </c>
      <c r="BJ67" s="31">
        <f t="shared" si="35"/>
        <v>-19741.96</v>
      </c>
      <c r="BK67" s="31">
        <f t="shared" si="35"/>
        <v>-14908.58</v>
      </c>
      <c r="BL67" s="31">
        <f t="shared" si="35"/>
        <v>-9907.66</v>
      </c>
      <c r="BM67" s="6">
        <f t="shared" ca="1" si="51"/>
        <v>1.2500000000000001E-2</v>
      </c>
      <c r="BN67" s="6">
        <f t="shared" ca="1" si="51"/>
        <v>1.2500000000000001E-2</v>
      </c>
      <c r="BO67" s="6">
        <f t="shared" ca="1" si="51"/>
        <v>1.2500000000000001E-2</v>
      </c>
      <c r="BP67" s="6">
        <f t="shared" ca="1" si="51"/>
        <v>1.2500000000000001E-2</v>
      </c>
      <c r="BQ67" s="6">
        <f t="shared" ca="1" si="51"/>
        <v>1.2500000000000001E-2</v>
      </c>
      <c r="BR67" s="6">
        <f t="shared" ca="1" si="51"/>
        <v>1.2500000000000001E-2</v>
      </c>
      <c r="BS67" s="6">
        <f t="shared" ca="1" si="51"/>
        <v>1.2500000000000001E-2</v>
      </c>
      <c r="BT67" s="6">
        <f t="shared" ca="1" si="51"/>
        <v>1.2500000000000001E-2</v>
      </c>
      <c r="BU67" s="6">
        <f t="shared" ca="1" si="51"/>
        <v>1.2500000000000001E-2</v>
      </c>
      <c r="BV67" s="6">
        <f t="shared" ca="1" si="51"/>
        <v>1.2500000000000001E-2</v>
      </c>
      <c r="BW67" s="6">
        <f t="shared" ca="1" si="51"/>
        <v>1.2500000000000001E-2</v>
      </c>
      <c r="BX67" s="6">
        <f t="shared" ca="1" si="51"/>
        <v>1.2500000000000001E-2</v>
      </c>
      <c r="BY67" s="31">
        <f t="shared" ca="1" si="43"/>
        <v>38241.58</v>
      </c>
      <c r="BZ67" s="31">
        <f t="shared" ca="1" si="43"/>
        <v>15735.25</v>
      </c>
      <c r="CA67" s="31">
        <f t="shared" ca="1" si="43"/>
        <v>16841.43</v>
      </c>
      <c r="CB67" s="31">
        <f t="shared" ca="1" si="43"/>
        <v>8569.91</v>
      </c>
      <c r="CC67" s="31">
        <f t="shared" ca="1" si="43"/>
        <v>10533.26</v>
      </c>
      <c r="CD67" s="31">
        <f t="shared" ca="1" si="43"/>
        <v>17634.84</v>
      </c>
      <c r="CE67" s="31">
        <f t="shared" ca="1" si="42"/>
        <v>18573.66</v>
      </c>
      <c r="CF67" s="31">
        <f t="shared" ca="1" si="42"/>
        <v>16157.45</v>
      </c>
      <c r="CG67" s="31">
        <f t="shared" ca="1" si="42"/>
        <v>47727.19</v>
      </c>
      <c r="CH67" s="31">
        <f t="shared" ca="1" si="42"/>
        <v>44868.08</v>
      </c>
      <c r="CI67" s="31">
        <f t="shared" ca="1" si="42"/>
        <v>33883.129999999997</v>
      </c>
      <c r="CJ67" s="31">
        <f t="shared" ca="1" si="42"/>
        <v>22517.4</v>
      </c>
      <c r="CK67" s="32">
        <f t="shared" ca="1" si="39"/>
        <v>-12237.31</v>
      </c>
      <c r="CL67" s="32">
        <f t="shared" ca="1" si="39"/>
        <v>-5035.28</v>
      </c>
      <c r="CM67" s="32">
        <f t="shared" ca="1" si="39"/>
        <v>-5389.26</v>
      </c>
      <c r="CN67" s="32">
        <f t="shared" ca="1" si="37"/>
        <v>-2742.37</v>
      </c>
      <c r="CO67" s="32">
        <f t="shared" ca="1" si="37"/>
        <v>-3370.64</v>
      </c>
      <c r="CP67" s="32">
        <f t="shared" ca="1" si="37"/>
        <v>-5643.15</v>
      </c>
      <c r="CQ67" s="32">
        <f t="shared" ca="1" si="37"/>
        <v>-5943.57</v>
      </c>
      <c r="CR67" s="32">
        <f t="shared" ca="1" si="37"/>
        <v>-5170.3900000000003</v>
      </c>
      <c r="CS67" s="32">
        <f t="shared" ca="1" si="37"/>
        <v>-15272.7</v>
      </c>
      <c r="CT67" s="32">
        <f t="shared" ca="1" si="37"/>
        <v>-14357.79</v>
      </c>
      <c r="CU67" s="32">
        <f t="shared" ca="1" si="37"/>
        <v>-10842.6</v>
      </c>
      <c r="CV67" s="32">
        <f t="shared" ca="1" si="37"/>
        <v>-7205.57</v>
      </c>
      <c r="CW67" s="31">
        <f t="shared" ca="1" si="41"/>
        <v>-113195.06999999999</v>
      </c>
      <c r="CX67" s="31">
        <f t="shared" ca="1" si="41"/>
        <v>-46576.34</v>
      </c>
      <c r="CY67" s="31">
        <f t="shared" ca="1" si="41"/>
        <v>-49850.62</v>
      </c>
      <c r="CZ67" s="31">
        <f t="shared" ca="1" si="40"/>
        <v>-22830.239999999998</v>
      </c>
      <c r="DA67" s="31">
        <f t="shared" ca="1" si="40"/>
        <v>-28060.589999999997</v>
      </c>
      <c r="DB67" s="31">
        <f t="shared" ca="1" si="40"/>
        <v>-46979.219999999994</v>
      </c>
      <c r="DC67" s="31">
        <f t="shared" ca="1" si="40"/>
        <v>-49480.240000000005</v>
      </c>
      <c r="DD67" s="31">
        <f t="shared" ca="1" si="40"/>
        <v>-29729.719999999994</v>
      </c>
      <c r="DE67" s="31">
        <f t="shared" ca="1" si="40"/>
        <v>-87818.03</v>
      </c>
      <c r="DF67" s="31">
        <f t="shared" ca="1" si="40"/>
        <v>-95120.329999999987</v>
      </c>
      <c r="DG67" s="31">
        <f t="shared" ca="1" si="40"/>
        <v>-71832.240000000005</v>
      </c>
      <c r="DH67" s="31">
        <f t="shared" ca="1" si="40"/>
        <v>-47736.899999999994</v>
      </c>
      <c r="DI67" s="32">
        <f t="shared" ca="1" si="48"/>
        <v>-5659.75</v>
      </c>
      <c r="DJ67" s="32">
        <f t="shared" ca="1" si="48"/>
        <v>-2328.8200000000002</v>
      </c>
      <c r="DK67" s="32">
        <f t="shared" ca="1" si="48"/>
        <v>-2492.5300000000002</v>
      </c>
      <c r="DL67" s="32">
        <f t="shared" ca="1" si="44"/>
        <v>-1141.51</v>
      </c>
      <c r="DM67" s="32">
        <f t="shared" ca="1" si="44"/>
        <v>-1403.03</v>
      </c>
      <c r="DN67" s="32">
        <f t="shared" ca="1" si="44"/>
        <v>-2348.96</v>
      </c>
      <c r="DO67" s="32">
        <f t="shared" ca="1" si="44"/>
        <v>-2474.0100000000002</v>
      </c>
      <c r="DP67" s="32">
        <f t="shared" ca="1" si="44"/>
        <v>-1486.49</v>
      </c>
      <c r="DQ67" s="32">
        <f t="shared" ca="1" si="44"/>
        <v>-4390.8999999999996</v>
      </c>
      <c r="DR67" s="32">
        <f t="shared" ca="1" si="44"/>
        <v>-4756.0200000000004</v>
      </c>
      <c r="DS67" s="32">
        <f t="shared" ca="1" si="44"/>
        <v>-3591.61</v>
      </c>
      <c r="DT67" s="32">
        <f t="shared" ca="1" si="44"/>
        <v>-2386.85</v>
      </c>
      <c r="DU67" s="31">
        <f t="shared" ca="1" si="49"/>
        <v>-27710.959999999999</v>
      </c>
      <c r="DV67" s="31">
        <f t="shared" ca="1" si="49"/>
        <v>-11293.73</v>
      </c>
      <c r="DW67" s="31">
        <f t="shared" ca="1" si="49"/>
        <v>-11979.05</v>
      </c>
      <c r="DX67" s="31">
        <f t="shared" ca="1" si="45"/>
        <v>-5432.91</v>
      </c>
      <c r="DY67" s="31">
        <f t="shared" ca="1" si="45"/>
        <v>-6614.32</v>
      </c>
      <c r="DZ67" s="31">
        <f t="shared" ca="1" si="45"/>
        <v>-10964.31</v>
      </c>
      <c r="EA67" s="31">
        <f t="shared" ca="1" si="45"/>
        <v>-11436.48</v>
      </c>
      <c r="EB67" s="31">
        <f t="shared" ca="1" si="45"/>
        <v>-6802.25</v>
      </c>
      <c r="EC67" s="31">
        <f t="shared" ca="1" si="45"/>
        <v>-19888.490000000002</v>
      </c>
      <c r="ED67" s="31">
        <f t="shared" ca="1" si="45"/>
        <v>-21327.86</v>
      </c>
      <c r="EE67" s="31">
        <f t="shared" ca="1" si="45"/>
        <v>-15938.89</v>
      </c>
      <c r="EF67" s="31">
        <f t="shared" ca="1" si="45"/>
        <v>-10484.76</v>
      </c>
      <c r="EG67" s="32">
        <f t="shared" ca="1" si="50"/>
        <v>-146565.78</v>
      </c>
      <c r="EH67" s="32">
        <f t="shared" ca="1" si="50"/>
        <v>-60198.89</v>
      </c>
      <c r="EI67" s="32">
        <f t="shared" ca="1" si="50"/>
        <v>-64322.2</v>
      </c>
      <c r="EJ67" s="32">
        <f t="shared" ca="1" si="46"/>
        <v>-29404.659999999996</v>
      </c>
      <c r="EK67" s="32">
        <f t="shared" ca="1" si="46"/>
        <v>-36077.939999999995</v>
      </c>
      <c r="EL67" s="32">
        <f t="shared" ca="1" si="46"/>
        <v>-60292.489999999991</v>
      </c>
      <c r="EM67" s="32">
        <f t="shared" ca="1" si="46"/>
        <v>-63390.73000000001</v>
      </c>
      <c r="EN67" s="32">
        <f t="shared" ca="1" si="46"/>
        <v>-38018.459999999992</v>
      </c>
      <c r="EO67" s="32">
        <f t="shared" ca="1" si="46"/>
        <v>-112097.42</v>
      </c>
      <c r="EP67" s="32">
        <f t="shared" ca="1" si="46"/>
        <v>-121204.20999999999</v>
      </c>
      <c r="EQ67" s="32">
        <f t="shared" ca="1" si="46"/>
        <v>-91362.74</v>
      </c>
      <c r="ER67" s="32">
        <f t="shared" ca="1" si="46"/>
        <v>-60608.509999999995</v>
      </c>
    </row>
    <row r="68" spans="1:148" x14ac:dyDescent="0.25">
      <c r="A68" t="s">
        <v>445</v>
      </c>
      <c r="B68" s="1" t="s">
        <v>130</v>
      </c>
      <c r="C68" t="str">
        <f t="shared" ca="1" si="1"/>
        <v>KAN</v>
      </c>
      <c r="D68" t="str">
        <f t="shared" ca="1" si="2"/>
        <v>Kananaskis Hydro Facility</v>
      </c>
      <c r="E68" s="51">
        <v>5193.0454960999996</v>
      </c>
      <c r="F68" s="51">
        <v>4862.1836694000003</v>
      </c>
      <c r="G68" s="51">
        <v>5744.1381984999998</v>
      </c>
      <c r="H68" s="51">
        <v>6242.5432989999999</v>
      </c>
      <c r="I68" s="51">
        <v>9214.8964245000006</v>
      </c>
      <c r="J68" s="51">
        <v>7834.0639748000003</v>
      </c>
      <c r="K68" s="51">
        <v>6894.5678291000004</v>
      </c>
      <c r="L68" s="51">
        <v>7119.1646381</v>
      </c>
      <c r="M68" s="51">
        <v>7045.6773000000003</v>
      </c>
      <c r="N68" s="51">
        <v>4999.8341891999999</v>
      </c>
      <c r="O68" s="51">
        <v>5235.0345649999999</v>
      </c>
      <c r="P68" s="51">
        <v>3387.1171318000002</v>
      </c>
      <c r="Q68" s="32">
        <v>433077.13</v>
      </c>
      <c r="R68" s="32">
        <v>225816.09</v>
      </c>
      <c r="S68" s="32">
        <v>298475.40000000002</v>
      </c>
      <c r="T68" s="32">
        <v>270683.21000000002</v>
      </c>
      <c r="U68" s="32">
        <v>280758.71999999997</v>
      </c>
      <c r="V68" s="32">
        <v>387812.78</v>
      </c>
      <c r="W68" s="32">
        <v>473859.05</v>
      </c>
      <c r="X68" s="32">
        <v>405590.38</v>
      </c>
      <c r="Y68" s="32">
        <v>821542.7</v>
      </c>
      <c r="Z68" s="32">
        <v>437224.88</v>
      </c>
      <c r="AA68" s="32">
        <v>536195.18000000005</v>
      </c>
      <c r="AB68" s="32">
        <v>231158.39</v>
      </c>
      <c r="AC68" s="2">
        <v>-0.37</v>
      </c>
      <c r="AD68" s="2">
        <v>-0.37</v>
      </c>
      <c r="AE68" s="2">
        <v>-0.37</v>
      </c>
      <c r="AF68" s="2">
        <v>-0.37</v>
      </c>
      <c r="AG68" s="2">
        <v>-0.37</v>
      </c>
      <c r="AH68" s="2">
        <v>-0.37</v>
      </c>
      <c r="AI68" s="2">
        <v>-0.37</v>
      </c>
      <c r="AJ68" s="2">
        <v>-0.98</v>
      </c>
      <c r="AK68" s="2">
        <v>-0.98</v>
      </c>
      <c r="AL68" s="2">
        <v>-0.98</v>
      </c>
      <c r="AM68" s="2">
        <v>-0.98</v>
      </c>
      <c r="AN68" s="2">
        <v>-0.98</v>
      </c>
      <c r="AO68" s="33">
        <v>-1602.39</v>
      </c>
      <c r="AP68" s="33">
        <v>-835.52</v>
      </c>
      <c r="AQ68" s="33">
        <v>-1104.3599999999999</v>
      </c>
      <c r="AR68" s="33">
        <v>-1001.53</v>
      </c>
      <c r="AS68" s="33">
        <v>-1038.81</v>
      </c>
      <c r="AT68" s="33">
        <v>-1434.91</v>
      </c>
      <c r="AU68" s="33">
        <v>-1753.28</v>
      </c>
      <c r="AV68" s="33">
        <v>-3974.79</v>
      </c>
      <c r="AW68" s="33">
        <v>-8051.12</v>
      </c>
      <c r="AX68" s="33">
        <v>-4284.8</v>
      </c>
      <c r="AY68" s="33">
        <v>-5254.71</v>
      </c>
      <c r="AZ68" s="33">
        <v>-2265.35</v>
      </c>
      <c r="BA68" s="31">
        <f t="shared" si="38"/>
        <v>43.31</v>
      </c>
      <c r="BB68" s="31">
        <f t="shared" si="38"/>
        <v>22.58</v>
      </c>
      <c r="BC68" s="31">
        <f t="shared" si="38"/>
        <v>29.85</v>
      </c>
      <c r="BD68" s="31">
        <f t="shared" si="35"/>
        <v>-974.46</v>
      </c>
      <c r="BE68" s="31">
        <f t="shared" si="35"/>
        <v>-1010.73</v>
      </c>
      <c r="BF68" s="31">
        <f t="shared" si="35"/>
        <v>-1396.13</v>
      </c>
      <c r="BG68" s="31">
        <f t="shared" si="35"/>
        <v>-1705.89</v>
      </c>
      <c r="BH68" s="31">
        <f t="shared" si="35"/>
        <v>-3650.31</v>
      </c>
      <c r="BI68" s="31">
        <f t="shared" si="35"/>
        <v>-7393.88</v>
      </c>
      <c r="BJ68" s="31">
        <f t="shared" si="35"/>
        <v>-2404.7399999999998</v>
      </c>
      <c r="BK68" s="31">
        <f t="shared" si="35"/>
        <v>-2949.07</v>
      </c>
      <c r="BL68" s="31">
        <f t="shared" si="35"/>
        <v>-1271.3699999999999</v>
      </c>
      <c r="BM68" s="6">
        <f t="shared" ca="1" si="51"/>
        <v>-4.1000000000000003E-3</v>
      </c>
      <c r="BN68" s="6">
        <f t="shared" ca="1" si="51"/>
        <v>-4.1000000000000003E-3</v>
      </c>
      <c r="BO68" s="6">
        <f t="shared" ca="1" si="51"/>
        <v>-4.1000000000000003E-3</v>
      </c>
      <c r="BP68" s="6">
        <f t="shared" ca="1" si="51"/>
        <v>-4.1000000000000003E-3</v>
      </c>
      <c r="BQ68" s="6">
        <f t="shared" ca="1" si="51"/>
        <v>-4.1000000000000003E-3</v>
      </c>
      <c r="BR68" s="6">
        <f t="shared" ca="1" si="51"/>
        <v>-4.1000000000000003E-3</v>
      </c>
      <c r="BS68" s="6">
        <f t="shared" ca="1" si="51"/>
        <v>-4.1000000000000003E-3</v>
      </c>
      <c r="BT68" s="6">
        <f t="shared" ca="1" si="51"/>
        <v>-4.1000000000000003E-3</v>
      </c>
      <c r="BU68" s="6">
        <f t="shared" ca="1" si="51"/>
        <v>-4.1000000000000003E-3</v>
      </c>
      <c r="BV68" s="6">
        <f t="shared" ca="1" si="51"/>
        <v>-4.1000000000000003E-3</v>
      </c>
      <c r="BW68" s="6">
        <f t="shared" ca="1" si="51"/>
        <v>-4.1000000000000003E-3</v>
      </c>
      <c r="BX68" s="6">
        <f t="shared" ca="1" si="51"/>
        <v>-4.1000000000000003E-3</v>
      </c>
      <c r="BY68" s="31">
        <f t="shared" ca="1" si="43"/>
        <v>-1775.62</v>
      </c>
      <c r="BZ68" s="31">
        <f t="shared" ca="1" si="43"/>
        <v>-925.85</v>
      </c>
      <c r="CA68" s="31">
        <f t="shared" ca="1" si="43"/>
        <v>-1223.75</v>
      </c>
      <c r="CB68" s="31">
        <f t="shared" ca="1" si="43"/>
        <v>-1109.8</v>
      </c>
      <c r="CC68" s="31">
        <f t="shared" ca="1" si="43"/>
        <v>-1151.1099999999999</v>
      </c>
      <c r="CD68" s="31">
        <f t="shared" ca="1" si="43"/>
        <v>-1590.03</v>
      </c>
      <c r="CE68" s="31">
        <f t="shared" ca="1" si="42"/>
        <v>-1942.82</v>
      </c>
      <c r="CF68" s="31">
        <f t="shared" ca="1" si="42"/>
        <v>-1662.92</v>
      </c>
      <c r="CG68" s="31">
        <f t="shared" ca="1" si="42"/>
        <v>-3368.33</v>
      </c>
      <c r="CH68" s="31">
        <f t="shared" ca="1" si="42"/>
        <v>-1792.62</v>
      </c>
      <c r="CI68" s="31">
        <f t="shared" ca="1" si="42"/>
        <v>-2198.4</v>
      </c>
      <c r="CJ68" s="31">
        <f t="shared" ca="1" si="42"/>
        <v>-947.75</v>
      </c>
      <c r="CK68" s="32">
        <f t="shared" ca="1" si="39"/>
        <v>-1732.31</v>
      </c>
      <c r="CL68" s="32">
        <f t="shared" ca="1" si="39"/>
        <v>-903.26</v>
      </c>
      <c r="CM68" s="32">
        <f t="shared" ca="1" si="39"/>
        <v>-1193.9000000000001</v>
      </c>
      <c r="CN68" s="32">
        <f t="shared" ca="1" si="37"/>
        <v>-1082.73</v>
      </c>
      <c r="CO68" s="32">
        <f t="shared" ca="1" si="37"/>
        <v>-1123.03</v>
      </c>
      <c r="CP68" s="32">
        <f t="shared" ca="1" si="37"/>
        <v>-1551.25</v>
      </c>
      <c r="CQ68" s="32">
        <f t="shared" ca="1" si="37"/>
        <v>-1895.44</v>
      </c>
      <c r="CR68" s="32">
        <f t="shared" ca="1" si="37"/>
        <v>-1622.36</v>
      </c>
      <c r="CS68" s="32">
        <f t="shared" ca="1" si="37"/>
        <v>-3286.17</v>
      </c>
      <c r="CT68" s="32">
        <f t="shared" ca="1" si="37"/>
        <v>-1748.9</v>
      </c>
      <c r="CU68" s="32">
        <f t="shared" ca="1" si="37"/>
        <v>-2144.7800000000002</v>
      </c>
      <c r="CV68" s="32">
        <f t="shared" ca="1" si="37"/>
        <v>-924.63</v>
      </c>
      <c r="CW68" s="31">
        <f t="shared" ca="1" si="41"/>
        <v>-1948.8499999999997</v>
      </c>
      <c r="CX68" s="31">
        <f t="shared" ca="1" si="41"/>
        <v>-1016.1700000000002</v>
      </c>
      <c r="CY68" s="31">
        <f t="shared" ca="1" si="41"/>
        <v>-1343.14</v>
      </c>
      <c r="CZ68" s="31">
        <f t="shared" ca="1" si="40"/>
        <v>-216.53999999999974</v>
      </c>
      <c r="DA68" s="31">
        <f t="shared" ca="1" si="40"/>
        <v>-224.59999999999991</v>
      </c>
      <c r="DB68" s="31">
        <f t="shared" ca="1" si="40"/>
        <v>-310.23999999999955</v>
      </c>
      <c r="DC68" s="31">
        <f t="shared" ca="1" si="40"/>
        <v>-379.09000000000037</v>
      </c>
      <c r="DD68" s="31">
        <f t="shared" ca="1" si="40"/>
        <v>4339.82</v>
      </c>
      <c r="DE68" s="31">
        <f t="shared" ca="1" si="40"/>
        <v>8790.5</v>
      </c>
      <c r="DF68" s="31">
        <f t="shared" ca="1" si="40"/>
        <v>3148.02</v>
      </c>
      <c r="DG68" s="31">
        <f t="shared" ca="1" si="40"/>
        <v>3860.6</v>
      </c>
      <c r="DH68" s="31">
        <f t="shared" ca="1" si="40"/>
        <v>1664.3399999999997</v>
      </c>
      <c r="DI68" s="32">
        <f t="shared" ca="1" si="48"/>
        <v>-97.44</v>
      </c>
      <c r="DJ68" s="32">
        <f t="shared" ca="1" si="48"/>
        <v>-50.81</v>
      </c>
      <c r="DK68" s="32">
        <f t="shared" ca="1" si="48"/>
        <v>-67.16</v>
      </c>
      <c r="DL68" s="32">
        <f t="shared" ca="1" si="44"/>
        <v>-10.83</v>
      </c>
      <c r="DM68" s="32">
        <f t="shared" ca="1" si="44"/>
        <v>-11.23</v>
      </c>
      <c r="DN68" s="32">
        <f t="shared" ca="1" si="44"/>
        <v>-15.51</v>
      </c>
      <c r="DO68" s="32">
        <f t="shared" ca="1" si="44"/>
        <v>-18.95</v>
      </c>
      <c r="DP68" s="32">
        <f t="shared" ca="1" si="44"/>
        <v>216.99</v>
      </c>
      <c r="DQ68" s="32">
        <f t="shared" ca="1" si="44"/>
        <v>439.53</v>
      </c>
      <c r="DR68" s="32">
        <f t="shared" ca="1" si="44"/>
        <v>157.4</v>
      </c>
      <c r="DS68" s="32">
        <f t="shared" ca="1" si="44"/>
        <v>193.03</v>
      </c>
      <c r="DT68" s="32">
        <f t="shared" ca="1" si="44"/>
        <v>83.22</v>
      </c>
      <c r="DU68" s="31">
        <f t="shared" ca="1" si="49"/>
        <v>-477.09</v>
      </c>
      <c r="DV68" s="31">
        <f t="shared" ca="1" si="49"/>
        <v>-246.4</v>
      </c>
      <c r="DW68" s="31">
        <f t="shared" ca="1" si="49"/>
        <v>-322.76</v>
      </c>
      <c r="DX68" s="31">
        <f t="shared" ca="1" si="45"/>
        <v>-51.53</v>
      </c>
      <c r="DY68" s="31">
        <f t="shared" ca="1" si="45"/>
        <v>-52.94</v>
      </c>
      <c r="DZ68" s="31">
        <f t="shared" ca="1" si="45"/>
        <v>-72.41</v>
      </c>
      <c r="EA68" s="31">
        <f t="shared" ca="1" si="45"/>
        <v>-87.62</v>
      </c>
      <c r="EB68" s="31">
        <f t="shared" ca="1" si="45"/>
        <v>992.96</v>
      </c>
      <c r="EC68" s="31">
        <f t="shared" ca="1" si="45"/>
        <v>1990.82</v>
      </c>
      <c r="ED68" s="31">
        <f t="shared" ca="1" si="45"/>
        <v>705.85</v>
      </c>
      <c r="EE68" s="31">
        <f t="shared" ca="1" si="45"/>
        <v>856.63</v>
      </c>
      <c r="EF68" s="31">
        <f t="shared" ca="1" si="45"/>
        <v>365.55</v>
      </c>
      <c r="EG68" s="32">
        <f t="shared" ca="1" si="50"/>
        <v>-2523.3799999999997</v>
      </c>
      <c r="EH68" s="32">
        <f t="shared" ca="1" si="50"/>
        <v>-1313.3800000000003</v>
      </c>
      <c r="EI68" s="32">
        <f t="shared" ca="1" si="50"/>
        <v>-1733.0600000000002</v>
      </c>
      <c r="EJ68" s="32">
        <f t="shared" ca="1" si="46"/>
        <v>-278.89999999999975</v>
      </c>
      <c r="EK68" s="32">
        <f t="shared" ca="1" si="46"/>
        <v>-288.76999999999987</v>
      </c>
      <c r="EL68" s="32">
        <f t="shared" ca="1" si="46"/>
        <v>-398.15999999999951</v>
      </c>
      <c r="EM68" s="32">
        <f t="shared" ca="1" si="46"/>
        <v>-485.66000000000037</v>
      </c>
      <c r="EN68" s="32">
        <f t="shared" ca="1" si="46"/>
        <v>5549.7699999999995</v>
      </c>
      <c r="EO68" s="32">
        <f t="shared" ca="1" si="46"/>
        <v>11220.85</v>
      </c>
      <c r="EP68" s="32">
        <f t="shared" ca="1" si="46"/>
        <v>4011.27</v>
      </c>
      <c r="EQ68" s="32">
        <f t="shared" ca="1" si="46"/>
        <v>4910.26</v>
      </c>
      <c r="ER68" s="32">
        <f t="shared" ca="1" si="46"/>
        <v>2113.1099999999997</v>
      </c>
    </row>
    <row r="69" spans="1:148" x14ac:dyDescent="0.25">
      <c r="A69" t="s">
        <v>443</v>
      </c>
      <c r="B69" s="1" t="s">
        <v>63</v>
      </c>
      <c r="C69" t="str">
        <f t="shared" ref="C69:C130" ca="1" si="52">VLOOKUP($B69,LocationLookup,2,FALSE)</f>
        <v>KH1</v>
      </c>
      <c r="D69" t="str">
        <f t="shared" ref="D69:D130" ca="1" si="53">VLOOKUP($C69,LossFactorLookup,2,FALSE)</f>
        <v>Keephills #1</v>
      </c>
      <c r="E69" s="51">
        <v>243318.72353650001</v>
      </c>
      <c r="F69" s="51">
        <v>251038.63002000001</v>
      </c>
      <c r="G69" s="51">
        <v>100096.65965</v>
      </c>
      <c r="I69" s="51">
        <v>144185.13481759999</v>
      </c>
      <c r="J69" s="51">
        <v>258971.75378999999</v>
      </c>
      <c r="K69" s="51">
        <v>239598.03771199999</v>
      </c>
      <c r="L69" s="51">
        <v>275874.2242</v>
      </c>
      <c r="M69" s="51">
        <v>259674.95004339999</v>
      </c>
      <c r="N69" s="51">
        <v>285569.68991000002</v>
      </c>
      <c r="O69" s="51">
        <v>265401.68265999999</v>
      </c>
      <c r="P69" s="51">
        <v>251446.11089000001</v>
      </c>
      <c r="Q69" s="32">
        <v>12227017.82</v>
      </c>
      <c r="R69" s="32">
        <v>10747000.91</v>
      </c>
      <c r="S69" s="32">
        <v>7651478.2199999997</v>
      </c>
      <c r="T69" s="32"/>
      <c r="U69" s="32">
        <v>3602953.97</v>
      </c>
      <c r="V69" s="32">
        <v>13333852.050000001</v>
      </c>
      <c r="W69" s="32">
        <v>7387118.5999999996</v>
      </c>
      <c r="X69" s="32">
        <v>15831014.939999999</v>
      </c>
      <c r="Y69" s="32">
        <v>24048852.699999999</v>
      </c>
      <c r="Z69" s="32">
        <v>26777514.789999999</v>
      </c>
      <c r="AA69" s="32">
        <v>22683291.41</v>
      </c>
      <c r="AB69" s="32">
        <v>14591166.83</v>
      </c>
      <c r="AC69" s="2">
        <v>6.13</v>
      </c>
      <c r="AD69" s="2">
        <v>6.13</v>
      </c>
      <c r="AE69" s="2">
        <v>6.13</v>
      </c>
      <c r="AG69" s="2">
        <v>6.13</v>
      </c>
      <c r="AH69" s="2">
        <v>6.13</v>
      </c>
      <c r="AI69" s="2">
        <v>6.13</v>
      </c>
      <c r="AJ69" s="2">
        <v>5.52</v>
      </c>
      <c r="AK69" s="2">
        <v>5.52</v>
      </c>
      <c r="AL69" s="2">
        <v>5.52</v>
      </c>
      <c r="AM69" s="2">
        <v>5.52</v>
      </c>
      <c r="AN69" s="2">
        <v>5.52</v>
      </c>
      <c r="AO69" s="33">
        <v>749516.19</v>
      </c>
      <c r="AP69" s="33">
        <v>658791.16</v>
      </c>
      <c r="AQ69" s="33">
        <v>469035.61</v>
      </c>
      <c r="AR69" s="33"/>
      <c r="AS69" s="33">
        <v>220861.08</v>
      </c>
      <c r="AT69" s="33">
        <v>817365.13</v>
      </c>
      <c r="AU69" s="33">
        <v>452830.37</v>
      </c>
      <c r="AV69" s="33">
        <v>873872.02</v>
      </c>
      <c r="AW69" s="33">
        <v>1327496.67</v>
      </c>
      <c r="AX69" s="33">
        <v>1478118.82</v>
      </c>
      <c r="AY69" s="33">
        <v>1252117.69</v>
      </c>
      <c r="AZ69" s="33">
        <v>805432.41</v>
      </c>
      <c r="BA69" s="31">
        <f t="shared" si="38"/>
        <v>1222.7</v>
      </c>
      <c r="BB69" s="31">
        <f t="shared" si="38"/>
        <v>1074.7</v>
      </c>
      <c r="BC69" s="31">
        <f t="shared" si="38"/>
        <v>765.15</v>
      </c>
      <c r="BD69" s="31">
        <f t="shared" si="35"/>
        <v>0</v>
      </c>
      <c r="BE69" s="31">
        <f t="shared" si="35"/>
        <v>-12970.63</v>
      </c>
      <c r="BF69" s="31">
        <f t="shared" si="35"/>
        <v>-48001.87</v>
      </c>
      <c r="BG69" s="31">
        <f t="shared" si="35"/>
        <v>-26593.63</v>
      </c>
      <c r="BH69" s="31">
        <f t="shared" si="35"/>
        <v>-142479.13</v>
      </c>
      <c r="BI69" s="31">
        <f t="shared" si="35"/>
        <v>-216439.67</v>
      </c>
      <c r="BJ69" s="31">
        <f t="shared" si="35"/>
        <v>-147276.32999999999</v>
      </c>
      <c r="BK69" s="31">
        <f t="shared" si="35"/>
        <v>-124758.1</v>
      </c>
      <c r="BL69" s="31">
        <f t="shared" si="35"/>
        <v>-80251.42</v>
      </c>
      <c r="BM69" s="6">
        <f t="shared" ca="1" si="51"/>
        <v>6.7100000000000007E-2</v>
      </c>
      <c r="BN69" s="6">
        <f t="shared" ca="1" si="51"/>
        <v>6.7100000000000007E-2</v>
      </c>
      <c r="BO69" s="6">
        <f t="shared" ca="1" si="51"/>
        <v>6.7100000000000007E-2</v>
      </c>
      <c r="BP69" s="6">
        <f t="shared" ca="1" si="51"/>
        <v>6.7100000000000007E-2</v>
      </c>
      <c r="BQ69" s="6">
        <f t="shared" ca="1" si="51"/>
        <v>6.7100000000000007E-2</v>
      </c>
      <c r="BR69" s="6">
        <f t="shared" ca="1" si="51"/>
        <v>6.7100000000000007E-2</v>
      </c>
      <c r="BS69" s="6">
        <f t="shared" ca="1" si="51"/>
        <v>6.7100000000000007E-2</v>
      </c>
      <c r="BT69" s="6">
        <f t="shared" ca="1" si="51"/>
        <v>6.7100000000000007E-2</v>
      </c>
      <c r="BU69" s="6">
        <f t="shared" ca="1" si="51"/>
        <v>6.7100000000000007E-2</v>
      </c>
      <c r="BV69" s="6">
        <f t="shared" ca="1" si="51"/>
        <v>6.7100000000000007E-2</v>
      </c>
      <c r="BW69" s="6">
        <f t="shared" ca="1" si="51"/>
        <v>6.7100000000000007E-2</v>
      </c>
      <c r="BX69" s="6">
        <f t="shared" ca="1" si="51"/>
        <v>6.7100000000000007E-2</v>
      </c>
      <c r="BY69" s="31">
        <f t="shared" ca="1" si="43"/>
        <v>820432.9</v>
      </c>
      <c r="BZ69" s="31">
        <f t="shared" ca="1" si="43"/>
        <v>721123.76</v>
      </c>
      <c r="CA69" s="31">
        <f t="shared" ca="1" si="43"/>
        <v>513414.19</v>
      </c>
      <c r="CB69" s="31">
        <f t="shared" ca="1" si="43"/>
        <v>0</v>
      </c>
      <c r="CC69" s="31">
        <f t="shared" ca="1" si="43"/>
        <v>241758.21</v>
      </c>
      <c r="CD69" s="31">
        <f t="shared" ca="1" si="43"/>
        <v>894701.47</v>
      </c>
      <c r="CE69" s="31">
        <f t="shared" ca="1" si="42"/>
        <v>495675.66</v>
      </c>
      <c r="CF69" s="31">
        <f t="shared" ca="1" si="42"/>
        <v>1062261.1000000001</v>
      </c>
      <c r="CG69" s="31">
        <f t="shared" ca="1" si="42"/>
        <v>1613678.02</v>
      </c>
      <c r="CH69" s="31">
        <f t="shared" ca="1" si="42"/>
        <v>1796771.24</v>
      </c>
      <c r="CI69" s="31">
        <f t="shared" ca="1" si="42"/>
        <v>1522048.85</v>
      </c>
      <c r="CJ69" s="31">
        <f t="shared" ca="1" si="42"/>
        <v>979067.29</v>
      </c>
      <c r="CK69" s="32">
        <f t="shared" ca="1" si="39"/>
        <v>-48908.07</v>
      </c>
      <c r="CL69" s="32">
        <f t="shared" ca="1" si="39"/>
        <v>-42988</v>
      </c>
      <c r="CM69" s="32">
        <f t="shared" ca="1" si="39"/>
        <v>-30605.91</v>
      </c>
      <c r="CN69" s="32">
        <f t="shared" ca="1" si="37"/>
        <v>0</v>
      </c>
      <c r="CO69" s="32">
        <f t="shared" ca="1" si="37"/>
        <v>-14411.82</v>
      </c>
      <c r="CP69" s="32">
        <f t="shared" ca="1" si="37"/>
        <v>-53335.41</v>
      </c>
      <c r="CQ69" s="32">
        <f t="shared" ca="1" si="37"/>
        <v>-29548.47</v>
      </c>
      <c r="CR69" s="32">
        <f t="shared" ca="1" si="37"/>
        <v>-63324.06</v>
      </c>
      <c r="CS69" s="32">
        <f t="shared" ca="1" si="37"/>
        <v>-96195.41</v>
      </c>
      <c r="CT69" s="32">
        <f t="shared" ca="1" si="37"/>
        <v>-107110.06</v>
      </c>
      <c r="CU69" s="32">
        <f t="shared" ca="1" si="37"/>
        <v>-90733.17</v>
      </c>
      <c r="CV69" s="32">
        <f t="shared" ca="1" si="37"/>
        <v>-58364.67</v>
      </c>
      <c r="CW69" s="31">
        <f t="shared" ca="1" si="41"/>
        <v>20785.94000000013</v>
      </c>
      <c r="CX69" s="31">
        <f t="shared" ca="1" si="41"/>
        <v>18269.899999999976</v>
      </c>
      <c r="CY69" s="31">
        <f t="shared" ca="1" si="41"/>
        <v>13007.520000000042</v>
      </c>
      <c r="CZ69" s="31">
        <f t="shared" ca="1" si="40"/>
        <v>0</v>
      </c>
      <c r="DA69" s="31">
        <f t="shared" ca="1" si="40"/>
        <v>19455.939999999995</v>
      </c>
      <c r="DB69" s="31">
        <f t="shared" ca="1" si="40"/>
        <v>72002.79999999993</v>
      </c>
      <c r="DC69" s="31">
        <f t="shared" ca="1" si="40"/>
        <v>39890.449999999953</v>
      </c>
      <c r="DD69" s="31">
        <f t="shared" ca="1" si="40"/>
        <v>267544.15000000002</v>
      </c>
      <c r="DE69" s="31">
        <f t="shared" ca="1" si="40"/>
        <v>406425.61000000022</v>
      </c>
      <c r="DF69" s="31">
        <f t="shared" ca="1" si="40"/>
        <v>358818.68999999983</v>
      </c>
      <c r="DG69" s="31">
        <f t="shared" ca="1" si="40"/>
        <v>303956.0900000002</v>
      </c>
      <c r="DH69" s="31">
        <f t="shared" ca="1" si="40"/>
        <v>195521.62999999995</v>
      </c>
      <c r="DI69" s="32">
        <f t="shared" ca="1" si="48"/>
        <v>1039.3</v>
      </c>
      <c r="DJ69" s="32">
        <f t="shared" ca="1" si="48"/>
        <v>913.49</v>
      </c>
      <c r="DK69" s="32">
        <f t="shared" ca="1" si="48"/>
        <v>650.38</v>
      </c>
      <c r="DL69" s="32">
        <f t="shared" ca="1" si="44"/>
        <v>0</v>
      </c>
      <c r="DM69" s="32">
        <f t="shared" ca="1" si="44"/>
        <v>972.8</v>
      </c>
      <c r="DN69" s="32">
        <f t="shared" ca="1" si="44"/>
        <v>3600.14</v>
      </c>
      <c r="DO69" s="32">
        <f t="shared" ca="1" si="44"/>
        <v>1994.52</v>
      </c>
      <c r="DP69" s="32">
        <f t="shared" ca="1" si="44"/>
        <v>13377.21</v>
      </c>
      <c r="DQ69" s="32">
        <f t="shared" ca="1" si="44"/>
        <v>20321.28</v>
      </c>
      <c r="DR69" s="32">
        <f t="shared" ca="1" si="44"/>
        <v>17940.93</v>
      </c>
      <c r="DS69" s="32">
        <f t="shared" ca="1" si="44"/>
        <v>15197.8</v>
      </c>
      <c r="DT69" s="32">
        <f t="shared" ca="1" si="44"/>
        <v>9776.08</v>
      </c>
      <c r="DU69" s="31">
        <f t="shared" ca="1" si="49"/>
        <v>5088.55</v>
      </c>
      <c r="DV69" s="31">
        <f t="shared" ca="1" si="49"/>
        <v>4430.05</v>
      </c>
      <c r="DW69" s="31">
        <f t="shared" ca="1" si="49"/>
        <v>3125.69</v>
      </c>
      <c r="DX69" s="31">
        <f t="shared" ca="1" si="45"/>
        <v>0</v>
      </c>
      <c r="DY69" s="31">
        <f t="shared" ca="1" si="45"/>
        <v>4586.07</v>
      </c>
      <c r="DZ69" s="31">
        <f t="shared" ca="1" si="45"/>
        <v>16804.47</v>
      </c>
      <c r="EA69" s="31">
        <f t="shared" ca="1" si="45"/>
        <v>9219.9699999999993</v>
      </c>
      <c r="EB69" s="31">
        <f t="shared" ca="1" si="45"/>
        <v>61214.92</v>
      </c>
      <c r="EC69" s="31">
        <f t="shared" ca="1" si="45"/>
        <v>92044.77</v>
      </c>
      <c r="ED69" s="31">
        <f t="shared" ca="1" si="45"/>
        <v>80454.23</v>
      </c>
      <c r="EE69" s="31">
        <f t="shared" ca="1" si="45"/>
        <v>67444.97</v>
      </c>
      <c r="EF69" s="31">
        <f t="shared" ca="1" si="45"/>
        <v>42943.67</v>
      </c>
      <c r="EG69" s="32">
        <f t="shared" ca="1" si="50"/>
        <v>26913.790000000128</v>
      </c>
      <c r="EH69" s="32">
        <f t="shared" ca="1" si="50"/>
        <v>23613.439999999977</v>
      </c>
      <c r="EI69" s="32">
        <f t="shared" ca="1" si="50"/>
        <v>16783.59000000004</v>
      </c>
      <c r="EJ69" s="32">
        <f t="shared" ca="1" si="46"/>
        <v>0</v>
      </c>
      <c r="EK69" s="32">
        <f t="shared" ca="1" si="46"/>
        <v>25014.809999999994</v>
      </c>
      <c r="EL69" s="32">
        <f t="shared" ca="1" si="46"/>
        <v>92407.409999999931</v>
      </c>
      <c r="EM69" s="32">
        <f t="shared" ca="1" si="46"/>
        <v>51104.939999999951</v>
      </c>
      <c r="EN69" s="32">
        <f t="shared" ca="1" si="46"/>
        <v>342136.28</v>
      </c>
      <c r="EO69" s="32">
        <f t="shared" ca="1" si="46"/>
        <v>518791.66000000027</v>
      </c>
      <c r="EP69" s="32">
        <f t="shared" ca="1" si="46"/>
        <v>457213.8499999998</v>
      </c>
      <c r="EQ69" s="32">
        <f t="shared" ca="1" si="46"/>
        <v>386598.86000000022</v>
      </c>
      <c r="ER69" s="32">
        <f t="shared" ca="1" si="46"/>
        <v>248241.37999999995</v>
      </c>
    </row>
    <row r="70" spans="1:148" x14ac:dyDescent="0.25">
      <c r="A70" t="s">
        <v>443</v>
      </c>
      <c r="B70" s="1" t="s">
        <v>64</v>
      </c>
      <c r="C70" t="str">
        <f t="shared" ca="1" si="52"/>
        <v>KH2</v>
      </c>
      <c r="D70" t="str">
        <f t="shared" ca="1" si="53"/>
        <v>Keephills #2</v>
      </c>
      <c r="E70" s="51">
        <v>167008.016072</v>
      </c>
      <c r="G70" s="51">
        <v>210343.57615169999</v>
      </c>
      <c r="H70" s="51">
        <v>227887.98924900001</v>
      </c>
      <c r="I70" s="51">
        <v>266506.62996799999</v>
      </c>
      <c r="J70" s="51">
        <v>257964.71375</v>
      </c>
      <c r="K70" s="51">
        <v>257309.03208</v>
      </c>
      <c r="L70" s="51">
        <v>261778.56393400001</v>
      </c>
      <c r="M70" s="51">
        <v>252056.86481</v>
      </c>
      <c r="N70" s="51">
        <v>282312.55479999998</v>
      </c>
      <c r="O70" s="51">
        <v>250140.33023240001</v>
      </c>
      <c r="P70" s="51">
        <v>246986.2315194</v>
      </c>
      <c r="Q70" s="32">
        <v>17568017.350000001</v>
      </c>
      <c r="R70" s="32"/>
      <c r="S70" s="32">
        <v>7043801.9400000004</v>
      </c>
      <c r="T70" s="32">
        <v>10337235.689999999</v>
      </c>
      <c r="U70" s="32">
        <v>6286478.6100000003</v>
      </c>
      <c r="V70" s="32">
        <v>13327158.17</v>
      </c>
      <c r="W70" s="32">
        <v>17811373.59</v>
      </c>
      <c r="X70" s="32">
        <v>15749850.98</v>
      </c>
      <c r="Y70" s="32">
        <v>29344460.420000002</v>
      </c>
      <c r="Z70" s="32">
        <v>26119836.489999998</v>
      </c>
      <c r="AA70" s="32">
        <v>18773511.649999999</v>
      </c>
      <c r="AB70" s="32">
        <v>14159167.65</v>
      </c>
      <c r="AC70" s="2">
        <v>6.13</v>
      </c>
      <c r="AE70" s="2">
        <v>6.13</v>
      </c>
      <c r="AF70" s="2">
        <v>6.13</v>
      </c>
      <c r="AG70" s="2">
        <v>6.13</v>
      </c>
      <c r="AH70" s="2">
        <v>6.13</v>
      </c>
      <c r="AI70" s="2">
        <v>6.13</v>
      </c>
      <c r="AJ70" s="2">
        <v>5.52</v>
      </c>
      <c r="AK70" s="2">
        <v>5.52</v>
      </c>
      <c r="AL70" s="2">
        <v>5.52</v>
      </c>
      <c r="AM70" s="2">
        <v>5.52</v>
      </c>
      <c r="AN70" s="2">
        <v>5.52</v>
      </c>
      <c r="AO70" s="33">
        <v>1076919.46</v>
      </c>
      <c r="AP70" s="33"/>
      <c r="AQ70" s="33">
        <v>431785.06</v>
      </c>
      <c r="AR70" s="33">
        <v>633672.55000000005</v>
      </c>
      <c r="AS70" s="33">
        <v>385361.14</v>
      </c>
      <c r="AT70" s="33">
        <v>816954.8</v>
      </c>
      <c r="AU70" s="33">
        <v>1091837.2</v>
      </c>
      <c r="AV70" s="33">
        <v>869391.77</v>
      </c>
      <c r="AW70" s="33">
        <v>1619814.21</v>
      </c>
      <c r="AX70" s="33">
        <v>1441814.97</v>
      </c>
      <c r="AY70" s="33">
        <v>1036297.84</v>
      </c>
      <c r="AZ70" s="33">
        <v>781586.05</v>
      </c>
      <c r="BA70" s="31">
        <f t="shared" si="38"/>
        <v>1756.8</v>
      </c>
      <c r="BB70" s="31">
        <f t="shared" si="38"/>
        <v>0</v>
      </c>
      <c r="BC70" s="31">
        <f t="shared" si="38"/>
        <v>704.38</v>
      </c>
      <c r="BD70" s="31">
        <f t="shared" si="35"/>
        <v>-37214.050000000003</v>
      </c>
      <c r="BE70" s="31">
        <f t="shared" si="35"/>
        <v>-22631.32</v>
      </c>
      <c r="BF70" s="31">
        <f t="shared" si="35"/>
        <v>-47977.77</v>
      </c>
      <c r="BG70" s="31">
        <f t="shared" ref="BG70:BL112" si="54">ROUND(W70*BG$3,2)</f>
        <v>-64120.94</v>
      </c>
      <c r="BH70" s="31">
        <f t="shared" si="54"/>
        <v>-141748.66</v>
      </c>
      <c r="BI70" s="31">
        <f t="shared" si="54"/>
        <v>-264100.14</v>
      </c>
      <c r="BJ70" s="31">
        <f t="shared" si="54"/>
        <v>-143659.1</v>
      </c>
      <c r="BK70" s="31">
        <f t="shared" si="54"/>
        <v>-103254.31</v>
      </c>
      <c r="BL70" s="31">
        <f t="shared" si="54"/>
        <v>-77875.42</v>
      </c>
      <c r="BM70" s="6">
        <f t="shared" ca="1" si="51"/>
        <v>6.8900000000000003E-2</v>
      </c>
      <c r="BN70" s="6">
        <f t="shared" ca="1" si="51"/>
        <v>6.8900000000000003E-2</v>
      </c>
      <c r="BO70" s="6">
        <f t="shared" ca="1" si="51"/>
        <v>6.8900000000000003E-2</v>
      </c>
      <c r="BP70" s="6">
        <f t="shared" ca="1" si="51"/>
        <v>6.8900000000000003E-2</v>
      </c>
      <c r="BQ70" s="6">
        <f t="shared" ca="1" si="51"/>
        <v>6.8900000000000003E-2</v>
      </c>
      <c r="BR70" s="6">
        <f t="shared" ca="1" si="51"/>
        <v>6.8900000000000003E-2</v>
      </c>
      <c r="BS70" s="6">
        <f t="shared" ca="1" si="51"/>
        <v>6.8900000000000003E-2</v>
      </c>
      <c r="BT70" s="6">
        <f t="shared" ca="1" si="51"/>
        <v>6.8900000000000003E-2</v>
      </c>
      <c r="BU70" s="6">
        <f t="shared" ca="1" si="51"/>
        <v>6.8900000000000003E-2</v>
      </c>
      <c r="BV70" s="6">
        <f t="shared" ca="1" si="51"/>
        <v>6.8900000000000003E-2</v>
      </c>
      <c r="BW70" s="6">
        <f t="shared" ca="1" si="51"/>
        <v>6.8900000000000003E-2</v>
      </c>
      <c r="BX70" s="6">
        <f t="shared" ca="1" si="51"/>
        <v>6.8900000000000003E-2</v>
      </c>
      <c r="BY70" s="31">
        <f t="shared" ca="1" si="43"/>
        <v>1210436.3999999999</v>
      </c>
      <c r="BZ70" s="31">
        <f t="shared" ca="1" si="43"/>
        <v>0</v>
      </c>
      <c r="CA70" s="31">
        <f t="shared" ca="1" si="43"/>
        <v>485317.95</v>
      </c>
      <c r="CB70" s="31">
        <f t="shared" ca="1" si="43"/>
        <v>712235.54</v>
      </c>
      <c r="CC70" s="31">
        <f t="shared" ca="1" si="43"/>
        <v>433138.38</v>
      </c>
      <c r="CD70" s="31">
        <f t="shared" ca="1" si="43"/>
        <v>918241.2</v>
      </c>
      <c r="CE70" s="31">
        <f t="shared" ca="1" si="42"/>
        <v>1227203.6399999999</v>
      </c>
      <c r="CF70" s="31">
        <f t="shared" ca="1" si="42"/>
        <v>1085164.73</v>
      </c>
      <c r="CG70" s="31">
        <f t="shared" ca="1" si="42"/>
        <v>2021833.32</v>
      </c>
      <c r="CH70" s="31">
        <f t="shared" ca="1" si="42"/>
        <v>1799656.73</v>
      </c>
      <c r="CI70" s="31">
        <f t="shared" ca="1" si="42"/>
        <v>1293494.95</v>
      </c>
      <c r="CJ70" s="31">
        <f t="shared" ca="1" si="42"/>
        <v>975566.65</v>
      </c>
      <c r="CK70" s="32">
        <f t="shared" ca="1" si="39"/>
        <v>-70272.070000000007</v>
      </c>
      <c r="CL70" s="32">
        <f t="shared" ca="1" si="39"/>
        <v>0</v>
      </c>
      <c r="CM70" s="32">
        <f t="shared" ca="1" si="39"/>
        <v>-28175.21</v>
      </c>
      <c r="CN70" s="32">
        <f t="shared" ca="1" si="37"/>
        <v>-41348.94</v>
      </c>
      <c r="CO70" s="32">
        <f t="shared" ca="1" si="37"/>
        <v>-25145.91</v>
      </c>
      <c r="CP70" s="32">
        <f t="shared" ca="1" si="37"/>
        <v>-53308.63</v>
      </c>
      <c r="CQ70" s="32">
        <f t="shared" ref="CQ70:CV112" ca="1" si="55">ROUND(W70*$CV$3,2)</f>
        <v>-71245.490000000005</v>
      </c>
      <c r="CR70" s="32">
        <f t="shared" ca="1" si="55"/>
        <v>-62999.4</v>
      </c>
      <c r="CS70" s="32">
        <f t="shared" ca="1" si="55"/>
        <v>-117377.84</v>
      </c>
      <c r="CT70" s="32">
        <f t="shared" ca="1" si="55"/>
        <v>-104479.35</v>
      </c>
      <c r="CU70" s="32">
        <f t="shared" ca="1" si="55"/>
        <v>-75094.05</v>
      </c>
      <c r="CV70" s="32">
        <f t="shared" ca="1" si="55"/>
        <v>-56636.67</v>
      </c>
      <c r="CW70" s="31">
        <f t="shared" ca="1" si="41"/>
        <v>61488.069999999876</v>
      </c>
      <c r="CX70" s="31">
        <f t="shared" ca="1" si="41"/>
        <v>0</v>
      </c>
      <c r="CY70" s="31">
        <f t="shared" ca="1" si="41"/>
        <v>24653.299999999992</v>
      </c>
      <c r="CZ70" s="31">
        <f t="shared" ca="1" si="40"/>
        <v>74428.100000000049</v>
      </c>
      <c r="DA70" s="31">
        <f t="shared" ca="1" si="40"/>
        <v>45262.650000000016</v>
      </c>
      <c r="DB70" s="31">
        <f t="shared" ca="1" si="40"/>
        <v>95955.539999999892</v>
      </c>
      <c r="DC70" s="31">
        <f t="shared" ca="1" si="40"/>
        <v>128241.88999999996</v>
      </c>
      <c r="DD70" s="31">
        <f t="shared" ca="1" si="40"/>
        <v>294522.21999999997</v>
      </c>
      <c r="DE70" s="31">
        <f t="shared" ca="1" si="40"/>
        <v>548741.41</v>
      </c>
      <c r="DF70" s="31">
        <f t="shared" ca="1" si="40"/>
        <v>397021.50999999989</v>
      </c>
      <c r="DG70" s="31">
        <f t="shared" ca="1" si="40"/>
        <v>285357.36999999994</v>
      </c>
      <c r="DH70" s="31">
        <f t="shared" ca="1" si="40"/>
        <v>215219.34999999992</v>
      </c>
      <c r="DI70" s="32">
        <f t="shared" ca="1" si="48"/>
        <v>3074.4</v>
      </c>
      <c r="DJ70" s="32">
        <f t="shared" ca="1" si="48"/>
        <v>0</v>
      </c>
      <c r="DK70" s="32">
        <f t="shared" ca="1" si="48"/>
        <v>1232.67</v>
      </c>
      <c r="DL70" s="32">
        <f t="shared" ca="1" si="44"/>
        <v>3721.41</v>
      </c>
      <c r="DM70" s="32">
        <f t="shared" ca="1" si="44"/>
        <v>2263.13</v>
      </c>
      <c r="DN70" s="32">
        <f t="shared" ca="1" si="44"/>
        <v>4797.78</v>
      </c>
      <c r="DO70" s="32">
        <f t="shared" ca="1" si="44"/>
        <v>6412.09</v>
      </c>
      <c r="DP70" s="32">
        <f t="shared" ca="1" si="44"/>
        <v>14726.11</v>
      </c>
      <c r="DQ70" s="32">
        <f t="shared" ca="1" si="44"/>
        <v>27437.07</v>
      </c>
      <c r="DR70" s="32">
        <f t="shared" ca="1" si="44"/>
        <v>19851.080000000002</v>
      </c>
      <c r="DS70" s="32">
        <f t="shared" ca="1" si="44"/>
        <v>14267.87</v>
      </c>
      <c r="DT70" s="32">
        <f t="shared" ca="1" si="44"/>
        <v>10760.97</v>
      </c>
      <c r="DU70" s="31">
        <f t="shared" ca="1" si="49"/>
        <v>15052.72</v>
      </c>
      <c r="DV70" s="31">
        <f t="shared" ca="1" si="49"/>
        <v>0</v>
      </c>
      <c r="DW70" s="31">
        <f t="shared" ca="1" si="49"/>
        <v>5924.16</v>
      </c>
      <c r="DX70" s="31">
        <f t="shared" ca="1" si="45"/>
        <v>17711.64</v>
      </c>
      <c r="DY70" s="31">
        <f t="shared" ca="1" si="45"/>
        <v>10669.11</v>
      </c>
      <c r="DZ70" s="31">
        <f t="shared" ca="1" si="45"/>
        <v>22394.720000000001</v>
      </c>
      <c r="EA70" s="31">
        <f t="shared" ca="1" si="45"/>
        <v>29640.84</v>
      </c>
      <c r="EB70" s="31">
        <f t="shared" ca="1" si="45"/>
        <v>67387.59</v>
      </c>
      <c r="EC70" s="31">
        <f t="shared" ca="1" si="45"/>
        <v>124275.57</v>
      </c>
      <c r="ED70" s="31">
        <f t="shared" ca="1" si="45"/>
        <v>89020.06</v>
      </c>
      <c r="EE70" s="31">
        <f t="shared" ca="1" si="45"/>
        <v>63318.09</v>
      </c>
      <c r="EF70" s="31">
        <f t="shared" ca="1" si="45"/>
        <v>47270</v>
      </c>
      <c r="EG70" s="32">
        <f t="shared" ca="1" si="50"/>
        <v>79615.189999999871</v>
      </c>
      <c r="EH70" s="32">
        <f t="shared" ca="1" si="50"/>
        <v>0</v>
      </c>
      <c r="EI70" s="32">
        <f t="shared" ca="1" si="50"/>
        <v>31810.129999999994</v>
      </c>
      <c r="EJ70" s="32">
        <f t="shared" ca="1" si="46"/>
        <v>95861.150000000052</v>
      </c>
      <c r="EK70" s="32">
        <f t="shared" ca="1" si="46"/>
        <v>58194.890000000014</v>
      </c>
      <c r="EL70" s="32">
        <f t="shared" ca="1" si="46"/>
        <v>123148.03999999989</v>
      </c>
      <c r="EM70" s="32">
        <f t="shared" ca="1" si="46"/>
        <v>164294.81999999995</v>
      </c>
      <c r="EN70" s="32">
        <f t="shared" ca="1" si="46"/>
        <v>376635.91999999993</v>
      </c>
      <c r="EO70" s="32">
        <f t="shared" ca="1" si="46"/>
        <v>700454.05</v>
      </c>
      <c r="EP70" s="32">
        <f t="shared" ca="1" si="46"/>
        <v>505892.64999999991</v>
      </c>
      <c r="EQ70" s="32">
        <f t="shared" ca="1" si="46"/>
        <v>362943.32999999996</v>
      </c>
      <c r="ER70" s="32">
        <f t="shared" ca="1" si="46"/>
        <v>273250.31999999995</v>
      </c>
    </row>
    <row r="71" spans="1:148" x14ac:dyDescent="0.25">
      <c r="A71" t="s">
        <v>465</v>
      </c>
      <c r="B71" s="1" t="s">
        <v>121</v>
      </c>
      <c r="C71" t="str">
        <f t="shared" ca="1" si="52"/>
        <v>KH3</v>
      </c>
      <c r="D71" t="str">
        <f t="shared" ca="1" si="53"/>
        <v>Keephills #3</v>
      </c>
      <c r="E71" s="51">
        <v>331079.95665000001</v>
      </c>
      <c r="F71" s="51">
        <v>265539.9824713</v>
      </c>
      <c r="G71" s="51">
        <v>282580.29080000002</v>
      </c>
      <c r="H71" s="51">
        <v>321583.41128</v>
      </c>
      <c r="I71" s="51">
        <v>323769.84564999997</v>
      </c>
      <c r="J71" s="51">
        <v>261193.68896999999</v>
      </c>
      <c r="K71" s="51">
        <v>295287.98613999999</v>
      </c>
      <c r="L71" s="51">
        <v>281085.69656000001</v>
      </c>
      <c r="M71" s="51">
        <v>251912.27632999999</v>
      </c>
      <c r="N71" s="51">
        <v>329054.30648000003</v>
      </c>
      <c r="O71" s="51">
        <v>307454.04440000001</v>
      </c>
      <c r="P71" s="51">
        <v>326357.06894999999</v>
      </c>
      <c r="Q71" s="32">
        <v>27505023.879999999</v>
      </c>
      <c r="R71" s="32">
        <v>10554017.18</v>
      </c>
      <c r="S71" s="32">
        <v>8837896.1899999995</v>
      </c>
      <c r="T71" s="32">
        <v>13467710.26</v>
      </c>
      <c r="U71" s="32">
        <v>9710461.0899999999</v>
      </c>
      <c r="V71" s="32">
        <v>13831021.25</v>
      </c>
      <c r="W71" s="32">
        <v>21763642.02</v>
      </c>
      <c r="X71" s="32">
        <v>15997193.15</v>
      </c>
      <c r="Y71" s="32">
        <v>29959621.350000001</v>
      </c>
      <c r="Z71" s="32">
        <v>30224489.370000001</v>
      </c>
      <c r="AA71" s="32">
        <v>26342841.149999999</v>
      </c>
      <c r="AB71" s="32">
        <v>18525969.460000001</v>
      </c>
      <c r="AC71" s="2">
        <v>5.57</v>
      </c>
      <c r="AD71" s="2">
        <v>5.57</v>
      </c>
      <c r="AE71" s="2">
        <v>5.57</v>
      </c>
      <c r="AF71" s="2">
        <v>5.57</v>
      </c>
      <c r="AG71" s="2">
        <v>5.57</v>
      </c>
      <c r="AH71" s="2">
        <v>5.57</v>
      </c>
      <c r="AI71" s="2">
        <v>5.57</v>
      </c>
      <c r="AJ71" s="2">
        <v>4.96</v>
      </c>
      <c r="AK71" s="2">
        <v>4.96</v>
      </c>
      <c r="AL71" s="2">
        <v>4.96</v>
      </c>
      <c r="AM71" s="2">
        <v>4.96</v>
      </c>
      <c r="AN71" s="2">
        <v>4.96</v>
      </c>
      <c r="AO71" s="33">
        <v>1532029.83</v>
      </c>
      <c r="AP71" s="33">
        <v>587858.76</v>
      </c>
      <c r="AQ71" s="33">
        <v>492270.82</v>
      </c>
      <c r="AR71" s="33">
        <v>750151.46</v>
      </c>
      <c r="AS71" s="33">
        <v>540872.68000000005</v>
      </c>
      <c r="AT71" s="33">
        <v>770387.88</v>
      </c>
      <c r="AU71" s="33">
        <v>1212234.8600000001</v>
      </c>
      <c r="AV71" s="33">
        <v>793460.78</v>
      </c>
      <c r="AW71" s="33">
        <v>1485997.22</v>
      </c>
      <c r="AX71" s="33">
        <v>1499134.67</v>
      </c>
      <c r="AY71" s="33">
        <v>1306604.92</v>
      </c>
      <c r="AZ71" s="33">
        <v>918888.09</v>
      </c>
      <c r="BA71" s="31">
        <f t="shared" si="38"/>
        <v>2750.5</v>
      </c>
      <c r="BB71" s="31">
        <f t="shared" si="38"/>
        <v>1055.4000000000001</v>
      </c>
      <c r="BC71" s="31">
        <f t="shared" si="38"/>
        <v>883.79</v>
      </c>
      <c r="BD71" s="31">
        <f t="shared" si="38"/>
        <v>-48483.76</v>
      </c>
      <c r="BE71" s="31">
        <f t="shared" si="38"/>
        <v>-34957.660000000003</v>
      </c>
      <c r="BF71" s="31">
        <f t="shared" si="38"/>
        <v>-49791.68</v>
      </c>
      <c r="BG71" s="31">
        <f t="shared" si="54"/>
        <v>-78349.11</v>
      </c>
      <c r="BH71" s="31">
        <f t="shared" si="54"/>
        <v>-143974.74</v>
      </c>
      <c r="BI71" s="31">
        <f t="shared" si="54"/>
        <v>-269636.59000000003</v>
      </c>
      <c r="BJ71" s="31">
        <f t="shared" si="54"/>
        <v>-166234.69</v>
      </c>
      <c r="BK71" s="31">
        <f t="shared" si="54"/>
        <v>-144885.63</v>
      </c>
      <c r="BL71" s="31">
        <f t="shared" si="54"/>
        <v>-101892.83</v>
      </c>
      <c r="BM71" s="6">
        <f t="shared" ca="1" si="51"/>
        <v>5.6000000000000001E-2</v>
      </c>
      <c r="BN71" s="6">
        <f t="shared" ca="1" si="51"/>
        <v>5.6000000000000001E-2</v>
      </c>
      <c r="BO71" s="6">
        <f t="shared" ca="1" si="51"/>
        <v>5.6000000000000001E-2</v>
      </c>
      <c r="BP71" s="6">
        <f t="shared" ca="1" si="51"/>
        <v>5.6000000000000001E-2</v>
      </c>
      <c r="BQ71" s="6">
        <f t="shared" ca="1" si="51"/>
        <v>5.6000000000000001E-2</v>
      </c>
      <c r="BR71" s="6">
        <f t="shared" ca="1" si="51"/>
        <v>5.6000000000000001E-2</v>
      </c>
      <c r="BS71" s="6">
        <f t="shared" ca="1" si="51"/>
        <v>5.6000000000000001E-2</v>
      </c>
      <c r="BT71" s="6">
        <f t="shared" ca="1" si="51"/>
        <v>5.6000000000000001E-2</v>
      </c>
      <c r="BU71" s="6">
        <f t="shared" ca="1" si="51"/>
        <v>5.6000000000000001E-2</v>
      </c>
      <c r="BV71" s="6">
        <f t="shared" ca="1" si="51"/>
        <v>5.6000000000000001E-2</v>
      </c>
      <c r="BW71" s="6">
        <f t="shared" ca="1" si="51"/>
        <v>5.6000000000000001E-2</v>
      </c>
      <c r="BX71" s="6">
        <f t="shared" ca="1" si="51"/>
        <v>5.6000000000000001E-2</v>
      </c>
      <c r="BY71" s="31">
        <f t="shared" ca="1" si="43"/>
        <v>1540281.34</v>
      </c>
      <c r="BZ71" s="31">
        <f t="shared" ca="1" si="43"/>
        <v>591024.96</v>
      </c>
      <c r="CA71" s="31">
        <f t="shared" ca="1" si="43"/>
        <v>494922.19</v>
      </c>
      <c r="CB71" s="31">
        <f t="shared" ca="1" si="43"/>
        <v>754191.77</v>
      </c>
      <c r="CC71" s="31">
        <f t="shared" ca="1" si="43"/>
        <v>543785.81999999995</v>
      </c>
      <c r="CD71" s="31">
        <f t="shared" ca="1" si="43"/>
        <v>774537.19</v>
      </c>
      <c r="CE71" s="31">
        <f t="shared" ca="1" si="42"/>
        <v>1218763.95</v>
      </c>
      <c r="CF71" s="31">
        <f t="shared" ca="1" si="42"/>
        <v>895842.82</v>
      </c>
      <c r="CG71" s="31">
        <f t="shared" ca="1" si="42"/>
        <v>1677738.8</v>
      </c>
      <c r="CH71" s="31">
        <f t="shared" ca="1" si="42"/>
        <v>1692571.4</v>
      </c>
      <c r="CI71" s="31">
        <f t="shared" ca="1" si="42"/>
        <v>1475199.1</v>
      </c>
      <c r="CJ71" s="31">
        <f t="shared" ca="1" si="42"/>
        <v>1037454.29</v>
      </c>
      <c r="CK71" s="32">
        <f t="shared" ca="1" si="39"/>
        <v>-110020.1</v>
      </c>
      <c r="CL71" s="32">
        <f t="shared" ca="1" si="39"/>
        <v>-42216.07</v>
      </c>
      <c r="CM71" s="32">
        <f t="shared" ca="1" si="39"/>
        <v>-35351.58</v>
      </c>
      <c r="CN71" s="32">
        <f t="shared" ca="1" si="39"/>
        <v>-53870.84</v>
      </c>
      <c r="CO71" s="32">
        <f t="shared" ca="1" si="39"/>
        <v>-38841.839999999997</v>
      </c>
      <c r="CP71" s="32">
        <f t="shared" ca="1" si="39"/>
        <v>-55324.09</v>
      </c>
      <c r="CQ71" s="32">
        <f t="shared" ca="1" si="55"/>
        <v>-87054.57</v>
      </c>
      <c r="CR71" s="32">
        <f t="shared" ca="1" si="55"/>
        <v>-63988.77</v>
      </c>
      <c r="CS71" s="32">
        <f t="shared" ca="1" si="55"/>
        <v>-119838.49</v>
      </c>
      <c r="CT71" s="32">
        <f t="shared" ca="1" si="55"/>
        <v>-120897.96</v>
      </c>
      <c r="CU71" s="32">
        <f t="shared" ca="1" si="55"/>
        <v>-105371.36</v>
      </c>
      <c r="CV71" s="32">
        <f t="shared" ca="1" si="55"/>
        <v>-74103.88</v>
      </c>
      <c r="CW71" s="31">
        <f t="shared" ca="1" si="41"/>
        <v>-104519.09000000008</v>
      </c>
      <c r="CX71" s="31">
        <f t="shared" ca="1" si="41"/>
        <v>-40105.269999999997</v>
      </c>
      <c r="CY71" s="31">
        <f t="shared" ca="1" si="41"/>
        <v>-33584.000000000022</v>
      </c>
      <c r="CZ71" s="31">
        <f t="shared" ca="1" si="40"/>
        <v>-1346.7699999999095</v>
      </c>
      <c r="DA71" s="31">
        <f t="shared" ca="1" si="40"/>
        <v>-971.04000000006636</v>
      </c>
      <c r="DB71" s="31">
        <f t="shared" ca="1" si="40"/>
        <v>-1383.1000000000276</v>
      </c>
      <c r="DC71" s="31">
        <f t="shared" ca="1" si="40"/>
        <v>-2176.3700000002136</v>
      </c>
      <c r="DD71" s="31">
        <f t="shared" ca="1" si="40"/>
        <v>182368.00999999989</v>
      </c>
      <c r="DE71" s="31">
        <f t="shared" ca="1" si="40"/>
        <v>341539.68000000011</v>
      </c>
      <c r="DF71" s="31">
        <f t="shared" ca="1" si="40"/>
        <v>238773.46000000002</v>
      </c>
      <c r="DG71" s="31">
        <f t="shared" ca="1" si="40"/>
        <v>208108.45000000007</v>
      </c>
      <c r="DH71" s="31">
        <f t="shared" ca="1" si="40"/>
        <v>146355.15000000008</v>
      </c>
      <c r="DI71" s="32">
        <f t="shared" ca="1" si="48"/>
        <v>-5225.95</v>
      </c>
      <c r="DJ71" s="32">
        <f t="shared" ca="1" si="48"/>
        <v>-2005.26</v>
      </c>
      <c r="DK71" s="32">
        <f t="shared" ca="1" si="48"/>
        <v>-1679.2</v>
      </c>
      <c r="DL71" s="32">
        <f t="shared" ca="1" si="44"/>
        <v>-67.34</v>
      </c>
      <c r="DM71" s="32">
        <f t="shared" ca="1" si="44"/>
        <v>-48.55</v>
      </c>
      <c r="DN71" s="32">
        <f t="shared" ca="1" si="44"/>
        <v>-69.16</v>
      </c>
      <c r="DO71" s="32">
        <f t="shared" ca="1" si="44"/>
        <v>-108.82</v>
      </c>
      <c r="DP71" s="32">
        <f t="shared" ca="1" si="44"/>
        <v>9118.4</v>
      </c>
      <c r="DQ71" s="32">
        <f t="shared" ca="1" si="44"/>
        <v>17076.98</v>
      </c>
      <c r="DR71" s="32">
        <f t="shared" ca="1" si="44"/>
        <v>11938.67</v>
      </c>
      <c r="DS71" s="32">
        <f t="shared" ca="1" si="44"/>
        <v>10405.42</v>
      </c>
      <c r="DT71" s="32">
        <f t="shared" ca="1" si="44"/>
        <v>7317.76</v>
      </c>
      <c r="DU71" s="31">
        <f t="shared" ca="1" si="49"/>
        <v>-25587.02</v>
      </c>
      <c r="DV71" s="31">
        <f t="shared" ca="1" si="49"/>
        <v>-9724.64</v>
      </c>
      <c r="DW71" s="31">
        <f t="shared" ca="1" si="49"/>
        <v>-8070.2</v>
      </c>
      <c r="DX71" s="31">
        <f t="shared" ca="1" si="45"/>
        <v>-320.49</v>
      </c>
      <c r="DY71" s="31">
        <f t="shared" ca="1" si="45"/>
        <v>-228.89</v>
      </c>
      <c r="DZ71" s="31">
        <f t="shared" ca="1" si="45"/>
        <v>-322.8</v>
      </c>
      <c r="EA71" s="31">
        <f t="shared" ca="1" si="45"/>
        <v>-503.03</v>
      </c>
      <c r="EB71" s="31">
        <f t="shared" ca="1" si="45"/>
        <v>41726.36</v>
      </c>
      <c r="EC71" s="31">
        <f t="shared" ca="1" si="45"/>
        <v>77349.8</v>
      </c>
      <c r="ED71" s="31">
        <f t="shared" ca="1" si="45"/>
        <v>53537.72</v>
      </c>
      <c r="EE71" s="31">
        <f t="shared" ca="1" si="45"/>
        <v>46177.29</v>
      </c>
      <c r="EF71" s="31">
        <f t="shared" ca="1" si="45"/>
        <v>32144.92</v>
      </c>
      <c r="EG71" s="32">
        <f t="shared" ca="1" si="50"/>
        <v>-135332.06000000008</v>
      </c>
      <c r="EH71" s="32">
        <f t="shared" ca="1" si="50"/>
        <v>-51835.17</v>
      </c>
      <c r="EI71" s="32">
        <f t="shared" ca="1" si="50"/>
        <v>-43333.400000000016</v>
      </c>
      <c r="EJ71" s="32">
        <f t="shared" ca="1" si="46"/>
        <v>-1734.5999999999094</v>
      </c>
      <c r="EK71" s="32">
        <f t="shared" ca="1" si="46"/>
        <v>-1248.4800000000664</v>
      </c>
      <c r="EL71" s="32">
        <f t="shared" ca="1" si="46"/>
        <v>-1775.0600000000277</v>
      </c>
      <c r="EM71" s="32">
        <f t="shared" ca="1" si="46"/>
        <v>-2788.220000000214</v>
      </c>
      <c r="EN71" s="32">
        <f t="shared" ca="1" si="46"/>
        <v>233212.7699999999</v>
      </c>
      <c r="EO71" s="32">
        <f t="shared" ca="1" si="46"/>
        <v>435966.46000000008</v>
      </c>
      <c r="EP71" s="32">
        <f t="shared" ca="1" si="46"/>
        <v>304249.85000000003</v>
      </c>
      <c r="EQ71" s="32">
        <f t="shared" ca="1" si="46"/>
        <v>264691.16000000009</v>
      </c>
      <c r="ER71" s="32">
        <f t="shared" ca="1" si="46"/>
        <v>185817.83000000007</v>
      </c>
    </row>
    <row r="72" spans="1:148" x14ac:dyDescent="0.25">
      <c r="A72" t="s">
        <v>466</v>
      </c>
      <c r="B72" s="1" t="s">
        <v>88</v>
      </c>
      <c r="C72" t="str">
        <f t="shared" ca="1" si="52"/>
        <v>KHW1</v>
      </c>
      <c r="D72" t="str">
        <f t="shared" ca="1" si="53"/>
        <v>Kettles Hill Wind Facility</v>
      </c>
      <c r="E72" s="51">
        <v>26429.5940314</v>
      </c>
      <c r="F72" s="51">
        <v>18937.544241799998</v>
      </c>
      <c r="G72" s="51">
        <v>18627.410612200001</v>
      </c>
      <c r="H72" s="51">
        <v>14253.6382595</v>
      </c>
      <c r="I72" s="51">
        <v>17196.172060699999</v>
      </c>
      <c r="J72" s="51">
        <v>17077.571390000001</v>
      </c>
      <c r="K72" s="51">
        <v>9327.2579956999998</v>
      </c>
      <c r="L72" s="51">
        <v>8120.6748097999998</v>
      </c>
      <c r="M72" s="51">
        <v>13778.6012436</v>
      </c>
      <c r="N72" s="51">
        <v>14382.0854048</v>
      </c>
      <c r="O72" s="51">
        <v>19725.545143799998</v>
      </c>
      <c r="P72" s="51">
        <v>22909.306</v>
      </c>
      <c r="Q72" s="32">
        <v>778259.41</v>
      </c>
      <c r="R72" s="32">
        <v>583810.85</v>
      </c>
      <c r="S72" s="32">
        <v>668103.48</v>
      </c>
      <c r="T72" s="32">
        <v>337228.55</v>
      </c>
      <c r="U72" s="32">
        <v>442165.72</v>
      </c>
      <c r="V72" s="32">
        <v>451721.19</v>
      </c>
      <c r="W72" s="32">
        <v>373504.49</v>
      </c>
      <c r="X72" s="32">
        <v>529590.01</v>
      </c>
      <c r="Y72" s="32">
        <v>607232.38</v>
      </c>
      <c r="Z72" s="32">
        <v>629639.85</v>
      </c>
      <c r="AA72" s="32">
        <v>937134.24</v>
      </c>
      <c r="AB72" s="32">
        <v>843867.05</v>
      </c>
      <c r="AC72" s="2">
        <v>2.42</v>
      </c>
      <c r="AD72" s="2">
        <v>2.42</v>
      </c>
      <c r="AE72" s="2">
        <v>2.42</v>
      </c>
      <c r="AF72" s="2">
        <v>2.68</v>
      </c>
      <c r="AG72" s="2">
        <v>2.68</v>
      </c>
      <c r="AH72" s="2">
        <v>2.68</v>
      </c>
      <c r="AI72" s="2">
        <v>2.68</v>
      </c>
      <c r="AJ72" s="2">
        <v>1.88</v>
      </c>
      <c r="AK72" s="2">
        <v>1.88</v>
      </c>
      <c r="AL72" s="2">
        <v>1.88</v>
      </c>
      <c r="AM72" s="2">
        <v>1.88</v>
      </c>
      <c r="AN72" s="2">
        <v>1.88</v>
      </c>
      <c r="AO72" s="33">
        <v>18833.88</v>
      </c>
      <c r="AP72" s="33">
        <v>14128.22</v>
      </c>
      <c r="AQ72" s="33">
        <v>16168.1</v>
      </c>
      <c r="AR72" s="33">
        <v>9037.73</v>
      </c>
      <c r="AS72" s="33">
        <v>11850.04</v>
      </c>
      <c r="AT72" s="33">
        <v>12106.13</v>
      </c>
      <c r="AU72" s="33">
        <v>10009.92</v>
      </c>
      <c r="AV72" s="33">
        <v>9956.2900000000009</v>
      </c>
      <c r="AW72" s="33">
        <v>11415.97</v>
      </c>
      <c r="AX72" s="33">
        <v>11837.23</v>
      </c>
      <c r="AY72" s="33">
        <v>17618.12</v>
      </c>
      <c r="AZ72" s="33">
        <v>15864.7</v>
      </c>
      <c r="BA72" s="31">
        <f t="shared" si="38"/>
        <v>77.83</v>
      </c>
      <c r="BB72" s="31">
        <f t="shared" si="38"/>
        <v>58.38</v>
      </c>
      <c r="BC72" s="31">
        <f t="shared" si="38"/>
        <v>66.81</v>
      </c>
      <c r="BD72" s="31">
        <f t="shared" si="38"/>
        <v>-1214.02</v>
      </c>
      <c r="BE72" s="31">
        <f t="shared" si="38"/>
        <v>-1591.8</v>
      </c>
      <c r="BF72" s="31">
        <f t="shared" si="38"/>
        <v>-1626.2</v>
      </c>
      <c r="BG72" s="31">
        <f t="shared" si="54"/>
        <v>-1344.62</v>
      </c>
      <c r="BH72" s="31">
        <f t="shared" si="54"/>
        <v>-4766.3100000000004</v>
      </c>
      <c r="BI72" s="31">
        <f t="shared" si="54"/>
        <v>-5465.09</v>
      </c>
      <c r="BJ72" s="31">
        <f t="shared" si="54"/>
        <v>-3463.02</v>
      </c>
      <c r="BK72" s="31">
        <f t="shared" si="54"/>
        <v>-5154.24</v>
      </c>
      <c r="BL72" s="31">
        <f t="shared" si="54"/>
        <v>-4641.2700000000004</v>
      </c>
      <c r="BM72" s="6">
        <f t="shared" ca="1" si="51"/>
        <v>4.6399999999999997E-2</v>
      </c>
      <c r="BN72" s="6">
        <f t="shared" ca="1" si="51"/>
        <v>4.6399999999999997E-2</v>
      </c>
      <c r="BO72" s="6">
        <f t="shared" ca="1" si="51"/>
        <v>4.6399999999999997E-2</v>
      </c>
      <c r="BP72" s="6">
        <f t="shared" ca="1" si="51"/>
        <v>4.6399999999999997E-2</v>
      </c>
      <c r="BQ72" s="6">
        <f t="shared" ca="1" si="51"/>
        <v>4.6399999999999997E-2</v>
      </c>
      <c r="BR72" s="6">
        <f t="shared" ca="1" si="51"/>
        <v>4.6399999999999997E-2</v>
      </c>
      <c r="BS72" s="6">
        <f t="shared" ca="1" si="51"/>
        <v>4.6399999999999997E-2</v>
      </c>
      <c r="BT72" s="6">
        <f t="shared" ca="1" si="51"/>
        <v>4.6399999999999997E-2</v>
      </c>
      <c r="BU72" s="6">
        <f t="shared" ca="1" si="51"/>
        <v>4.6399999999999997E-2</v>
      </c>
      <c r="BV72" s="6">
        <f t="shared" ca="1" si="51"/>
        <v>4.6399999999999997E-2</v>
      </c>
      <c r="BW72" s="6">
        <f t="shared" ca="1" si="51"/>
        <v>4.6399999999999997E-2</v>
      </c>
      <c r="BX72" s="6">
        <f t="shared" ca="1" si="51"/>
        <v>4.6399999999999997E-2</v>
      </c>
      <c r="BY72" s="31">
        <f t="shared" ca="1" si="43"/>
        <v>36111.24</v>
      </c>
      <c r="BZ72" s="31">
        <f t="shared" ca="1" si="43"/>
        <v>27088.82</v>
      </c>
      <c r="CA72" s="31">
        <f t="shared" ca="1" si="43"/>
        <v>31000</v>
      </c>
      <c r="CB72" s="31">
        <f t="shared" ca="1" si="43"/>
        <v>15647.4</v>
      </c>
      <c r="CC72" s="31">
        <f t="shared" ca="1" si="43"/>
        <v>20516.490000000002</v>
      </c>
      <c r="CD72" s="31">
        <f t="shared" ca="1" si="43"/>
        <v>20959.86</v>
      </c>
      <c r="CE72" s="31">
        <f t="shared" ca="1" si="42"/>
        <v>17330.61</v>
      </c>
      <c r="CF72" s="31">
        <f t="shared" ca="1" si="42"/>
        <v>24572.98</v>
      </c>
      <c r="CG72" s="31">
        <f t="shared" ca="1" si="42"/>
        <v>28175.58</v>
      </c>
      <c r="CH72" s="31">
        <f t="shared" ca="1" si="42"/>
        <v>29215.29</v>
      </c>
      <c r="CI72" s="31">
        <f t="shared" ca="1" si="42"/>
        <v>43483.03</v>
      </c>
      <c r="CJ72" s="31">
        <f t="shared" ca="1" si="42"/>
        <v>39155.43</v>
      </c>
      <c r="CK72" s="32">
        <f t="shared" ca="1" si="39"/>
        <v>-3113.04</v>
      </c>
      <c r="CL72" s="32">
        <f t="shared" ca="1" si="39"/>
        <v>-2335.2399999999998</v>
      </c>
      <c r="CM72" s="32">
        <f t="shared" ca="1" si="39"/>
        <v>-2672.41</v>
      </c>
      <c r="CN72" s="32">
        <f t="shared" ca="1" si="39"/>
        <v>-1348.91</v>
      </c>
      <c r="CO72" s="32">
        <f t="shared" ca="1" si="39"/>
        <v>-1768.66</v>
      </c>
      <c r="CP72" s="32">
        <f t="shared" ca="1" si="39"/>
        <v>-1806.88</v>
      </c>
      <c r="CQ72" s="32">
        <f t="shared" ca="1" si="55"/>
        <v>-1494.02</v>
      </c>
      <c r="CR72" s="32">
        <f t="shared" ca="1" si="55"/>
        <v>-2118.36</v>
      </c>
      <c r="CS72" s="32">
        <f t="shared" ca="1" si="55"/>
        <v>-2428.9299999999998</v>
      </c>
      <c r="CT72" s="32">
        <f t="shared" ca="1" si="55"/>
        <v>-2518.56</v>
      </c>
      <c r="CU72" s="32">
        <f t="shared" ca="1" si="55"/>
        <v>-3748.54</v>
      </c>
      <c r="CV72" s="32">
        <f t="shared" ca="1" si="55"/>
        <v>-3375.47</v>
      </c>
      <c r="CW72" s="31">
        <f t="shared" ca="1" si="41"/>
        <v>14086.489999999996</v>
      </c>
      <c r="CX72" s="31">
        <f t="shared" ca="1" si="41"/>
        <v>10566.980000000003</v>
      </c>
      <c r="CY72" s="31">
        <f t="shared" ca="1" si="41"/>
        <v>12092.68</v>
      </c>
      <c r="CZ72" s="31">
        <f t="shared" ca="1" si="40"/>
        <v>6474.7800000000007</v>
      </c>
      <c r="DA72" s="31">
        <f t="shared" ca="1" si="40"/>
        <v>8489.59</v>
      </c>
      <c r="DB72" s="31">
        <f t="shared" ca="1" si="40"/>
        <v>8673.0500000000011</v>
      </c>
      <c r="DC72" s="31">
        <f t="shared" ca="1" si="40"/>
        <v>7171.29</v>
      </c>
      <c r="DD72" s="31">
        <f t="shared" ca="1" si="40"/>
        <v>17264.64</v>
      </c>
      <c r="DE72" s="31">
        <f t="shared" ca="1" si="40"/>
        <v>19795.770000000004</v>
      </c>
      <c r="DF72" s="31">
        <f t="shared" ca="1" si="40"/>
        <v>18322.52</v>
      </c>
      <c r="DG72" s="31">
        <f t="shared" ca="1" si="40"/>
        <v>27270.61</v>
      </c>
      <c r="DH72" s="31">
        <f t="shared" ca="1" si="40"/>
        <v>24556.53</v>
      </c>
      <c r="DI72" s="32">
        <f t="shared" ca="1" si="48"/>
        <v>704.32</v>
      </c>
      <c r="DJ72" s="32">
        <f t="shared" ca="1" si="48"/>
        <v>528.35</v>
      </c>
      <c r="DK72" s="32">
        <f t="shared" ca="1" si="48"/>
        <v>604.63</v>
      </c>
      <c r="DL72" s="32">
        <f t="shared" ca="1" si="44"/>
        <v>323.74</v>
      </c>
      <c r="DM72" s="32">
        <f t="shared" ca="1" si="44"/>
        <v>424.48</v>
      </c>
      <c r="DN72" s="32">
        <f t="shared" ca="1" si="44"/>
        <v>433.65</v>
      </c>
      <c r="DO72" s="32">
        <f t="shared" ca="1" si="44"/>
        <v>358.56</v>
      </c>
      <c r="DP72" s="32">
        <f t="shared" ca="1" si="44"/>
        <v>863.23</v>
      </c>
      <c r="DQ72" s="32">
        <f t="shared" ca="1" si="44"/>
        <v>989.79</v>
      </c>
      <c r="DR72" s="32">
        <f t="shared" ca="1" si="44"/>
        <v>916.13</v>
      </c>
      <c r="DS72" s="32">
        <f t="shared" ca="1" si="44"/>
        <v>1363.53</v>
      </c>
      <c r="DT72" s="32">
        <f t="shared" ca="1" si="44"/>
        <v>1227.83</v>
      </c>
      <c r="DU72" s="31">
        <f t="shared" ca="1" si="49"/>
        <v>3448.47</v>
      </c>
      <c r="DV72" s="31">
        <f t="shared" ca="1" si="49"/>
        <v>2562.2600000000002</v>
      </c>
      <c r="DW72" s="31">
        <f t="shared" ca="1" si="49"/>
        <v>2905.86</v>
      </c>
      <c r="DX72" s="31">
        <f t="shared" ca="1" si="45"/>
        <v>1540.8</v>
      </c>
      <c r="DY72" s="31">
        <f t="shared" ca="1" si="45"/>
        <v>2001.13</v>
      </c>
      <c r="DZ72" s="31">
        <f t="shared" ca="1" si="45"/>
        <v>2024.17</v>
      </c>
      <c r="EA72" s="31">
        <f t="shared" ca="1" si="45"/>
        <v>1657.52</v>
      </c>
      <c r="EB72" s="31">
        <f t="shared" ca="1" si="45"/>
        <v>3950.2</v>
      </c>
      <c r="EC72" s="31">
        <f t="shared" ca="1" si="45"/>
        <v>4483.22</v>
      </c>
      <c r="ED72" s="31">
        <f t="shared" ca="1" si="45"/>
        <v>4108.2700000000004</v>
      </c>
      <c r="EE72" s="31">
        <f t="shared" ca="1" si="45"/>
        <v>6051.09</v>
      </c>
      <c r="EF72" s="31">
        <f t="shared" ca="1" si="45"/>
        <v>5393.51</v>
      </c>
      <c r="EG72" s="32">
        <f t="shared" ca="1" si="50"/>
        <v>18239.279999999995</v>
      </c>
      <c r="EH72" s="32">
        <f t="shared" ca="1" si="50"/>
        <v>13657.590000000004</v>
      </c>
      <c r="EI72" s="32">
        <f t="shared" ca="1" si="50"/>
        <v>15603.17</v>
      </c>
      <c r="EJ72" s="32">
        <f t="shared" ca="1" si="46"/>
        <v>8339.32</v>
      </c>
      <c r="EK72" s="32">
        <f t="shared" ca="1" si="46"/>
        <v>10915.2</v>
      </c>
      <c r="EL72" s="32">
        <f t="shared" ca="1" si="46"/>
        <v>11130.87</v>
      </c>
      <c r="EM72" s="32">
        <f t="shared" ca="1" si="46"/>
        <v>9187.3700000000008</v>
      </c>
      <c r="EN72" s="32">
        <f t="shared" ca="1" si="46"/>
        <v>22078.07</v>
      </c>
      <c r="EO72" s="32">
        <f t="shared" ca="1" si="46"/>
        <v>25268.780000000006</v>
      </c>
      <c r="EP72" s="32">
        <f t="shared" ca="1" si="46"/>
        <v>23346.920000000002</v>
      </c>
      <c r="EQ72" s="32">
        <f t="shared" ca="1" si="46"/>
        <v>34685.229999999996</v>
      </c>
      <c r="ER72" s="32">
        <f t="shared" ca="1" si="46"/>
        <v>31177.870000000003</v>
      </c>
    </row>
    <row r="73" spans="1:148" x14ac:dyDescent="0.25">
      <c r="A73" t="s">
        <v>467</v>
      </c>
      <c r="B73" s="1" t="s">
        <v>90</v>
      </c>
      <c r="C73" t="str">
        <f t="shared" ca="1" si="52"/>
        <v>SPCIMP</v>
      </c>
      <c r="D73" t="str">
        <f t="shared" ca="1" si="53"/>
        <v>Alberta-Saskatchewan Intertie - Import</v>
      </c>
      <c r="E73" s="51">
        <v>2485</v>
      </c>
      <c r="F73" s="51">
        <v>634</v>
      </c>
      <c r="G73" s="51">
        <v>684</v>
      </c>
      <c r="H73" s="51">
        <v>444</v>
      </c>
      <c r="N73" s="51">
        <v>297</v>
      </c>
      <c r="O73" s="51">
        <v>1651</v>
      </c>
      <c r="Q73" s="32">
        <v>101883.57</v>
      </c>
      <c r="R73" s="32">
        <v>15677.46</v>
      </c>
      <c r="S73" s="32">
        <v>30257.39</v>
      </c>
      <c r="T73" s="32">
        <v>7935.77</v>
      </c>
      <c r="U73" s="32"/>
      <c r="V73" s="32"/>
      <c r="W73" s="32"/>
      <c r="X73" s="32"/>
      <c r="Y73" s="32"/>
      <c r="Z73" s="32">
        <v>9434.27</v>
      </c>
      <c r="AA73" s="32">
        <v>110555.09</v>
      </c>
      <c r="AB73" s="32"/>
      <c r="AC73" s="2">
        <v>5.6</v>
      </c>
      <c r="AD73" s="2">
        <v>5.6</v>
      </c>
      <c r="AE73" s="2">
        <v>5.6</v>
      </c>
      <c r="AF73" s="2">
        <v>5.6</v>
      </c>
      <c r="AL73" s="2">
        <v>4.9000000000000004</v>
      </c>
      <c r="AM73" s="2">
        <v>4.9000000000000004</v>
      </c>
      <c r="AO73" s="33">
        <v>5705.48</v>
      </c>
      <c r="AP73" s="33">
        <v>877.94</v>
      </c>
      <c r="AQ73" s="33">
        <v>1694.41</v>
      </c>
      <c r="AR73" s="33">
        <v>444.4</v>
      </c>
      <c r="AS73" s="33"/>
      <c r="AT73" s="33"/>
      <c r="AU73" s="33"/>
      <c r="AV73" s="33"/>
      <c r="AW73" s="33"/>
      <c r="AX73" s="33">
        <v>462.28</v>
      </c>
      <c r="AY73" s="33">
        <v>5417.2</v>
      </c>
      <c r="AZ73" s="33"/>
      <c r="BA73" s="31">
        <f t="shared" si="38"/>
        <v>10.19</v>
      </c>
      <c r="BB73" s="31">
        <f t="shared" si="38"/>
        <v>1.57</v>
      </c>
      <c r="BC73" s="31">
        <f t="shared" si="38"/>
        <v>3.03</v>
      </c>
      <c r="BD73" s="31">
        <f t="shared" si="38"/>
        <v>-28.57</v>
      </c>
      <c r="BE73" s="31">
        <f t="shared" si="38"/>
        <v>0</v>
      </c>
      <c r="BF73" s="31">
        <f t="shared" si="38"/>
        <v>0</v>
      </c>
      <c r="BG73" s="31">
        <f t="shared" si="54"/>
        <v>0</v>
      </c>
      <c r="BH73" s="31">
        <f t="shared" si="54"/>
        <v>0</v>
      </c>
      <c r="BI73" s="31">
        <f t="shared" si="54"/>
        <v>0</v>
      </c>
      <c r="BJ73" s="31">
        <f t="shared" si="54"/>
        <v>-51.89</v>
      </c>
      <c r="BK73" s="31">
        <f t="shared" si="54"/>
        <v>-608.04999999999995</v>
      </c>
      <c r="BL73" s="31">
        <f t="shared" si="54"/>
        <v>0</v>
      </c>
      <c r="BM73" s="6">
        <f t="shared" ca="1" si="51"/>
        <v>5.4399999999999997E-2</v>
      </c>
      <c r="BN73" s="6">
        <f t="shared" ca="1" si="51"/>
        <v>5.4399999999999997E-2</v>
      </c>
      <c r="BO73" s="6">
        <f t="shared" ca="1" si="51"/>
        <v>5.4399999999999997E-2</v>
      </c>
      <c r="BP73" s="6">
        <f t="shared" ca="1" si="51"/>
        <v>5.4399999999999997E-2</v>
      </c>
      <c r="BQ73" s="6">
        <f t="shared" ca="1" si="51"/>
        <v>5.4399999999999997E-2</v>
      </c>
      <c r="BR73" s="6">
        <f t="shared" ca="1" si="51"/>
        <v>5.4399999999999997E-2</v>
      </c>
      <c r="BS73" s="6">
        <f t="shared" ca="1" si="51"/>
        <v>5.4399999999999997E-2</v>
      </c>
      <c r="BT73" s="6">
        <f t="shared" ca="1" si="51"/>
        <v>5.4399999999999997E-2</v>
      </c>
      <c r="BU73" s="6">
        <f t="shared" ca="1" si="51"/>
        <v>5.4399999999999997E-2</v>
      </c>
      <c r="BV73" s="6">
        <f t="shared" ca="1" si="51"/>
        <v>5.4399999999999997E-2</v>
      </c>
      <c r="BW73" s="6">
        <f t="shared" ca="1" si="51"/>
        <v>5.4399999999999997E-2</v>
      </c>
      <c r="BX73" s="6">
        <f t="shared" ca="1" si="51"/>
        <v>5.4399999999999997E-2</v>
      </c>
      <c r="BY73" s="31">
        <f t="shared" ca="1" si="43"/>
        <v>5542.47</v>
      </c>
      <c r="BZ73" s="31">
        <f t="shared" ca="1" si="43"/>
        <v>852.85</v>
      </c>
      <c r="CA73" s="31">
        <f t="shared" ca="1" si="43"/>
        <v>1646</v>
      </c>
      <c r="CB73" s="31">
        <f t="shared" ca="1" si="43"/>
        <v>431.71</v>
      </c>
      <c r="CC73" s="31">
        <f t="shared" ca="1" si="43"/>
        <v>0</v>
      </c>
      <c r="CD73" s="31">
        <f t="shared" ca="1" si="43"/>
        <v>0</v>
      </c>
      <c r="CE73" s="31">
        <f t="shared" ca="1" si="42"/>
        <v>0</v>
      </c>
      <c r="CF73" s="31">
        <f t="shared" ca="1" si="42"/>
        <v>0</v>
      </c>
      <c r="CG73" s="31">
        <f t="shared" ca="1" si="42"/>
        <v>0</v>
      </c>
      <c r="CH73" s="31">
        <f t="shared" ca="1" si="42"/>
        <v>513.22</v>
      </c>
      <c r="CI73" s="31">
        <f t="shared" ca="1" si="42"/>
        <v>6014.2</v>
      </c>
      <c r="CJ73" s="31">
        <f t="shared" ca="1" si="42"/>
        <v>0</v>
      </c>
      <c r="CK73" s="32">
        <f t="shared" ca="1" si="39"/>
        <v>-407.53</v>
      </c>
      <c r="CL73" s="32">
        <f t="shared" ca="1" si="39"/>
        <v>-62.71</v>
      </c>
      <c r="CM73" s="32">
        <f t="shared" ca="1" si="39"/>
        <v>-121.03</v>
      </c>
      <c r="CN73" s="32">
        <f t="shared" ca="1" si="39"/>
        <v>-31.74</v>
      </c>
      <c r="CO73" s="32">
        <f t="shared" ca="1" si="39"/>
        <v>0</v>
      </c>
      <c r="CP73" s="32">
        <f t="shared" ca="1" si="39"/>
        <v>0</v>
      </c>
      <c r="CQ73" s="32">
        <f t="shared" ca="1" si="55"/>
        <v>0</v>
      </c>
      <c r="CR73" s="32">
        <f t="shared" ca="1" si="55"/>
        <v>0</v>
      </c>
      <c r="CS73" s="32">
        <f t="shared" ca="1" si="55"/>
        <v>0</v>
      </c>
      <c r="CT73" s="32">
        <f t="shared" ca="1" si="55"/>
        <v>-37.74</v>
      </c>
      <c r="CU73" s="32">
        <f t="shared" ca="1" si="55"/>
        <v>-442.22</v>
      </c>
      <c r="CV73" s="32">
        <f t="shared" ca="1" si="55"/>
        <v>0</v>
      </c>
      <c r="CW73" s="31">
        <f t="shared" ca="1" si="41"/>
        <v>-580.72999999999911</v>
      </c>
      <c r="CX73" s="31">
        <f t="shared" ca="1" si="41"/>
        <v>-89.370000000000061</v>
      </c>
      <c r="CY73" s="31">
        <f t="shared" ca="1" si="41"/>
        <v>-172.47000000000006</v>
      </c>
      <c r="CZ73" s="31">
        <f t="shared" ca="1" si="40"/>
        <v>-15.860000000000007</v>
      </c>
      <c r="DA73" s="31">
        <f t="shared" ca="1" si="40"/>
        <v>0</v>
      </c>
      <c r="DB73" s="31">
        <f t="shared" ca="1" si="40"/>
        <v>0</v>
      </c>
      <c r="DC73" s="31">
        <f t="shared" ref="DC73:DH115" ca="1" si="56">CE73+CQ73-AU73-BG73</f>
        <v>0</v>
      </c>
      <c r="DD73" s="31">
        <f t="shared" ca="1" si="56"/>
        <v>0</v>
      </c>
      <c r="DE73" s="31">
        <f t="shared" ca="1" si="56"/>
        <v>0</v>
      </c>
      <c r="DF73" s="31">
        <f t="shared" ca="1" si="56"/>
        <v>65.090000000000046</v>
      </c>
      <c r="DG73" s="31">
        <f t="shared" ca="1" si="56"/>
        <v>762.8299999999997</v>
      </c>
      <c r="DH73" s="31">
        <f t="shared" ca="1" si="56"/>
        <v>0</v>
      </c>
      <c r="DI73" s="32">
        <f t="shared" ca="1" si="48"/>
        <v>-29.04</v>
      </c>
      <c r="DJ73" s="32">
        <f t="shared" ca="1" si="48"/>
        <v>-4.47</v>
      </c>
      <c r="DK73" s="32">
        <f t="shared" ca="1" si="48"/>
        <v>-8.6199999999999992</v>
      </c>
      <c r="DL73" s="32">
        <f t="shared" ca="1" si="44"/>
        <v>-0.79</v>
      </c>
      <c r="DM73" s="32">
        <f t="shared" ca="1" si="44"/>
        <v>0</v>
      </c>
      <c r="DN73" s="32">
        <f t="shared" ca="1" si="44"/>
        <v>0</v>
      </c>
      <c r="DO73" s="32">
        <f t="shared" ca="1" si="44"/>
        <v>0</v>
      </c>
      <c r="DP73" s="32">
        <f t="shared" ca="1" si="44"/>
        <v>0</v>
      </c>
      <c r="DQ73" s="32">
        <f t="shared" ca="1" si="44"/>
        <v>0</v>
      </c>
      <c r="DR73" s="32">
        <f t="shared" ca="1" si="44"/>
        <v>3.25</v>
      </c>
      <c r="DS73" s="32">
        <f t="shared" ca="1" si="44"/>
        <v>38.14</v>
      </c>
      <c r="DT73" s="32">
        <f t="shared" ca="1" si="44"/>
        <v>0</v>
      </c>
      <c r="DU73" s="31">
        <f t="shared" ca="1" si="49"/>
        <v>-142.16999999999999</v>
      </c>
      <c r="DV73" s="31">
        <f t="shared" ca="1" si="49"/>
        <v>-21.67</v>
      </c>
      <c r="DW73" s="31">
        <f t="shared" ca="1" si="49"/>
        <v>-41.44</v>
      </c>
      <c r="DX73" s="31">
        <f t="shared" ca="1" si="45"/>
        <v>-3.77</v>
      </c>
      <c r="DY73" s="31">
        <f t="shared" ca="1" si="45"/>
        <v>0</v>
      </c>
      <c r="DZ73" s="31">
        <f t="shared" ca="1" si="45"/>
        <v>0</v>
      </c>
      <c r="EA73" s="31">
        <f t="shared" ca="1" si="45"/>
        <v>0</v>
      </c>
      <c r="EB73" s="31">
        <f t="shared" ca="1" si="45"/>
        <v>0</v>
      </c>
      <c r="EC73" s="31">
        <f t="shared" ca="1" si="45"/>
        <v>0</v>
      </c>
      <c r="ED73" s="31">
        <f t="shared" ca="1" si="45"/>
        <v>14.59</v>
      </c>
      <c r="EE73" s="31">
        <f t="shared" ca="1" si="45"/>
        <v>169.26</v>
      </c>
      <c r="EF73" s="31">
        <f t="shared" ca="1" si="45"/>
        <v>0</v>
      </c>
      <c r="EG73" s="32">
        <f t="shared" ca="1" si="50"/>
        <v>-751.93999999999903</v>
      </c>
      <c r="EH73" s="32">
        <f t="shared" ca="1" si="50"/>
        <v>-115.51000000000006</v>
      </c>
      <c r="EI73" s="32">
        <f t="shared" ca="1" si="50"/>
        <v>-222.53000000000006</v>
      </c>
      <c r="EJ73" s="32">
        <f t="shared" ca="1" si="46"/>
        <v>-20.420000000000005</v>
      </c>
      <c r="EK73" s="32">
        <f t="shared" ca="1" si="46"/>
        <v>0</v>
      </c>
      <c r="EL73" s="32">
        <f t="shared" ca="1" si="46"/>
        <v>0</v>
      </c>
      <c r="EM73" s="32">
        <f t="shared" ca="1" si="46"/>
        <v>0</v>
      </c>
      <c r="EN73" s="32">
        <f t="shared" ca="1" si="46"/>
        <v>0</v>
      </c>
      <c r="EO73" s="32">
        <f t="shared" ca="1" si="46"/>
        <v>0</v>
      </c>
      <c r="EP73" s="32">
        <f t="shared" ca="1" si="46"/>
        <v>82.930000000000049</v>
      </c>
      <c r="EQ73" s="32">
        <f t="shared" ca="1" si="46"/>
        <v>970.22999999999968</v>
      </c>
      <c r="ER73" s="32">
        <f t="shared" ca="1" si="46"/>
        <v>0</v>
      </c>
    </row>
    <row r="74" spans="1:148" x14ac:dyDescent="0.25">
      <c r="A74" t="s">
        <v>468</v>
      </c>
      <c r="B74" s="1" t="s">
        <v>91</v>
      </c>
      <c r="C74" t="str">
        <f t="shared" ca="1" si="52"/>
        <v>MEG1</v>
      </c>
      <c r="D74" t="str">
        <f t="shared" ca="1" si="53"/>
        <v>MEG Christina Lake Industrial System</v>
      </c>
      <c r="E74" s="51">
        <v>52596.281300000002</v>
      </c>
      <c r="F74" s="51">
        <v>51804.887999999999</v>
      </c>
      <c r="G74" s="51">
        <v>51068.814200000001</v>
      </c>
      <c r="H74" s="51">
        <v>43245.993999999999</v>
      </c>
      <c r="I74" s="51">
        <v>50367.8727</v>
      </c>
      <c r="J74" s="51">
        <v>46336.408000000003</v>
      </c>
      <c r="K74" s="51">
        <v>46037.77</v>
      </c>
      <c r="L74" s="51">
        <v>47325.118799999997</v>
      </c>
      <c r="M74" s="51">
        <v>14334.180200000001</v>
      </c>
      <c r="N74" s="51">
        <v>53977.506699999998</v>
      </c>
      <c r="O74" s="51">
        <v>55440.180999999997</v>
      </c>
      <c r="P74" s="51">
        <v>57803.760199999997</v>
      </c>
      <c r="Q74" s="32">
        <v>4671460.07</v>
      </c>
      <c r="R74" s="32">
        <v>2291752.5099999998</v>
      </c>
      <c r="S74" s="32">
        <v>2706573.7</v>
      </c>
      <c r="T74" s="32">
        <v>1592119.66</v>
      </c>
      <c r="U74" s="32">
        <v>1455005.99</v>
      </c>
      <c r="V74" s="32">
        <v>2311149.86</v>
      </c>
      <c r="W74" s="32">
        <v>2946914.58</v>
      </c>
      <c r="X74" s="32">
        <v>2649652.52</v>
      </c>
      <c r="Y74" s="32">
        <v>477515.04</v>
      </c>
      <c r="Z74" s="32">
        <v>5071073.2699999996</v>
      </c>
      <c r="AA74" s="32">
        <v>4896460.82</v>
      </c>
      <c r="AB74" s="32">
        <v>3368135.43</v>
      </c>
      <c r="AC74" s="2">
        <v>3.44</v>
      </c>
      <c r="AD74" s="2">
        <v>3.44</v>
      </c>
      <c r="AE74" s="2">
        <v>3.44</v>
      </c>
      <c r="AF74" s="2">
        <v>3.44</v>
      </c>
      <c r="AG74" s="2">
        <v>3.44</v>
      </c>
      <c r="AH74" s="2">
        <v>3.44</v>
      </c>
      <c r="AI74" s="2">
        <v>3.44</v>
      </c>
      <c r="AJ74" s="2">
        <v>2.94</v>
      </c>
      <c r="AK74" s="2">
        <v>2.94</v>
      </c>
      <c r="AL74" s="2">
        <v>2.94</v>
      </c>
      <c r="AM74" s="2">
        <v>2.94</v>
      </c>
      <c r="AN74" s="2">
        <v>2.94</v>
      </c>
      <c r="AO74" s="33">
        <v>160698.23000000001</v>
      </c>
      <c r="AP74" s="33">
        <v>78836.289999999994</v>
      </c>
      <c r="AQ74" s="33">
        <v>93106.14</v>
      </c>
      <c r="AR74" s="33">
        <v>54768.92</v>
      </c>
      <c r="AS74" s="33">
        <v>50052.21</v>
      </c>
      <c r="AT74" s="33">
        <v>79503.56</v>
      </c>
      <c r="AU74" s="33">
        <v>101373.86</v>
      </c>
      <c r="AV74" s="33">
        <v>77899.78</v>
      </c>
      <c r="AW74" s="33">
        <v>14038.94</v>
      </c>
      <c r="AX74" s="33">
        <v>149089.54999999999</v>
      </c>
      <c r="AY74" s="33">
        <v>143955.95000000001</v>
      </c>
      <c r="AZ74" s="33">
        <v>99023.18</v>
      </c>
      <c r="BA74" s="31">
        <f t="shared" si="38"/>
        <v>467.15</v>
      </c>
      <c r="BB74" s="31">
        <f t="shared" si="38"/>
        <v>229.18</v>
      </c>
      <c r="BC74" s="31">
        <f t="shared" si="38"/>
        <v>270.66000000000003</v>
      </c>
      <c r="BD74" s="31">
        <f t="shared" si="38"/>
        <v>-5731.63</v>
      </c>
      <c r="BE74" s="31">
        <f t="shared" si="38"/>
        <v>-5238.0200000000004</v>
      </c>
      <c r="BF74" s="31">
        <f t="shared" si="38"/>
        <v>-8320.14</v>
      </c>
      <c r="BG74" s="31">
        <f t="shared" si="54"/>
        <v>-10608.89</v>
      </c>
      <c r="BH74" s="31">
        <f t="shared" si="54"/>
        <v>-23846.87</v>
      </c>
      <c r="BI74" s="31">
        <f t="shared" si="54"/>
        <v>-4297.6400000000003</v>
      </c>
      <c r="BJ74" s="31">
        <f t="shared" si="54"/>
        <v>-27890.9</v>
      </c>
      <c r="BK74" s="31">
        <f t="shared" si="54"/>
        <v>-26930.53</v>
      </c>
      <c r="BL74" s="31">
        <f t="shared" si="54"/>
        <v>-18524.740000000002</v>
      </c>
      <c r="BM74" s="6">
        <f t="shared" ca="1" si="51"/>
        <v>3.9100000000000003E-2</v>
      </c>
      <c r="BN74" s="6">
        <f t="shared" ca="1" si="51"/>
        <v>3.9100000000000003E-2</v>
      </c>
      <c r="BO74" s="6">
        <f t="shared" ca="1" si="51"/>
        <v>3.9100000000000003E-2</v>
      </c>
      <c r="BP74" s="6">
        <f t="shared" ca="1" si="51"/>
        <v>3.9100000000000003E-2</v>
      </c>
      <c r="BQ74" s="6">
        <f t="shared" ca="1" si="51"/>
        <v>3.9100000000000003E-2</v>
      </c>
      <c r="BR74" s="6">
        <f t="shared" ca="1" si="51"/>
        <v>3.9100000000000003E-2</v>
      </c>
      <c r="BS74" s="6">
        <f t="shared" ca="1" si="51"/>
        <v>3.9100000000000003E-2</v>
      </c>
      <c r="BT74" s="6">
        <f t="shared" ca="1" si="51"/>
        <v>3.9100000000000003E-2</v>
      </c>
      <c r="BU74" s="6">
        <f t="shared" ca="1" si="51"/>
        <v>3.9100000000000003E-2</v>
      </c>
      <c r="BV74" s="6">
        <f t="shared" ca="1" si="51"/>
        <v>3.9100000000000003E-2</v>
      </c>
      <c r="BW74" s="6">
        <f t="shared" ca="1" si="51"/>
        <v>3.9100000000000003E-2</v>
      </c>
      <c r="BX74" s="6">
        <f t="shared" ca="1" si="51"/>
        <v>3.9100000000000003E-2</v>
      </c>
      <c r="BY74" s="31">
        <f t="shared" ca="1" si="43"/>
        <v>182654.09</v>
      </c>
      <c r="BZ74" s="31">
        <f t="shared" ca="1" si="43"/>
        <v>89607.52</v>
      </c>
      <c r="CA74" s="31">
        <f t="shared" ca="1" si="43"/>
        <v>105827.03</v>
      </c>
      <c r="CB74" s="31">
        <f t="shared" ca="1" si="43"/>
        <v>62251.88</v>
      </c>
      <c r="CC74" s="31">
        <f t="shared" ca="1" si="43"/>
        <v>56890.73</v>
      </c>
      <c r="CD74" s="31">
        <f t="shared" ca="1" si="43"/>
        <v>90365.96</v>
      </c>
      <c r="CE74" s="31">
        <f t="shared" ca="1" si="42"/>
        <v>115224.36</v>
      </c>
      <c r="CF74" s="31">
        <f t="shared" ca="1" si="42"/>
        <v>103601.41</v>
      </c>
      <c r="CG74" s="31">
        <f t="shared" ca="1" si="42"/>
        <v>18670.84</v>
      </c>
      <c r="CH74" s="31">
        <f t="shared" ca="1" si="42"/>
        <v>198278.96</v>
      </c>
      <c r="CI74" s="31">
        <f t="shared" ca="1" si="42"/>
        <v>191451.62</v>
      </c>
      <c r="CJ74" s="31">
        <f t="shared" ca="1" si="42"/>
        <v>131694.1</v>
      </c>
      <c r="CK74" s="32">
        <f t="shared" ca="1" si="39"/>
        <v>-18685.84</v>
      </c>
      <c r="CL74" s="32">
        <f t="shared" ca="1" si="39"/>
        <v>-9167.01</v>
      </c>
      <c r="CM74" s="32">
        <f t="shared" ca="1" si="39"/>
        <v>-10826.29</v>
      </c>
      <c r="CN74" s="32">
        <f t="shared" ca="1" si="39"/>
        <v>-6368.48</v>
      </c>
      <c r="CO74" s="32">
        <f t="shared" ca="1" si="39"/>
        <v>-5820.02</v>
      </c>
      <c r="CP74" s="32">
        <f t="shared" ca="1" si="39"/>
        <v>-9244.6</v>
      </c>
      <c r="CQ74" s="32">
        <f t="shared" ca="1" si="55"/>
        <v>-11787.66</v>
      </c>
      <c r="CR74" s="32">
        <f t="shared" ca="1" si="55"/>
        <v>-10598.61</v>
      </c>
      <c r="CS74" s="32">
        <f t="shared" ca="1" si="55"/>
        <v>-1910.06</v>
      </c>
      <c r="CT74" s="32">
        <f t="shared" ca="1" si="55"/>
        <v>-20284.29</v>
      </c>
      <c r="CU74" s="32">
        <f t="shared" ca="1" si="55"/>
        <v>-19585.84</v>
      </c>
      <c r="CV74" s="32">
        <f t="shared" ca="1" si="55"/>
        <v>-13472.54</v>
      </c>
      <c r="CW74" s="31">
        <f t="shared" ca="1" si="41"/>
        <v>2802.8699999999894</v>
      </c>
      <c r="CX74" s="31">
        <f t="shared" ca="1" si="41"/>
        <v>1375.0400000000157</v>
      </c>
      <c r="CY74" s="31">
        <f t="shared" ca="1" si="41"/>
        <v>1623.9399999999912</v>
      </c>
      <c r="CZ74" s="31">
        <f t="shared" ca="1" si="41"/>
        <v>6846.109999999996</v>
      </c>
      <c r="DA74" s="31">
        <f t="shared" ca="1" si="41"/>
        <v>6256.5200000000077</v>
      </c>
      <c r="DB74" s="31">
        <f t="shared" ca="1" si="41"/>
        <v>9937.9400000000023</v>
      </c>
      <c r="DC74" s="31">
        <f t="shared" ca="1" si="56"/>
        <v>12671.729999999996</v>
      </c>
      <c r="DD74" s="31">
        <f t="shared" ca="1" si="56"/>
        <v>38949.89</v>
      </c>
      <c r="DE74" s="31">
        <f t="shared" ca="1" si="56"/>
        <v>7019.4799999999987</v>
      </c>
      <c r="DF74" s="31">
        <f t="shared" ca="1" si="56"/>
        <v>56796.02</v>
      </c>
      <c r="DG74" s="31">
        <f t="shared" ca="1" si="56"/>
        <v>54840.359999999986</v>
      </c>
      <c r="DH74" s="31">
        <f t="shared" ca="1" si="56"/>
        <v>37723.12000000001</v>
      </c>
      <c r="DI74" s="32">
        <f t="shared" ca="1" si="48"/>
        <v>140.13999999999999</v>
      </c>
      <c r="DJ74" s="32">
        <f t="shared" ca="1" si="48"/>
        <v>68.75</v>
      </c>
      <c r="DK74" s="32">
        <f t="shared" ca="1" si="48"/>
        <v>81.2</v>
      </c>
      <c r="DL74" s="32">
        <f t="shared" ca="1" si="44"/>
        <v>342.31</v>
      </c>
      <c r="DM74" s="32">
        <f t="shared" ca="1" si="44"/>
        <v>312.83</v>
      </c>
      <c r="DN74" s="32">
        <f t="shared" ca="1" si="44"/>
        <v>496.9</v>
      </c>
      <c r="DO74" s="32">
        <f t="shared" ca="1" si="44"/>
        <v>633.59</v>
      </c>
      <c r="DP74" s="32">
        <f t="shared" ca="1" si="44"/>
        <v>1947.49</v>
      </c>
      <c r="DQ74" s="32">
        <f t="shared" ca="1" si="44"/>
        <v>350.97</v>
      </c>
      <c r="DR74" s="32">
        <f t="shared" ca="1" si="44"/>
        <v>2839.8</v>
      </c>
      <c r="DS74" s="32">
        <f t="shared" ca="1" si="44"/>
        <v>2742.02</v>
      </c>
      <c r="DT74" s="32">
        <f t="shared" ca="1" si="44"/>
        <v>1886.16</v>
      </c>
      <c r="DU74" s="31">
        <f t="shared" ca="1" si="49"/>
        <v>686.16</v>
      </c>
      <c r="DV74" s="31">
        <f t="shared" ca="1" si="49"/>
        <v>333.42</v>
      </c>
      <c r="DW74" s="31">
        <f t="shared" ca="1" si="49"/>
        <v>390.23</v>
      </c>
      <c r="DX74" s="31">
        <f t="shared" ca="1" si="45"/>
        <v>1629.17</v>
      </c>
      <c r="DY74" s="31">
        <f t="shared" ca="1" si="45"/>
        <v>1474.76</v>
      </c>
      <c r="DZ74" s="31">
        <f t="shared" ca="1" si="45"/>
        <v>2319.38</v>
      </c>
      <c r="EA74" s="31">
        <f t="shared" ca="1" si="45"/>
        <v>2928.85</v>
      </c>
      <c r="EB74" s="31">
        <f t="shared" ca="1" si="45"/>
        <v>8911.85</v>
      </c>
      <c r="EC74" s="31">
        <f t="shared" ca="1" si="45"/>
        <v>1589.73</v>
      </c>
      <c r="ED74" s="31">
        <f t="shared" ca="1" si="45"/>
        <v>12734.79</v>
      </c>
      <c r="EE74" s="31">
        <f t="shared" ca="1" si="45"/>
        <v>12168.56</v>
      </c>
      <c r="EF74" s="31">
        <f t="shared" ca="1" si="45"/>
        <v>8285.3700000000008</v>
      </c>
      <c r="EG74" s="32">
        <f t="shared" ca="1" si="50"/>
        <v>3629.1699999999892</v>
      </c>
      <c r="EH74" s="32">
        <f t="shared" ca="1" si="50"/>
        <v>1777.2100000000157</v>
      </c>
      <c r="EI74" s="32">
        <f t="shared" ca="1" si="50"/>
        <v>2095.3699999999913</v>
      </c>
      <c r="EJ74" s="32">
        <f t="shared" ca="1" si="46"/>
        <v>8817.5899999999965</v>
      </c>
      <c r="EK74" s="32">
        <f t="shared" ca="1" si="46"/>
        <v>8044.1100000000079</v>
      </c>
      <c r="EL74" s="32">
        <f t="shared" ca="1" si="46"/>
        <v>12754.220000000001</v>
      </c>
      <c r="EM74" s="32">
        <f t="shared" ca="1" si="46"/>
        <v>16234.169999999996</v>
      </c>
      <c r="EN74" s="32">
        <f t="shared" ca="1" si="46"/>
        <v>49809.229999999996</v>
      </c>
      <c r="EO74" s="32">
        <f t="shared" ca="1" si="46"/>
        <v>8960.1799999999985</v>
      </c>
      <c r="EP74" s="32">
        <f t="shared" ca="1" si="46"/>
        <v>72370.61</v>
      </c>
      <c r="EQ74" s="32">
        <f t="shared" ca="1" si="46"/>
        <v>69750.939999999988</v>
      </c>
      <c r="ER74" s="32">
        <f t="shared" ca="1" si="46"/>
        <v>47894.650000000016</v>
      </c>
    </row>
    <row r="75" spans="1:148" x14ac:dyDescent="0.25">
      <c r="A75" t="s">
        <v>469</v>
      </c>
      <c r="B75" s="1" t="s">
        <v>111</v>
      </c>
      <c r="C75" t="str">
        <f t="shared" ca="1" si="52"/>
        <v>MKR1</v>
      </c>
      <c r="D75" t="str">
        <f t="shared" ca="1" si="53"/>
        <v>Muskeg River Industrial System</v>
      </c>
      <c r="E75" s="51">
        <v>34247.224800000004</v>
      </c>
      <c r="F75" s="51">
        <v>27044.236099999998</v>
      </c>
      <c r="G75" s="51">
        <v>16039.535599999999</v>
      </c>
      <c r="H75" s="51">
        <v>13310.303400000001</v>
      </c>
      <c r="I75" s="51">
        <v>18087.1499</v>
      </c>
      <c r="J75" s="51">
        <v>18609.524000000001</v>
      </c>
      <c r="K75" s="51">
        <v>12046.201999999999</v>
      </c>
      <c r="L75" s="51">
        <v>26294.9473</v>
      </c>
      <c r="M75" s="51">
        <v>32588.324000000001</v>
      </c>
      <c r="N75" s="51">
        <v>27543.176500000001</v>
      </c>
      <c r="O75" s="51">
        <v>37942.305899999999</v>
      </c>
      <c r="P75" s="51">
        <v>26944.9797</v>
      </c>
      <c r="Q75" s="32">
        <v>4826802.47</v>
      </c>
      <c r="R75" s="32">
        <v>1386868.73</v>
      </c>
      <c r="S75" s="32">
        <v>1154454.8899999999</v>
      </c>
      <c r="T75" s="32">
        <v>261423.37</v>
      </c>
      <c r="U75" s="32">
        <v>479500.03</v>
      </c>
      <c r="V75" s="32">
        <v>1243496.3999999999</v>
      </c>
      <c r="W75" s="32">
        <v>1013311.52</v>
      </c>
      <c r="X75" s="32">
        <v>1245712.6200000001</v>
      </c>
      <c r="Y75" s="32">
        <v>3506834.7</v>
      </c>
      <c r="Z75" s="32">
        <v>2249269.4900000002</v>
      </c>
      <c r="AA75" s="32">
        <v>3370000.08</v>
      </c>
      <c r="AB75" s="32">
        <v>1798567.36</v>
      </c>
      <c r="AC75" s="2">
        <v>2.93</v>
      </c>
      <c r="AD75" s="2">
        <v>2.93</v>
      </c>
      <c r="AE75" s="2">
        <v>2.93</v>
      </c>
      <c r="AF75" s="2">
        <v>2.67</v>
      </c>
      <c r="AG75" s="2">
        <v>2.67</v>
      </c>
      <c r="AH75" s="2">
        <v>2.67</v>
      </c>
      <c r="AI75" s="2">
        <v>2.67</v>
      </c>
      <c r="AJ75" s="2">
        <v>2.7</v>
      </c>
      <c r="AK75" s="2">
        <v>2.7</v>
      </c>
      <c r="AL75" s="2">
        <v>2.7</v>
      </c>
      <c r="AM75" s="2">
        <v>2.7</v>
      </c>
      <c r="AN75" s="2">
        <v>2.7</v>
      </c>
      <c r="AO75" s="33">
        <v>141425.31</v>
      </c>
      <c r="AP75" s="33">
        <v>40635.25</v>
      </c>
      <c r="AQ75" s="33">
        <v>33825.53</v>
      </c>
      <c r="AR75" s="33">
        <v>6980</v>
      </c>
      <c r="AS75" s="33">
        <v>12802.65</v>
      </c>
      <c r="AT75" s="33">
        <v>33201.35</v>
      </c>
      <c r="AU75" s="33">
        <v>27055.42</v>
      </c>
      <c r="AV75" s="33">
        <v>33634.239999999998</v>
      </c>
      <c r="AW75" s="33">
        <v>94684.54</v>
      </c>
      <c r="AX75" s="33">
        <v>60730.28</v>
      </c>
      <c r="AY75" s="33">
        <v>90990</v>
      </c>
      <c r="AZ75" s="33">
        <v>48561.32</v>
      </c>
      <c r="BA75" s="31">
        <f t="shared" si="38"/>
        <v>482.68</v>
      </c>
      <c r="BB75" s="31">
        <f t="shared" si="38"/>
        <v>138.69</v>
      </c>
      <c r="BC75" s="31">
        <f t="shared" si="38"/>
        <v>115.45</v>
      </c>
      <c r="BD75" s="31">
        <f t="shared" si="38"/>
        <v>-941.12</v>
      </c>
      <c r="BE75" s="31">
        <f t="shared" si="38"/>
        <v>-1726.2</v>
      </c>
      <c r="BF75" s="31">
        <f t="shared" si="38"/>
        <v>-4476.59</v>
      </c>
      <c r="BG75" s="31">
        <f t="shared" si="54"/>
        <v>-3647.92</v>
      </c>
      <c r="BH75" s="31">
        <f t="shared" si="54"/>
        <v>-11211.41</v>
      </c>
      <c r="BI75" s="31">
        <f t="shared" si="54"/>
        <v>-31561.51</v>
      </c>
      <c r="BJ75" s="31">
        <f t="shared" si="54"/>
        <v>-12370.98</v>
      </c>
      <c r="BK75" s="31">
        <f t="shared" si="54"/>
        <v>-18535</v>
      </c>
      <c r="BL75" s="31">
        <f t="shared" si="54"/>
        <v>-9892.1200000000008</v>
      </c>
      <c r="BM75" s="6">
        <f t="shared" ca="1" si="51"/>
        <v>5.8799999999999998E-2</v>
      </c>
      <c r="BN75" s="6">
        <f t="shared" ca="1" si="51"/>
        <v>5.8799999999999998E-2</v>
      </c>
      <c r="BO75" s="6">
        <f t="shared" ca="1" si="51"/>
        <v>5.8799999999999998E-2</v>
      </c>
      <c r="BP75" s="6">
        <f t="shared" ca="1" si="51"/>
        <v>5.8799999999999998E-2</v>
      </c>
      <c r="BQ75" s="6">
        <f t="shared" ca="1" si="51"/>
        <v>5.8799999999999998E-2</v>
      </c>
      <c r="BR75" s="6">
        <f t="shared" ca="1" si="51"/>
        <v>5.8799999999999998E-2</v>
      </c>
      <c r="BS75" s="6">
        <f t="shared" ca="1" si="51"/>
        <v>5.8799999999999998E-2</v>
      </c>
      <c r="BT75" s="6">
        <f t="shared" ca="1" si="51"/>
        <v>5.8799999999999998E-2</v>
      </c>
      <c r="BU75" s="6">
        <f t="shared" ca="1" si="51"/>
        <v>5.8799999999999998E-2</v>
      </c>
      <c r="BV75" s="6">
        <f t="shared" ca="1" si="51"/>
        <v>5.8799999999999998E-2</v>
      </c>
      <c r="BW75" s="6">
        <f t="shared" ca="1" si="51"/>
        <v>5.8799999999999998E-2</v>
      </c>
      <c r="BX75" s="6">
        <f t="shared" ca="1" si="51"/>
        <v>5.8799999999999998E-2</v>
      </c>
      <c r="BY75" s="31">
        <f t="shared" ca="1" si="43"/>
        <v>283815.99</v>
      </c>
      <c r="BZ75" s="31">
        <f t="shared" ca="1" si="43"/>
        <v>81547.88</v>
      </c>
      <c r="CA75" s="31">
        <f t="shared" ca="1" si="43"/>
        <v>67881.95</v>
      </c>
      <c r="CB75" s="31">
        <f t="shared" ca="1" si="43"/>
        <v>15371.69</v>
      </c>
      <c r="CC75" s="31">
        <f t="shared" ca="1" si="43"/>
        <v>28194.6</v>
      </c>
      <c r="CD75" s="31">
        <f t="shared" ca="1" si="43"/>
        <v>73117.59</v>
      </c>
      <c r="CE75" s="31">
        <f t="shared" ca="1" si="42"/>
        <v>59582.720000000001</v>
      </c>
      <c r="CF75" s="31">
        <f t="shared" ca="1" si="42"/>
        <v>73247.899999999994</v>
      </c>
      <c r="CG75" s="31">
        <f t="shared" ca="1" si="42"/>
        <v>206201.88</v>
      </c>
      <c r="CH75" s="31">
        <f t="shared" ca="1" si="42"/>
        <v>132257.04999999999</v>
      </c>
      <c r="CI75" s="31">
        <f t="shared" ca="1" si="42"/>
        <v>198156</v>
      </c>
      <c r="CJ75" s="31">
        <f t="shared" ca="1" si="42"/>
        <v>105755.76</v>
      </c>
      <c r="CK75" s="32">
        <f t="shared" ca="1" si="39"/>
        <v>-19307.21</v>
      </c>
      <c r="CL75" s="32">
        <f t="shared" ca="1" si="39"/>
        <v>-5547.47</v>
      </c>
      <c r="CM75" s="32">
        <f t="shared" ca="1" si="39"/>
        <v>-4617.82</v>
      </c>
      <c r="CN75" s="32">
        <f t="shared" ca="1" si="39"/>
        <v>-1045.69</v>
      </c>
      <c r="CO75" s="32">
        <f t="shared" ca="1" si="39"/>
        <v>-1918</v>
      </c>
      <c r="CP75" s="32">
        <f t="shared" ca="1" si="39"/>
        <v>-4973.99</v>
      </c>
      <c r="CQ75" s="32">
        <f t="shared" ca="1" si="55"/>
        <v>-4053.25</v>
      </c>
      <c r="CR75" s="32">
        <f t="shared" ca="1" si="55"/>
        <v>-4982.8500000000004</v>
      </c>
      <c r="CS75" s="32">
        <f t="shared" ca="1" si="55"/>
        <v>-14027.34</v>
      </c>
      <c r="CT75" s="32">
        <f t="shared" ca="1" si="55"/>
        <v>-8997.08</v>
      </c>
      <c r="CU75" s="32">
        <f t="shared" ca="1" si="55"/>
        <v>-13480</v>
      </c>
      <c r="CV75" s="32">
        <f t="shared" ca="1" si="55"/>
        <v>-7194.27</v>
      </c>
      <c r="CW75" s="31">
        <f t="shared" ca="1" si="41"/>
        <v>122600.78999999998</v>
      </c>
      <c r="CX75" s="31">
        <f t="shared" ca="1" si="41"/>
        <v>35226.47</v>
      </c>
      <c r="CY75" s="31">
        <f t="shared" ca="1" si="41"/>
        <v>29323.149999999998</v>
      </c>
      <c r="CZ75" s="31">
        <f t="shared" ca="1" si="41"/>
        <v>8287.1200000000008</v>
      </c>
      <c r="DA75" s="31">
        <f t="shared" ca="1" si="41"/>
        <v>15200.15</v>
      </c>
      <c r="DB75" s="31">
        <f t="shared" ca="1" si="41"/>
        <v>39418.839999999997</v>
      </c>
      <c r="DC75" s="31">
        <f t="shared" ca="1" si="56"/>
        <v>32121.97</v>
      </c>
      <c r="DD75" s="31">
        <f t="shared" ca="1" si="56"/>
        <v>45842.219999999987</v>
      </c>
      <c r="DE75" s="31">
        <f t="shared" ca="1" si="56"/>
        <v>129051.51000000001</v>
      </c>
      <c r="DF75" s="31">
        <f t="shared" ca="1" si="56"/>
        <v>74900.669999999984</v>
      </c>
      <c r="DG75" s="31">
        <f t="shared" ca="1" si="56"/>
        <v>112221</v>
      </c>
      <c r="DH75" s="31">
        <f t="shared" ca="1" si="56"/>
        <v>59892.289999999994</v>
      </c>
      <c r="DI75" s="32">
        <f t="shared" ca="1" si="48"/>
        <v>6130.04</v>
      </c>
      <c r="DJ75" s="32">
        <f t="shared" ca="1" si="48"/>
        <v>1761.32</v>
      </c>
      <c r="DK75" s="32">
        <f t="shared" ca="1" si="48"/>
        <v>1466.16</v>
      </c>
      <c r="DL75" s="32">
        <f t="shared" ca="1" si="44"/>
        <v>414.36</v>
      </c>
      <c r="DM75" s="32">
        <f t="shared" ca="1" si="44"/>
        <v>760.01</v>
      </c>
      <c r="DN75" s="32">
        <f t="shared" ca="1" si="44"/>
        <v>1970.94</v>
      </c>
      <c r="DO75" s="32">
        <f t="shared" ca="1" si="44"/>
        <v>1606.1</v>
      </c>
      <c r="DP75" s="32">
        <f t="shared" ca="1" si="44"/>
        <v>2292.11</v>
      </c>
      <c r="DQ75" s="32">
        <f t="shared" ca="1" si="44"/>
        <v>6452.58</v>
      </c>
      <c r="DR75" s="32">
        <f t="shared" ca="1" si="44"/>
        <v>3745.03</v>
      </c>
      <c r="DS75" s="32">
        <f t="shared" ca="1" si="44"/>
        <v>5611.05</v>
      </c>
      <c r="DT75" s="32">
        <f t="shared" ca="1" si="44"/>
        <v>2994.61</v>
      </c>
      <c r="DU75" s="31">
        <f t="shared" ca="1" si="49"/>
        <v>30013.55</v>
      </c>
      <c r="DV75" s="31">
        <f t="shared" ca="1" si="49"/>
        <v>8541.64</v>
      </c>
      <c r="DW75" s="31">
        <f t="shared" ca="1" si="49"/>
        <v>7046.32</v>
      </c>
      <c r="DX75" s="31">
        <f t="shared" ca="1" si="45"/>
        <v>1972.08</v>
      </c>
      <c r="DY75" s="31">
        <f t="shared" ca="1" si="45"/>
        <v>3582.91</v>
      </c>
      <c r="DZ75" s="31">
        <f t="shared" ca="1" si="45"/>
        <v>9199.82</v>
      </c>
      <c r="EA75" s="31">
        <f t="shared" ca="1" si="45"/>
        <v>7424.43</v>
      </c>
      <c r="EB75" s="31">
        <f t="shared" ca="1" si="45"/>
        <v>10488.84</v>
      </c>
      <c r="EC75" s="31">
        <f t="shared" ca="1" si="45"/>
        <v>29226.79</v>
      </c>
      <c r="ED75" s="31">
        <f t="shared" ca="1" si="45"/>
        <v>16794.21</v>
      </c>
      <c r="EE75" s="31">
        <f t="shared" ca="1" si="45"/>
        <v>24900.77</v>
      </c>
      <c r="EF75" s="31">
        <f t="shared" ca="1" si="45"/>
        <v>13154.53</v>
      </c>
      <c r="EG75" s="32">
        <f t="shared" ca="1" si="50"/>
        <v>158744.37999999998</v>
      </c>
      <c r="EH75" s="32">
        <f t="shared" ca="1" si="50"/>
        <v>45529.43</v>
      </c>
      <c r="EI75" s="32">
        <f t="shared" ca="1" si="50"/>
        <v>37835.629999999997</v>
      </c>
      <c r="EJ75" s="32">
        <f t="shared" ca="1" si="46"/>
        <v>10673.560000000001</v>
      </c>
      <c r="EK75" s="32">
        <f t="shared" ca="1" si="46"/>
        <v>19543.07</v>
      </c>
      <c r="EL75" s="32">
        <f t="shared" ca="1" si="46"/>
        <v>50589.599999999999</v>
      </c>
      <c r="EM75" s="32">
        <f t="shared" ca="1" si="46"/>
        <v>41152.5</v>
      </c>
      <c r="EN75" s="32">
        <f t="shared" ca="1" si="46"/>
        <v>58623.169999999984</v>
      </c>
      <c r="EO75" s="32">
        <f t="shared" ca="1" si="46"/>
        <v>164730.88</v>
      </c>
      <c r="EP75" s="32">
        <f t="shared" ca="1" si="46"/>
        <v>95439.909999999974</v>
      </c>
      <c r="EQ75" s="32">
        <f t="shared" ca="1" si="46"/>
        <v>142732.82</v>
      </c>
      <c r="ER75" s="32">
        <f t="shared" ca="1" si="46"/>
        <v>76041.429999999993</v>
      </c>
    </row>
    <row r="76" spans="1:148" x14ac:dyDescent="0.25">
      <c r="A76" t="s">
        <v>446</v>
      </c>
      <c r="B76" s="1" t="s">
        <v>140</v>
      </c>
      <c r="C76" t="str">
        <f t="shared" ca="1" si="52"/>
        <v>MKRC</v>
      </c>
      <c r="D76" t="str">
        <f t="shared" ca="1" si="53"/>
        <v>MacKay River Industrial System</v>
      </c>
      <c r="E76" s="51">
        <v>119361.9749</v>
      </c>
      <c r="F76" s="51">
        <v>111133.9923</v>
      </c>
      <c r="G76" s="51">
        <v>111207.5615</v>
      </c>
      <c r="H76" s="51">
        <v>92344.609500000006</v>
      </c>
      <c r="I76" s="51">
        <v>111453.0477</v>
      </c>
      <c r="J76" s="51">
        <v>103738.0517</v>
      </c>
      <c r="K76" s="51">
        <v>102537.8747</v>
      </c>
      <c r="L76" s="51">
        <v>61719.338000000003</v>
      </c>
      <c r="N76" s="51">
        <v>92544.730299999996</v>
      </c>
      <c r="O76" s="51">
        <v>123822.57309999999</v>
      </c>
      <c r="P76" s="51">
        <v>127559.9178</v>
      </c>
      <c r="Q76" s="32">
        <v>10424520.91</v>
      </c>
      <c r="R76" s="32">
        <v>4881757.8899999997</v>
      </c>
      <c r="S76" s="32">
        <v>5809364.8799999999</v>
      </c>
      <c r="T76" s="32">
        <v>3645228.36</v>
      </c>
      <c r="U76" s="32">
        <v>3225975.12</v>
      </c>
      <c r="V76" s="32">
        <v>5102989.97</v>
      </c>
      <c r="W76" s="32">
        <v>6416915.9400000004</v>
      </c>
      <c r="X76" s="32">
        <v>1798301.8</v>
      </c>
      <c r="Y76" s="32"/>
      <c r="Z76" s="32">
        <v>8709845.3900000006</v>
      </c>
      <c r="AA76" s="32">
        <v>10828705.539999999</v>
      </c>
      <c r="AB76" s="32">
        <v>7347352.6399999997</v>
      </c>
      <c r="AC76" s="2">
        <v>2.99</v>
      </c>
      <c r="AD76" s="2">
        <v>2.99</v>
      </c>
      <c r="AE76" s="2">
        <v>2.99</v>
      </c>
      <c r="AF76" s="2">
        <v>2.99</v>
      </c>
      <c r="AG76" s="2">
        <v>2.99</v>
      </c>
      <c r="AH76" s="2">
        <v>2.99</v>
      </c>
      <c r="AI76" s="2">
        <v>2.99</v>
      </c>
      <c r="AJ76" s="2">
        <v>2.6</v>
      </c>
      <c r="AL76" s="2">
        <v>2.6</v>
      </c>
      <c r="AM76" s="2">
        <v>2.6</v>
      </c>
      <c r="AN76" s="2">
        <v>2.6</v>
      </c>
      <c r="AO76" s="33">
        <v>311693.18</v>
      </c>
      <c r="AP76" s="33">
        <v>145964.56</v>
      </c>
      <c r="AQ76" s="33">
        <v>173700.01</v>
      </c>
      <c r="AR76" s="33">
        <v>108992.33</v>
      </c>
      <c r="AS76" s="33">
        <v>96456.66</v>
      </c>
      <c r="AT76" s="33">
        <v>152579.4</v>
      </c>
      <c r="AU76" s="33">
        <v>191865.79</v>
      </c>
      <c r="AV76" s="33">
        <v>46755.85</v>
      </c>
      <c r="AW76" s="33"/>
      <c r="AX76" s="33">
        <v>226455.98</v>
      </c>
      <c r="AY76" s="33">
        <v>281546.34000000003</v>
      </c>
      <c r="AZ76" s="33">
        <v>191031.17</v>
      </c>
      <c r="BA76" s="31">
        <f t="shared" si="38"/>
        <v>1042.45</v>
      </c>
      <c r="BB76" s="31">
        <f t="shared" si="38"/>
        <v>488.18</v>
      </c>
      <c r="BC76" s="31">
        <f t="shared" si="38"/>
        <v>580.94000000000005</v>
      </c>
      <c r="BD76" s="31">
        <f t="shared" si="38"/>
        <v>-13122.82</v>
      </c>
      <c r="BE76" s="31">
        <f t="shared" si="38"/>
        <v>-11613.51</v>
      </c>
      <c r="BF76" s="31">
        <f t="shared" si="38"/>
        <v>-18370.759999999998</v>
      </c>
      <c r="BG76" s="31">
        <f t="shared" si="54"/>
        <v>-23100.9</v>
      </c>
      <c r="BH76" s="31">
        <f t="shared" si="54"/>
        <v>-16184.72</v>
      </c>
      <c r="BI76" s="31">
        <f t="shared" si="54"/>
        <v>0</v>
      </c>
      <c r="BJ76" s="31">
        <f t="shared" si="54"/>
        <v>-47904.15</v>
      </c>
      <c r="BK76" s="31">
        <f t="shared" si="54"/>
        <v>-59557.88</v>
      </c>
      <c r="BL76" s="31">
        <f t="shared" si="54"/>
        <v>-40410.44</v>
      </c>
      <c r="BM76" s="6">
        <f t="shared" ca="1" si="51"/>
        <v>4.41E-2</v>
      </c>
      <c r="BN76" s="6">
        <f t="shared" ca="1" si="51"/>
        <v>4.41E-2</v>
      </c>
      <c r="BO76" s="6">
        <f t="shared" ca="1" si="51"/>
        <v>4.41E-2</v>
      </c>
      <c r="BP76" s="6">
        <f t="shared" ca="1" si="51"/>
        <v>4.41E-2</v>
      </c>
      <c r="BQ76" s="6">
        <f t="shared" ca="1" si="51"/>
        <v>4.41E-2</v>
      </c>
      <c r="BR76" s="6">
        <f t="shared" ca="1" si="51"/>
        <v>4.41E-2</v>
      </c>
      <c r="BS76" s="6">
        <f t="shared" ca="1" si="51"/>
        <v>4.41E-2</v>
      </c>
      <c r="BT76" s="6">
        <f t="shared" ca="1" si="51"/>
        <v>4.41E-2</v>
      </c>
      <c r="BU76" s="6">
        <f t="shared" ca="1" si="51"/>
        <v>4.41E-2</v>
      </c>
      <c r="BV76" s="6">
        <f t="shared" ca="1" si="51"/>
        <v>4.41E-2</v>
      </c>
      <c r="BW76" s="6">
        <f t="shared" ca="1" si="51"/>
        <v>4.41E-2</v>
      </c>
      <c r="BX76" s="6">
        <f t="shared" ca="1" si="51"/>
        <v>4.41E-2</v>
      </c>
      <c r="BY76" s="31">
        <f t="shared" ca="1" si="43"/>
        <v>459721.37</v>
      </c>
      <c r="BZ76" s="31">
        <f t="shared" ca="1" si="43"/>
        <v>215285.52</v>
      </c>
      <c r="CA76" s="31">
        <f t="shared" ca="1" si="43"/>
        <v>256192.99</v>
      </c>
      <c r="CB76" s="31">
        <f t="shared" ca="1" si="43"/>
        <v>160754.57</v>
      </c>
      <c r="CC76" s="31">
        <f t="shared" ca="1" si="43"/>
        <v>142265.5</v>
      </c>
      <c r="CD76" s="31">
        <f t="shared" ca="1" si="43"/>
        <v>225041.86</v>
      </c>
      <c r="CE76" s="31">
        <f t="shared" ca="1" si="42"/>
        <v>282985.99</v>
      </c>
      <c r="CF76" s="31">
        <f t="shared" ca="1" si="42"/>
        <v>79305.11</v>
      </c>
      <c r="CG76" s="31">
        <f t="shared" ca="1" si="42"/>
        <v>0</v>
      </c>
      <c r="CH76" s="31">
        <f t="shared" ca="1" si="42"/>
        <v>384104.18</v>
      </c>
      <c r="CI76" s="31">
        <f t="shared" ca="1" si="42"/>
        <v>477545.91</v>
      </c>
      <c r="CJ76" s="31">
        <f t="shared" ca="1" si="42"/>
        <v>324018.25</v>
      </c>
      <c r="CK76" s="32">
        <f t="shared" ca="1" si="39"/>
        <v>-41698.080000000002</v>
      </c>
      <c r="CL76" s="32">
        <f t="shared" ca="1" si="39"/>
        <v>-19527.03</v>
      </c>
      <c r="CM76" s="32">
        <f t="shared" ca="1" si="39"/>
        <v>-23237.46</v>
      </c>
      <c r="CN76" s="32">
        <f t="shared" ca="1" si="39"/>
        <v>-14580.91</v>
      </c>
      <c r="CO76" s="32">
        <f t="shared" ca="1" si="39"/>
        <v>-12903.9</v>
      </c>
      <c r="CP76" s="32">
        <f t="shared" ca="1" si="39"/>
        <v>-20411.96</v>
      </c>
      <c r="CQ76" s="32">
        <f t="shared" ca="1" si="55"/>
        <v>-25667.66</v>
      </c>
      <c r="CR76" s="32">
        <f t="shared" ca="1" si="55"/>
        <v>-7193.21</v>
      </c>
      <c r="CS76" s="32">
        <f t="shared" ca="1" si="55"/>
        <v>0</v>
      </c>
      <c r="CT76" s="32">
        <f t="shared" ca="1" si="55"/>
        <v>-34839.379999999997</v>
      </c>
      <c r="CU76" s="32">
        <f t="shared" ca="1" si="55"/>
        <v>-43314.82</v>
      </c>
      <c r="CV76" s="32">
        <f t="shared" ca="1" si="55"/>
        <v>-29389.41</v>
      </c>
      <c r="CW76" s="31">
        <f t="shared" ca="1" si="41"/>
        <v>105287.65999999999</v>
      </c>
      <c r="CX76" s="31">
        <f t="shared" ca="1" si="41"/>
        <v>49305.749999999993</v>
      </c>
      <c r="CY76" s="31">
        <f t="shared" ca="1" si="41"/>
        <v>58674.579999999987</v>
      </c>
      <c r="CZ76" s="31">
        <f t="shared" ca="1" si="41"/>
        <v>50304.15</v>
      </c>
      <c r="DA76" s="31">
        <f t="shared" ca="1" si="41"/>
        <v>44518.450000000004</v>
      </c>
      <c r="DB76" s="31">
        <f t="shared" ca="1" si="41"/>
        <v>70421.259999999995</v>
      </c>
      <c r="DC76" s="31">
        <f t="shared" ca="1" si="56"/>
        <v>88553.439999999973</v>
      </c>
      <c r="DD76" s="31">
        <f t="shared" ca="1" si="56"/>
        <v>41540.769999999997</v>
      </c>
      <c r="DE76" s="31">
        <f t="shared" ca="1" si="56"/>
        <v>0</v>
      </c>
      <c r="DF76" s="31">
        <f t="shared" ca="1" si="56"/>
        <v>170712.96999999997</v>
      </c>
      <c r="DG76" s="31">
        <f t="shared" ca="1" si="56"/>
        <v>212242.62999999995</v>
      </c>
      <c r="DH76" s="31">
        <f t="shared" ca="1" si="56"/>
        <v>144008.11000000002</v>
      </c>
      <c r="DI76" s="32">
        <f t="shared" ca="1" si="48"/>
        <v>5264.38</v>
      </c>
      <c r="DJ76" s="32">
        <f t="shared" ca="1" si="48"/>
        <v>2465.29</v>
      </c>
      <c r="DK76" s="32">
        <f t="shared" ca="1" si="48"/>
        <v>2933.73</v>
      </c>
      <c r="DL76" s="32">
        <f t="shared" ca="1" si="44"/>
        <v>2515.21</v>
      </c>
      <c r="DM76" s="32">
        <f t="shared" ca="1" si="44"/>
        <v>2225.92</v>
      </c>
      <c r="DN76" s="32">
        <f t="shared" ca="1" si="44"/>
        <v>3521.06</v>
      </c>
      <c r="DO76" s="32">
        <f t="shared" ca="1" si="44"/>
        <v>4427.67</v>
      </c>
      <c r="DP76" s="32">
        <f t="shared" ca="1" si="44"/>
        <v>2077.04</v>
      </c>
      <c r="DQ76" s="32">
        <f t="shared" ca="1" si="44"/>
        <v>0</v>
      </c>
      <c r="DR76" s="32">
        <f t="shared" ca="1" si="44"/>
        <v>8535.65</v>
      </c>
      <c r="DS76" s="32">
        <f t="shared" ca="1" si="44"/>
        <v>10612.13</v>
      </c>
      <c r="DT76" s="32">
        <f t="shared" ca="1" si="44"/>
        <v>7200.41</v>
      </c>
      <c r="DU76" s="31">
        <f t="shared" ca="1" si="49"/>
        <v>25775.17</v>
      </c>
      <c r="DV76" s="31">
        <f t="shared" ca="1" si="49"/>
        <v>11955.56</v>
      </c>
      <c r="DW76" s="31">
        <f t="shared" ca="1" si="49"/>
        <v>14099.44</v>
      </c>
      <c r="DX76" s="31">
        <f t="shared" ca="1" si="45"/>
        <v>11970.87</v>
      </c>
      <c r="DY76" s="31">
        <f t="shared" ca="1" si="45"/>
        <v>10493.69</v>
      </c>
      <c r="DZ76" s="31">
        <f t="shared" ca="1" si="45"/>
        <v>16435.36</v>
      </c>
      <c r="EA76" s="31">
        <f t="shared" ca="1" si="45"/>
        <v>20467.560000000001</v>
      </c>
      <c r="EB76" s="31">
        <f t="shared" ca="1" si="45"/>
        <v>9504.66</v>
      </c>
      <c r="EC76" s="31">
        <f t="shared" ca="1" si="45"/>
        <v>0</v>
      </c>
      <c r="ED76" s="31">
        <f t="shared" ca="1" si="45"/>
        <v>38277.22</v>
      </c>
      <c r="EE76" s="31">
        <f t="shared" ca="1" si="45"/>
        <v>47094.62</v>
      </c>
      <c r="EF76" s="31">
        <f t="shared" ca="1" si="45"/>
        <v>31629.42</v>
      </c>
      <c r="EG76" s="32">
        <f t="shared" ca="1" si="50"/>
        <v>136327.21</v>
      </c>
      <c r="EH76" s="32">
        <f t="shared" ca="1" si="50"/>
        <v>63726.599999999991</v>
      </c>
      <c r="EI76" s="32">
        <f t="shared" ca="1" si="50"/>
        <v>75707.749999999985</v>
      </c>
      <c r="EJ76" s="32">
        <f t="shared" ca="1" si="46"/>
        <v>64790.23</v>
      </c>
      <c r="EK76" s="32">
        <f t="shared" ca="1" si="46"/>
        <v>57238.060000000005</v>
      </c>
      <c r="EL76" s="32">
        <f t="shared" ca="1" si="46"/>
        <v>90377.68</v>
      </c>
      <c r="EM76" s="32">
        <f t="shared" ca="1" si="46"/>
        <v>113448.66999999997</v>
      </c>
      <c r="EN76" s="32">
        <f t="shared" ca="1" si="46"/>
        <v>53122.47</v>
      </c>
      <c r="EO76" s="32">
        <f t="shared" ca="1" si="46"/>
        <v>0</v>
      </c>
      <c r="EP76" s="32">
        <f t="shared" ca="1" si="46"/>
        <v>217525.83999999997</v>
      </c>
      <c r="EQ76" s="32">
        <f t="shared" ca="1" si="46"/>
        <v>269949.37999999995</v>
      </c>
      <c r="ER76" s="32">
        <f t="shared" ca="1" si="46"/>
        <v>182837.94</v>
      </c>
    </row>
    <row r="77" spans="1:148" x14ac:dyDescent="0.25">
      <c r="A77" t="s">
        <v>470</v>
      </c>
      <c r="B77" s="1" t="s">
        <v>93</v>
      </c>
      <c r="C77" t="str">
        <f t="shared" ca="1" si="52"/>
        <v>BCHIMP</v>
      </c>
      <c r="D77" t="str">
        <f t="shared" ca="1" si="53"/>
        <v>Alberta-BC Intertie - Import</v>
      </c>
      <c r="E77" s="51">
        <v>230</v>
      </c>
      <c r="F77" s="51">
        <v>425</v>
      </c>
      <c r="G77" s="51">
        <v>1340</v>
      </c>
      <c r="M77" s="51">
        <v>75</v>
      </c>
      <c r="N77" s="51">
        <v>635</v>
      </c>
      <c r="O77" s="51">
        <v>1098</v>
      </c>
      <c r="P77" s="51">
        <v>1745</v>
      </c>
      <c r="Q77" s="32">
        <v>5929.1</v>
      </c>
      <c r="R77" s="32">
        <v>11305.75</v>
      </c>
      <c r="S77" s="32">
        <v>40161.050000000003</v>
      </c>
      <c r="T77" s="32"/>
      <c r="U77" s="32"/>
      <c r="V77" s="32"/>
      <c r="W77" s="32"/>
      <c r="X77" s="32"/>
      <c r="Y77" s="32">
        <v>8624.0499999999993</v>
      </c>
      <c r="Z77" s="32">
        <v>31444.05</v>
      </c>
      <c r="AA77" s="32">
        <v>33949.199999999997</v>
      </c>
      <c r="AB77" s="32">
        <v>79992.75</v>
      </c>
      <c r="AC77" s="2">
        <v>2.2599999999999998</v>
      </c>
      <c r="AD77" s="2">
        <v>2.2599999999999998</v>
      </c>
      <c r="AE77" s="2">
        <v>2.2599999999999998</v>
      </c>
      <c r="AK77" s="2">
        <v>1.69</v>
      </c>
      <c r="AL77" s="2">
        <v>1.69</v>
      </c>
      <c r="AM77" s="2">
        <v>1.69</v>
      </c>
      <c r="AN77" s="2">
        <v>1.69</v>
      </c>
      <c r="AO77" s="33">
        <v>134</v>
      </c>
      <c r="AP77" s="33">
        <v>255.51</v>
      </c>
      <c r="AQ77" s="33">
        <v>907.64</v>
      </c>
      <c r="AR77" s="33"/>
      <c r="AS77" s="33"/>
      <c r="AT77" s="33"/>
      <c r="AU77" s="33"/>
      <c r="AV77" s="33"/>
      <c r="AW77" s="33">
        <v>145.75</v>
      </c>
      <c r="AX77" s="33">
        <v>531.4</v>
      </c>
      <c r="AY77" s="33">
        <v>573.74</v>
      </c>
      <c r="AZ77" s="33">
        <v>1351.88</v>
      </c>
      <c r="BA77" s="31">
        <f t="shared" si="38"/>
        <v>0.59</v>
      </c>
      <c r="BB77" s="31">
        <f t="shared" si="38"/>
        <v>1.1299999999999999</v>
      </c>
      <c r="BC77" s="31">
        <f t="shared" si="38"/>
        <v>4.0199999999999996</v>
      </c>
      <c r="BD77" s="31">
        <f t="shared" si="38"/>
        <v>0</v>
      </c>
      <c r="BE77" s="31">
        <f t="shared" si="38"/>
        <v>0</v>
      </c>
      <c r="BF77" s="31">
        <f t="shared" si="38"/>
        <v>0</v>
      </c>
      <c r="BG77" s="31">
        <f t="shared" si="54"/>
        <v>0</v>
      </c>
      <c r="BH77" s="31">
        <f t="shared" si="54"/>
        <v>0</v>
      </c>
      <c r="BI77" s="31">
        <f t="shared" si="54"/>
        <v>-77.62</v>
      </c>
      <c r="BJ77" s="31">
        <f t="shared" si="54"/>
        <v>-172.94</v>
      </c>
      <c r="BK77" s="31">
        <f t="shared" si="54"/>
        <v>-186.72</v>
      </c>
      <c r="BL77" s="31">
        <f t="shared" si="54"/>
        <v>-439.96</v>
      </c>
      <c r="BM77" s="6">
        <f t="shared" ca="1" si="51"/>
        <v>5.1000000000000004E-3</v>
      </c>
      <c r="BN77" s="6">
        <f t="shared" ca="1" si="51"/>
        <v>5.1000000000000004E-3</v>
      </c>
      <c r="BO77" s="6">
        <f t="shared" ca="1" si="51"/>
        <v>5.1000000000000004E-3</v>
      </c>
      <c r="BP77" s="6">
        <f t="shared" ca="1" si="51"/>
        <v>5.1000000000000004E-3</v>
      </c>
      <c r="BQ77" s="6">
        <f t="shared" ca="1" si="51"/>
        <v>5.1000000000000004E-3</v>
      </c>
      <c r="BR77" s="6">
        <f t="shared" ca="1" si="51"/>
        <v>5.1000000000000004E-3</v>
      </c>
      <c r="BS77" s="6">
        <f t="shared" ca="1" si="51"/>
        <v>5.1000000000000004E-3</v>
      </c>
      <c r="BT77" s="6">
        <f t="shared" ca="1" si="51"/>
        <v>5.1000000000000004E-3</v>
      </c>
      <c r="BU77" s="6">
        <f t="shared" ca="1" si="51"/>
        <v>5.1000000000000004E-3</v>
      </c>
      <c r="BV77" s="6">
        <f t="shared" ca="1" si="51"/>
        <v>5.1000000000000004E-3</v>
      </c>
      <c r="BW77" s="6">
        <f t="shared" ca="1" si="51"/>
        <v>5.1000000000000004E-3</v>
      </c>
      <c r="BX77" s="6">
        <f t="shared" ca="1" si="51"/>
        <v>5.1000000000000004E-3</v>
      </c>
      <c r="BY77" s="31">
        <f t="shared" ca="1" si="43"/>
        <v>30.24</v>
      </c>
      <c r="BZ77" s="31">
        <f t="shared" ca="1" si="43"/>
        <v>57.66</v>
      </c>
      <c r="CA77" s="31">
        <f t="shared" ca="1" si="43"/>
        <v>204.82</v>
      </c>
      <c r="CB77" s="31">
        <f t="shared" ca="1" si="43"/>
        <v>0</v>
      </c>
      <c r="CC77" s="31">
        <f t="shared" ca="1" si="43"/>
        <v>0</v>
      </c>
      <c r="CD77" s="31">
        <f t="shared" ca="1" si="43"/>
        <v>0</v>
      </c>
      <c r="CE77" s="31">
        <f t="shared" ca="1" si="42"/>
        <v>0</v>
      </c>
      <c r="CF77" s="31">
        <f t="shared" ca="1" si="42"/>
        <v>0</v>
      </c>
      <c r="CG77" s="31">
        <f t="shared" ca="1" si="42"/>
        <v>43.98</v>
      </c>
      <c r="CH77" s="31">
        <f t="shared" ca="1" si="42"/>
        <v>160.36000000000001</v>
      </c>
      <c r="CI77" s="31">
        <f t="shared" ca="1" si="42"/>
        <v>173.14</v>
      </c>
      <c r="CJ77" s="31">
        <f t="shared" ca="1" si="42"/>
        <v>407.96</v>
      </c>
      <c r="CK77" s="32">
        <f t="shared" ca="1" si="39"/>
        <v>-23.72</v>
      </c>
      <c r="CL77" s="32">
        <f t="shared" ca="1" si="39"/>
        <v>-45.22</v>
      </c>
      <c r="CM77" s="32">
        <f t="shared" ca="1" si="39"/>
        <v>-160.63999999999999</v>
      </c>
      <c r="CN77" s="32">
        <f t="shared" ca="1" si="39"/>
        <v>0</v>
      </c>
      <c r="CO77" s="32">
        <f t="shared" ca="1" si="39"/>
        <v>0</v>
      </c>
      <c r="CP77" s="32">
        <f t="shared" ca="1" si="39"/>
        <v>0</v>
      </c>
      <c r="CQ77" s="32">
        <f t="shared" ca="1" si="55"/>
        <v>0</v>
      </c>
      <c r="CR77" s="32">
        <f t="shared" ca="1" si="55"/>
        <v>0</v>
      </c>
      <c r="CS77" s="32">
        <f t="shared" ca="1" si="55"/>
        <v>-34.5</v>
      </c>
      <c r="CT77" s="32">
        <f t="shared" ca="1" si="55"/>
        <v>-125.78</v>
      </c>
      <c r="CU77" s="32">
        <f t="shared" ca="1" si="55"/>
        <v>-135.80000000000001</v>
      </c>
      <c r="CV77" s="32">
        <f t="shared" ca="1" si="55"/>
        <v>-319.97000000000003</v>
      </c>
      <c r="CW77" s="31">
        <f t="shared" ca="1" si="41"/>
        <v>-128.07</v>
      </c>
      <c r="CX77" s="31">
        <f t="shared" ca="1" si="41"/>
        <v>-244.2</v>
      </c>
      <c r="CY77" s="31">
        <f t="shared" ca="1" si="41"/>
        <v>-867.48</v>
      </c>
      <c r="CZ77" s="31">
        <f t="shared" ca="1" si="41"/>
        <v>0</v>
      </c>
      <c r="DA77" s="31">
        <f t="shared" ca="1" si="41"/>
        <v>0</v>
      </c>
      <c r="DB77" s="31">
        <f t="shared" ca="1" si="41"/>
        <v>0</v>
      </c>
      <c r="DC77" s="31">
        <f t="shared" ca="1" si="56"/>
        <v>0</v>
      </c>
      <c r="DD77" s="31">
        <f t="shared" ca="1" si="56"/>
        <v>0</v>
      </c>
      <c r="DE77" s="31">
        <f t="shared" ca="1" si="56"/>
        <v>-58.650000000000006</v>
      </c>
      <c r="DF77" s="31">
        <f t="shared" ca="1" si="56"/>
        <v>-323.87999999999994</v>
      </c>
      <c r="DG77" s="31">
        <f t="shared" ca="1" si="56"/>
        <v>-349.68000000000006</v>
      </c>
      <c r="DH77" s="31">
        <f t="shared" ca="1" si="56"/>
        <v>-823.93000000000006</v>
      </c>
      <c r="DI77" s="32">
        <f t="shared" ca="1" si="48"/>
        <v>-6.4</v>
      </c>
      <c r="DJ77" s="32">
        <f t="shared" ca="1" si="48"/>
        <v>-12.21</v>
      </c>
      <c r="DK77" s="32">
        <f t="shared" ca="1" si="48"/>
        <v>-43.37</v>
      </c>
      <c r="DL77" s="32">
        <f t="shared" ca="1" si="44"/>
        <v>0</v>
      </c>
      <c r="DM77" s="32">
        <f t="shared" ca="1" si="44"/>
        <v>0</v>
      </c>
      <c r="DN77" s="32">
        <f t="shared" ca="1" si="44"/>
        <v>0</v>
      </c>
      <c r="DO77" s="32">
        <f t="shared" ca="1" si="44"/>
        <v>0</v>
      </c>
      <c r="DP77" s="32">
        <f t="shared" ca="1" si="44"/>
        <v>0</v>
      </c>
      <c r="DQ77" s="32">
        <f t="shared" ca="1" si="44"/>
        <v>-2.93</v>
      </c>
      <c r="DR77" s="32">
        <f t="shared" ca="1" si="44"/>
        <v>-16.190000000000001</v>
      </c>
      <c r="DS77" s="32">
        <f t="shared" ca="1" si="44"/>
        <v>-17.48</v>
      </c>
      <c r="DT77" s="32">
        <f t="shared" ca="1" si="44"/>
        <v>-41.2</v>
      </c>
      <c r="DU77" s="31">
        <f t="shared" ca="1" si="49"/>
        <v>-31.35</v>
      </c>
      <c r="DV77" s="31">
        <f t="shared" ca="1" si="49"/>
        <v>-59.21</v>
      </c>
      <c r="DW77" s="31">
        <f t="shared" ca="1" si="49"/>
        <v>-208.45</v>
      </c>
      <c r="DX77" s="31">
        <f t="shared" ca="1" si="45"/>
        <v>0</v>
      </c>
      <c r="DY77" s="31">
        <f t="shared" ca="1" si="45"/>
        <v>0</v>
      </c>
      <c r="DZ77" s="31">
        <f t="shared" ca="1" si="45"/>
        <v>0</v>
      </c>
      <c r="EA77" s="31">
        <f t="shared" ca="1" si="45"/>
        <v>0</v>
      </c>
      <c r="EB77" s="31">
        <f t="shared" ca="1" si="45"/>
        <v>0</v>
      </c>
      <c r="EC77" s="31">
        <f t="shared" ca="1" si="45"/>
        <v>-13.28</v>
      </c>
      <c r="ED77" s="31">
        <f t="shared" ca="1" si="45"/>
        <v>-72.62</v>
      </c>
      <c r="EE77" s="31">
        <f t="shared" ca="1" si="45"/>
        <v>-77.59</v>
      </c>
      <c r="EF77" s="31">
        <f t="shared" ca="1" si="45"/>
        <v>-180.97</v>
      </c>
      <c r="EG77" s="32">
        <f t="shared" ca="1" si="50"/>
        <v>-165.82</v>
      </c>
      <c r="EH77" s="32">
        <f t="shared" ca="1" si="50"/>
        <v>-315.61999999999995</v>
      </c>
      <c r="EI77" s="32">
        <f t="shared" ca="1" si="50"/>
        <v>-1119.3</v>
      </c>
      <c r="EJ77" s="32">
        <f t="shared" ca="1" si="46"/>
        <v>0</v>
      </c>
      <c r="EK77" s="32">
        <f t="shared" ca="1" si="46"/>
        <v>0</v>
      </c>
      <c r="EL77" s="32">
        <f t="shared" ca="1" si="46"/>
        <v>0</v>
      </c>
      <c r="EM77" s="32">
        <f t="shared" ca="1" si="46"/>
        <v>0</v>
      </c>
      <c r="EN77" s="32">
        <f t="shared" ca="1" si="46"/>
        <v>0</v>
      </c>
      <c r="EO77" s="32">
        <f t="shared" ca="1" si="46"/>
        <v>-74.86</v>
      </c>
      <c r="EP77" s="32">
        <f t="shared" ca="1" si="46"/>
        <v>-412.68999999999994</v>
      </c>
      <c r="EQ77" s="32">
        <f t="shared" ca="1" si="46"/>
        <v>-444.75000000000011</v>
      </c>
      <c r="ER77" s="32">
        <f t="shared" ca="1" si="46"/>
        <v>-1046.1000000000001</v>
      </c>
    </row>
    <row r="78" spans="1:148" x14ac:dyDescent="0.25">
      <c r="A78" t="s">
        <v>470</v>
      </c>
      <c r="B78" s="1" t="s">
        <v>95</v>
      </c>
      <c r="C78" t="str">
        <f t="shared" ca="1" si="52"/>
        <v>BCHEXP</v>
      </c>
      <c r="D78" t="str">
        <f t="shared" ca="1" si="53"/>
        <v>Alberta-BC Intertie - Export</v>
      </c>
      <c r="L78" s="51">
        <v>1.5</v>
      </c>
      <c r="Q78" s="32"/>
      <c r="R78" s="32"/>
      <c r="S78" s="32"/>
      <c r="T78" s="32"/>
      <c r="U78" s="32"/>
      <c r="V78" s="32"/>
      <c r="W78" s="32"/>
      <c r="X78" s="32">
        <v>24.08</v>
      </c>
      <c r="Y78" s="32"/>
      <c r="Z78" s="32"/>
      <c r="AA78" s="32"/>
      <c r="AB78" s="32"/>
      <c r="AJ78" s="2">
        <v>0.96</v>
      </c>
      <c r="AO78" s="33"/>
      <c r="AP78" s="33"/>
      <c r="AQ78" s="33"/>
      <c r="AR78" s="33"/>
      <c r="AS78" s="33"/>
      <c r="AT78" s="33"/>
      <c r="AU78" s="33"/>
      <c r="AV78" s="33">
        <v>0.23</v>
      </c>
      <c r="AW78" s="33"/>
      <c r="AX78" s="33"/>
      <c r="AY78" s="33"/>
      <c r="AZ78" s="33"/>
      <c r="BA78" s="31">
        <f t="shared" si="38"/>
        <v>0</v>
      </c>
      <c r="BB78" s="31">
        <f t="shared" si="38"/>
        <v>0</v>
      </c>
      <c r="BC78" s="31">
        <f t="shared" si="38"/>
        <v>0</v>
      </c>
      <c r="BD78" s="31">
        <f t="shared" si="38"/>
        <v>0</v>
      </c>
      <c r="BE78" s="31">
        <f t="shared" si="38"/>
        <v>0</v>
      </c>
      <c r="BF78" s="31">
        <f t="shared" si="38"/>
        <v>0</v>
      </c>
      <c r="BG78" s="31">
        <f t="shared" si="54"/>
        <v>0</v>
      </c>
      <c r="BH78" s="31">
        <f t="shared" si="54"/>
        <v>-0.22</v>
      </c>
      <c r="BI78" s="31">
        <f t="shared" si="54"/>
        <v>0</v>
      </c>
      <c r="BJ78" s="31">
        <f t="shared" si="54"/>
        <v>0</v>
      </c>
      <c r="BK78" s="31">
        <f t="shared" si="54"/>
        <v>0</v>
      </c>
      <c r="BL78" s="31">
        <f t="shared" si="54"/>
        <v>0</v>
      </c>
      <c r="BM78" s="6">
        <f t="shared" ca="1" si="51"/>
        <v>7.9000000000000008E-3</v>
      </c>
      <c r="BN78" s="6">
        <f t="shared" ca="1" si="51"/>
        <v>7.9000000000000008E-3</v>
      </c>
      <c r="BO78" s="6">
        <f t="shared" ca="1" si="51"/>
        <v>7.9000000000000008E-3</v>
      </c>
      <c r="BP78" s="6">
        <f t="shared" ca="1" si="51"/>
        <v>7.9000000000000008E-3</v>
      </c>
      <c r="BQ78" s="6">
        <f t="shared" ca="1" si="51"/>
        <v>7.9000000000000008E-3</v>
      </c>
      <c r="BR78" s="6">
        <f t="shared" ca="1" si="51"/>
        <v>7.9000000000000008E-3</v>
      </c>
      <c r="BS78" s="6">
        <f t="shared" ca="1" si="51"/>
        <v>7.9000000000000008E-3</v>
      </c>
      <c r="BT78" s="6">
        <f t="shared" ca="1" si="51"/>
        <v>7.9000000000000008E-3</v>
      </c>
      <c r="BU78" s="6">
        <f t="shared" ca="1" si="51"/>
        <v>7.9000000000000008E-3</v>
      </c>
      <c r="BV78" s="6">
        <f t="shared" ca="1" si="51"/>
        <v>7.9000000000000008E-3</v>
      </c>
      <c r="BW78" s="6">
        <f t="shared" ca="1" si="51"/>
        <v>7.9000000000000008E-3</v>
      </c>
      <c r="BX78" s="6">
        <f t="shared" ca="1" si="51"/>
        <v>7.9000000000000008E-3</v>
      </c>
      <c r="BY78" s="31">
        <f t="shared" ca="1" si="43"/>
        <v>0</v>
      </c>
      <c r="BZ78" s="31">
        <f t="shared" ca="1" si="43"/>
        <v>0</v>
      </c>
      <c r="CA78" s="31">
        <f t="shared" ca="1" si="43"/>
        <v>0</v>
      </c>
      <c r="CB78" s="31">
        <f t="shared" ca="1" si="43"/>
        <v>0</v>
      </c>
      <c r="CC78" s="31">
        <f t="shared" ca="1" si="43"/>
        <v>0</v>
      </c>
      <c r="CD78" s="31">
        <f t="shared" ca="1" si="43"/>
        <v>0</v>
      </c>
      <c r="CE78" s="31">
        <f t="shared" ca="1" si="42"/>
        <v>0</v>
      </c>
      <c r="CF78" s="31">
        <f t="shared" ca="1" si="42"/>
        <v>0.19</v>
      </c>
      <c r="CG78" s="31">
        <f t="shared" ca="1" si="42"/>
        <v>0</v>
      </c>
      <c r="CH78" s="31">
        <f t="shared" ca="1" si="42"/>
        <v>0</v>
      </c>
      <c r="CI78" s="31">
        <f t="shared" ca="1" si="42"/>
        <v>0</v>
      </c>
      <c r="CJ78" s="31">
        <f t="shared" ca="1" si="42"/>
        <v>0</v>
      </c>
      <c r="CK78" s="32">
        <f t="shared" ca="1" si="39"/>
        <v>0</v>
      </c>
      <c r="CL78" s="32">
        <f t="shared" ca="1" si="39"/>
        <v>0</v>
      </c>
      <c r="CM78" s="32">
        <f t="shared" ca="1" si="39"/>
        <v>0</v>
      </c>
      <c r="CN78" s="32">
        <f t="shared" ca="1" si="39"/>
        <v>0</v>
      </c>
      <c r="CO78" s="32">
        <f t="shared" ca="1" si="39"/>
        <v>0</v>
      </c>
      <c r="CP78" s="32">
        <f t="shared" ca="1" si="39"/>
        <v>0</v>
      </c>
      <c r="CQ78" s="32">
        <f t="shared" ca="1" si="55"/>
        <v>0</v>
      </c>
      <c r="CR78" s="32">
        <f t="shared" ca="1" si="55"/>
        <v>-0.1</v>
      </c>
      <c r="CS78" s="32">
        <f t="shared" ca="1" si="55"/>
        <v>0</v>
      </c>
      <c r="CT78" s="32">
        <f t="shared" ca="1" si="55"/>
        <v>0</v>
      </c>
      <c r="CU78" s="32">
        <f t="shared" ca="1" si="55"/>
        <v>0</v>
      </c>
      <c r="CV78" s="32">
        <f t="shared" ca="1" si="55"/>
        <v>0</v>
      </c>
      <c r="CW78" s="31">
        <f t="shared" ca="1" si="41"/>
        <v>0</v>
      </c>
      <c r="CX78" s="31">
        <f t="shared" ca="1" si="41"/>
        <v>0</v>
      </c>
      <c r="CY78" s="31">
        <f t="shared" ca="1" si="41"/>
        <v>0</v>
      </c>
      <c r="CZ78" s="31">
        <f t="shared" ca="1" si="41"/>
        <v>0</v>
      </c>
      <c r="DA78" s="31">
        <f t="shared" ca="1" si="41"/>
        <v>0</v>
      </c>
      <c r="DB78" s="31">
        <f t="shared" ca="1" si="41"/>
        <v>0</v>
      </c>
      <c r="DC78" s="31">
        <f t="shared" ca="1" si="56"/>
        <v>0</v>
      </c>
      <c r="DD78" s="31">
        <f t="shared" ca="1" si="56"/>
        <v>7.9999999999999988E-2</v>
      </c>
      <c r="DE78" s="31">
        <f t="shared" ca="1" si="56"/>
        <v>0</v>
      </c>
      <c r="DF78" s="31">
        <f t="shared" ca="1" si="56"/>
        <v>0</v>
      </c>
      <c r="DG78" s="31">
        <f t="shared" ca="1" si="56"/>
        <v>0</v>
      </c>
      <c r="DH78" s="31">
        <f t="shared" ca="1" si="56"/>
        <v>0</v>
      </c>
      <c r="DI78" s="32">
        <f t="shared" ca="1" si="48"/>
        <v>0</v>
      </c>
      <c r="DJ78" s="32">
        <f t="shared" ca="1" si="48"/>
        <v>0</v>
      </c>
      <c r="DK78" s="32">
        <f t="shared" ca="1" si="48"/>
        <v>0</v>
      </c>
      <c r="DL78" s="32">
        <f t="shared" ca="1" si="44"/>
        <v>0</v>
      </c>
      <c r="DM78" s="32">
        <f t="shared" ca="1" si="44"/>
        <v>0</v>
      </c>
      <c r="DN78" s="32">
        <f t="shared" ca="1" si="44"/>
        <v>0</v>
      </c>
      <c r="DO78" s="32">
        <f t="shared" ca="1" si="44"/>
        <v>0</v>
      </c>
      <c r="DP78" s="32">
        <f t="shared" ca="1" si="44"/>
        <v>0</v>
      </c>
      <c r="DQ78" s="32">
        <f t="shared" ca="1" si="44"/>
        <v>0</v>
      </c>
      <c r="DR78" s="32">
        <f t="shared" ca="1" si="44"/>
        <v>0</v>
      </c>
      <c r="DS78" s="32">
        <f t="shared" ca="1" si="44"/>
        <v>0</v>
      </c>
      <c r="DT78" s="32">
        <f t="shared" ca="1" si="44"/>
        <v>0</v>
      </c>
      <c r="DU78" s="31">
        <f t="shared" ca="1" si="49"/>
        <v>0</v>
      </c>
      <c r="DV78" s="31">
        <f t="shared" ca="1" si="49"/>
        <v>0</v>
      </c>
      <c r="DW78" s="31">
        <f t="shared" ca="1" si="49"/>
        <v>0</v>
      </c>
      <c r="DX78" s="31">
        <f t="shared" ca="1" si="45"/>
        <v>0</v>
      </c>
      <c r="DY78" s="31">
        <f t="shared" ca="1" si="45"/>
        <v>0</v>
      </c>
      <c r="DZ78" s="31">
        <f t="shared" ca="1" si="45"/>
        <v>0</v>
      </c>
      <c r="EA78" s="31">
        <f t="shared" ca="1" si="45"/>
        <v>0</v>
      </c>
      <c r="EB78" s="31">
        <f t="shared" ca="1" si="45"/>
        <v>0.02</v>
      </c>
      <c r="EC78" s="31">
        <f t="shared" ca="1" si="45"/>
        <v>0</v>
      </c>
      <c r="ED78" s="31">
        <f t="shared" ca="1" si="45"/>
        <v>0</v>
      </c>
      <c r="EE78" s="31">
        <f t="shared" ca="1" si="45"/>
        <v>0</v>
      </c>
      <c r="EF78" s="31">
        <f t="shared" ca="1" si="45"/>
        <v>0</v>
      </c>
      <c r="EG78" s="32">
        <f t="shared" ca="1" si="50"/>
        <v>0</v>
      </c>
      <c r="EH78" s="32">
        <f t="shared" ca="1" si="50"/>
        <v>0</v>
      </c>
      <c r="EI78" s="32">
        <f t="shared" ca="1" si="50"/>
        <v>0</v>
      </c>
      <c r="EJ78" s="32">
        <f t="shared" ca="1" si="46"/>
        <v>0</v>
      </c>
      <c r="EK78" s="32">
        <f t="shared" ca="1" si="46"/>
        <v>0</v>
      </c>
      <c r="EL78" s="32">
        <f t="shared" ca="1" si="46"/>
        <v>0</v>
      </c>
      <c r="EM78" s="32">
        <f t="shared" ca="1" si="46"/>
        <v>0</v>
      </c>
      <c r="EN78" s="32">
        <f t="shared" ca="1" si="46"/>
        <v>9.9999999999999992E-2</v>
      </c>
      <c r="EO78" s="32">
        <f t="shared" ca="1" si="46"/>
        <v>0</v>
      </c>
      <c r="EP78" s="32">
        <f t="shared" ca="1" si="46"/>
        <v>0</v>
      </c>
      <c r="EQ78" s="32">
        <f t="shared" ca="1" si="46"/>
        <v>0</v>
      </c>
      <c r="ER78" s="32">
        <f t="shared" ca="1" si="46"/>
        <v>0</v>
      </c>
    </row>
    <row r="79" spans="1:148" x14ac:dyDescent="0.25">
      <c r="A79" t="s">
        <v>471</v>
      </c>
      <c r="B79" s="1" t="s">
        <v>83</v>
      </c>
      <c r="C79" t="str">
        <f t="shared" ca="1" si="52"/>
        <v>NEP1</v>
      </c>
      <c r="D79" t="str">
        <f t="shared" ca="1" si="53"/>
        <v>Ghost Pine Wind Facility</v>
      </c>
      <c r="E79" s="51">
        <v>24595.7336</v>
      </c>
      <c r="F79" s="51">
        <v>18439.815699999999</v>
      </c>
      <c r="G79" s="51">
        <v>20479.796699999999</v>
      </c>
      <c r="H79" s="51">
        <v>20157.627400000001</v>
      </c>
      <c r="I79" s="51">
        <v>18519.1162</v>
      </c>
      <c r="J79" s="51">
        <v>14510.98</v>
      </c>
      <c r="K79" s="51">
        <v>11480.1183</v>
      </c>
      <c r="L79" s="51">
        <v>12683.1088</v>
      </c>
      <c r="M79" s="51">
        <v>15200.199199999999</v>
      </c>
      <c r="N79" s="51">
        <v>17730.462800000001</v>
      </c>
      <c r="O79" s="51">
        <v>13270.5067</v>
      </c>
      <c r="P79" s="51">
        <v>12148.7377</v>
      </c>
      <c r="Q79" s="32">
        <v>1331541.55</v>
      </c>
      <c r="R79" s="32">
        <v>698362.78</v>
      </c>
      <c r="S79" s="32">
        <v>1037581.11</v>
      </c>
      <c r="T79" s="32">
        <v>705816.5</v>
      </c>
      <c r="U79" s="32">
        <v>333297.42</v>
      </c>
      <c r="V79" s="32">
        <v>495036.95</v>
      </c>
      <c r="W79" s="32">
        <v>269931.52000000002</v>
      </c>
      <c r="X79" s="32">
        <v>450663.87</v>
      </c>
      <c r="Y79" s="32">
        <v>1128391.81</v>
      </c>
      <c r="Z79" s="32">
        <v>1371353.76</v>
      </c>
      <c r="AA79" s="32">
        <v>1005938.05</v>
      </c>
      <c r="AB79" s="32">
        <v>504274.61</v>
      </c>
      <c r="AC79" s="2">
        <v>3.72</v>
      </c>
      <c r="AD79" s="2">
        <v>3.72</v>
      </c>
      <c r="AE79" s="2">
        <v>3.72</v>
      </c>
      <c r="AF79" s="2">
        <v>3.72</v>
      </c>
      <c r="AG79" s="2">
        <v>3.72</v>
      </c>
      <c r="AH79" s="2">
        <v>3.72</v>
      </c>
      <c r="AI79" s="2">
        <v>3.72</v>
      </c>
      <c r="AJ79" s="2">
        <v>3.05</v>
      </c>
      <c r="AK79" s="2">
        <v>3.05</v>
      </c>
      <c r="AL79" s="2">
        <v>3.05</v>
      </c>
      <c r="AM79" s="2">
        <v>3.05</v>
      </c>
      <c r="AN79" s="2">
        <v>3.05</v>
      </c>
      <c r="AO79" s="33">
        <v>49533.35</v>
      </c>
      <c r="AP79" s="33">
        <v>25979.1</v>
      </c>
      <c r="AQ79" s="33">
        <v>38598.019999999997</v>
      </c>
      <c r="AR79" s="33">
        <v>26256.37</v>
      </c>
      <c r="AS79" s="33">
        <v>12398.66</v>
      </c>
      <c r="AT79" s="33">
        <v>18415.37</v>
      </c>
      <c r="AU79" s="33">
        <v>10041.450000000001</v>
      </c>
      <c r="AV79" s="33">
        <v>13745.25</v>
      </c>
      <c r="AW79" s="33">
        <v>34415.949999999997</v>
      </c>
      <c r="AX79" s="33">
        <v>41826.29</v>
      </c>
      <c r="AY79" s="33">
        <v>30681.11</v>
      </c>
      <c r="AZ79" s="33">
        <v>15380.38</v>
      </c>
      <c r="BA79" s="31">
        <f t="shared" si="38"/>
        <v>133.15</v>
      </c>
      <c r="BB79" s="31">
        <f t="shared" si="38"/>
        <v>69.84</v>
      </c>
      <c r="BC79" s="31">
        <f t="shared" si="38"/>
        <v>103.76</v>
      </c>
      <c r="BD79" s="31">
        <f t="shared" si="38"/>
        <v>-2540.94</v>
      </c>
      <c r="BE79" s="31">
        <f t="shared" si="38"/>
        <v>-1199.8699999999999</v>
      </c>
      <c r="BF79" s="31">
        <f t="shared" si="38"/>
        <v>-1782.13</v>
      </c>
      <c r="BG79" s="31">
        <f t="shared" si="54"/>
        <v>-971.75</v>
      </c>
      <c r="BH79" s="31">
        <f t="shared" si="54"/>
        <v>-4055.97</v>
      </c>
      <c r="BI79" s="31">
        <f t="shared" si="54"/>
        <v>-10155.530000000001</v>
      </c>
      <c r="BJ79" s="31">
        <f t="shared" si="54"/>
        <v>-7542.45</v>
      </c>
      <c r="BK79" s="31">
        <f t="shared" si="54"/>
        <v>-5532.66</v>
      </c>
      <c r="BL79" s="31">
        <f t="shared" si="54"/>
        <v>-2773.51</v>
      </c>
      <c r="BM79" s="6">
        <f t="shared" ca="1" si="51"/>
        <v>5.2699999999999997E-2</v>
      </c>
      <c r="BN79" s="6">
        <f t="shared" ca="1" si="51"/>
        <v>5.2699999999999997E-2</v>
      </c>
      <c r="BO79" s="6">
        <f t="shared" ca="1" si="51"/>
        <v>5.2699999999999997E-2</v>
      </c>
      <c r="BP79" s="6">
        <f t="shared" ca="1" si="51"/>
        <v>5.2699999999999997E-2</v>
      </c>
      <c r="BQ79" s="6">
        <f t="shared" ca="1" si="51"/>
        <v>5.2699999999999997E-2</v>
      </c>
      <c r="BR79" s="6">
        <f t="shared" ca="1" si="51"/>
        <v>5.2699999999999997E-2</v>
      </c>
      <c r="BS79" s="6">
        <f t="shared" ca="1" si="51"/>
        <v>5.2699999999999997E-2</v>
      </c>
      <c r="BT79" s="6">
        <f t="shared" ca="1" si="51"/>
        <v>5.2699999999999997E-2</v>
      </c>
      <c r="BU79" s="6">
        <f t="shared" ca="1" si="51"/>
        <v>5.2699999999999997E-2</v>
      </c>
      <c r="BV79" s="6">
        <f t="shared" ca="1" si="51"/>
        <v>5.2699999999999997E-2</v>
      </c>
      <c r="BW79" s="6">
        <f t="shared" ca="1" si="51"/>
        <v>5.2699999999999997E-2</v>
      </c>
      <c r="BX79" s="6">
        <f t="shared" ca="1" si="51"/>
        <v>5.2699999999999997E-2</v>
      </c>
      <c r="BY79" s="31">
        <f t="shared" ca="1" si="43"/>
        <v>70172.240000000005</v>
      </c>
      <c r="BZ79" s="31">
        <f t="shared" ca="1" si="43"/>
        <v>36803.72</v>
      </c>
      <c r="CA79" s="31">
        <f t="shared" ca="1" si="43"/>
        <v>54680.52</v>
      </c>
      <c r="CB79" s="31">
        <f t="shared" ca="1" si="43"/>
        <v>37196.53</v>
      </c>
      <c r="CC79" s="31">
        <f t="shared" ca="1" si="43"/>
        <v>17564.77</v>
      </c>
      <c r="CD79" s="31">
        <f t="shared" ca="1" si="43"/>
        <v>26088.45</v>
      </c>
      <c r="CE79" s="31">
        <f t="shared" ca="1" si="42"/>
        <v>14225.39</v>
      </c>
      <c r="CF79" s="31">
        <f t="shared" ca="1" si="42"/>
        <v>23749.99</v>
      </c>
      <c r="CG79" s="31">
        <f t="shared" ca="1" si="42"/>
        <v>59466.25</v>
      </c>
      <c r="CH79" s="31">
        <f t="shared" ca="1" si="42"/>
        <v>72270.34</v>
      </c>
      <c r="CI79" s="31">
        <f t="shared" ca="1" si="42"/>
        <v>53012.94</v>
      </c>
      <c r="CJ79" s="31">
        <f t="shared" ca="1" si="42"/>
        <v>26575.27</v>
      </c>
      <c r="CK79" s="32">
        <f t="shared" ca="1" si="39"/>
        <v>-5326.17</v>
      </c>
      <c r="CL79" s="32">
        <f t="shared" ca="1" si="39"/>
        <v>-2793.45</v>
      </c>
      <c r="CM79" s="32">
        <f t="shared" ca="1" si="39"/>
        <v>-4150.32</v>
      </c>
      <c r="CN79" s="32">
        <f t="shared" ca="1" si="39"/>
        <v>-2823.27</v>
      </c>
      <c r="CO79" s="32">
        <f t="shared" ca="1" si="39"/>
        <v>-1333.19</v>
      </c>
      <c r="CP79" s="32">
        <f t="shared" ca="1" si="39"/>
        <v>-1980.15</v>
      </c>
      <c r="CQ79" s="32">
        <f t="shared" ca="1" si="55"/>
        <v>-1079.73</v>
      </c>
      <c r="CR79" s="32">
        <f t="shared" ca="1" si="55"/>
        <v>-1802.66</v>
      </c>
      <c r="CS79" s="32">
        <f t="shared" ca="1" si="55"/>
        <v>-4513.57</v>
      </c>
      <c r="CT79" s="32">
        <f t="shared" ca="1" si="55"/>
        <v>-5485.42</v>
      </c>
      <c r="CU79" s="32">
        <f t="shared" ca="1" si="55"/>
        <v>-4023.75</v>
      </c>
      <c r="CV79" s="32">
        <f t="shared" ca="1" si="55"/>
        <v>-2017.1</v>
      </c>
      <c r="CW79" s="31">
        <f t="shared" ca="1" si="41"/>
        <v>15179.570000000009</v>
      </c>
      <c r="CX79" s="31">
        <f t="shared" ca="1" si="41"/>
        <v>7961.3300000000054</v>
      </c>
      <c r="CY79" s="31">
        <f t="shared" ca="1" si="41"/>
        <v>11828.42</v>
      </c>
      <c r="CZ79" s="31">
        <f t="shared" ca="1" si="41"/>
        <v>10657.830000000004</v>
      </c>
      <c r="DA79" s="31">
        <f t="shared" ca="1" si="41"/>
        <v>5032.79</v>
      </c>
      <c r="DB79" s="31">
        <f t="shared" ca="1" si="41"/>
        <v>7475.06</v>
      </c>
      <c r="DC79" s="31">
        <f t="shared" ca="1" si="56"/>
        <v>4075.9599999999991</v>
      </c>
      <c r="DD79" s="31">
        <f t="shared" ca="1" si="56"/>
        <v>12258.050000000001</v>
      </c>
      <c r="DE79" s="31">
        <f t="shared" ca="1" si="56"/>
        <v>30692.260000000002</v>
      </c>
      <c r="DF79" s="31">
        <f t="shared" ca="1" si="56"/>
        <v>32501.079999999998</v>
      </c>
      <c r="DG79" s="31">
        <f t="shared" ca="1" si="56"/>
        <v>23840.74</v>
      </c>
      <c r="DH79" s="31">
        <f t="shared" ca="1" si="56"/>
        <v>11951.300000000003</v>
      </c>
      <c r="DI79" s="32">
        <f t="shared" ca="1" si="48"/>
        <v>758.98</v>
      </c>
      <c r="DJ79" s="32">
        <f t="shared" ca="1" si="48"/>
        <v>398.07</v>
      </c>
      <c r="DK79" s="32">
        <f t="shared" ca="1" si="48"/>
        <v>591.41999999999996</v>
      </c>
      <c r="DL79" s="32">
        <f t="shared" ca="1" si="44"/>
        <v>532.89</v>
      </c>
      <c r="DM79" s="32">
        <f t="shared" ca="1" si="44"/>
        <v>251.64</v>
      </c>
      <c r="DN79" s="32">
        <f t="shared" ca="1" si="44"/>
        <v>373.75</v>
      </c>
      <c r="DO79" s="32">
        <f t="shared" ca="1" si="44"/>
        <v>203.8</v>
      </c>
      <c r="DP79" s="32">
        <f t="shared" ca="1" si="44"/>
        <v>612.9</v>
      </c>
      <c r="DQ79" s="32">
        <f t="shared" ca="1" si="44"/>
        <v>1534.61</v>
      </c>
      <c r="DR79" s="32">
        <f t="shared" ca="1" si="44"/>
        <v>1625.05</v>
      </c>
      <c r="DS79" s="32">
        <f t="shared" ca="1" si="44"/>
        <v>1192.04</v>
      </c>
      <c r="DT79" s="32">
        <f t="shared" ca="1" si="44"/>
        <v>597.57000000000005</v>
      </c>
      <c r="DU79" s="31">
        <f t="shared" ca="1" si="49"/>
        <v>3716.07</v>
      </c>
      <c r="DV79" s="31">
        <f t="shared" ca="1" si="49"/>
        <v>1930.45</v>
      </c>
      <c r="DW79" s="31">
        <f t="shared" ca="1" si="49"/>
        <v>2842.36</v>
      </c>
      <c r="DX79" s="31">
        <f t="shared" ca="1" si="45"/>
        <v>2536.2399999999998</v>
      </c>
      <c r="DY79" s="31">
        <f t="shared" ca="1" si="45"/>
        <v>1186.31</v>
      </c>
      <c r="DZ79" s="31">
        <f t="shared" ca="1" si="45"/>
        <v>1744.58</v>
      </c>
      <c r="EA79" s="31">
        <f t="shared" ca="1" si="45"/>
        <v>942.09</v>
      </c>
      <c r="EB79" s="31">
        <f t="shared" ca="1" si="45"/>
        <v>2804.68</v>
      </c>
      <c r="EC79" s="31">
        <f t="shared" ca="1" si="45"/>
        <v>6950.99</v>
      </c>
      <c r="ED79" s="31">
        <f t="shared" ca="1" si="45"/>
        <v>7287.38</v>
      </c>
      <c r="EE79" s="31">
        <f t="shared" ca="1" si="45"/>
        <v>5290.03</v>
      </c>
      <c r="EF79" s="31">
        <f t="shared" ca="1" si="45"/>
        <v>2624.94</v>
      </c>
      <c r="EG79" s="32">
        <f t="shared" ca="1" si="50"/>
        <v>19654.62000000001</v>
      </c>
      <c r="EH79" s="32">
        <f t="shared" ca="1" si="50"/>
        <v>10289.850000000006</v>
      </c>
      <c r="EI79" s="32">
        <f t="shared" ca="1" si="50"/>
        <v>15262.2</v>
      </c>
      <c r="EJ79" s="32">
        <f t="shared" ca="1" si="46"/>
        <v>13726.960000000003</v>
      </c>
      <c r="EK79" s="32">
        <f t="shared" ca="1" si="46"/>
        <v>6470.74</v>
      </c>
      <c r="EL79" s="32">
        <f t="shared" ca="1" si="46"/>
        <v>9593.39</v>
      </c>
      <c r="EM79" s="32">
        <f t="shared" ca="1" si="46"/>
        <v>5221.8499999999995</v>
      </c>
      <c r="EN79" s="32">
        <f t="shared" ca="1" si="46"/>
        <v>15675.630000000001</v>
      </c>
      <c r="EO79" s="32">
        <f t="shared" ca="1" si="46"/>
        <v>39177.86</v>
      </c>
      <c r="EP79" s="32">
        <f t="shared" ca="1" si="46"/>
        <v>41413.509999999995</v>
      </c>
      <c r="EQ79" s="32">
        <f t="shared" ca="1" si="46"/>
        <v>30322.81</v>
      </c>
      <c r="ER79" s="32">
        <f t="shared" ca="1" si="46"/>
        <v>15173.810000000003</v>
      </c>
    </row>
    <row r="80" spans="1:148" x14ac:dyDescent="0.25">
      <c r="A80" t="s">
        <v>472</v>
      </c>
      <c r="B80" s="1" t="s">
        <v>22</v>
      </c>
      <c r="C80" t="str">
        <f t="shared" ca="1" si="52"/>
        <v>NOVAGEN15M</v>
      </c>
      <c r="D80" t="str">
        <f t="shared" ca="1" si="53"/>
        <v>Joffre Industrial System</v>
      </c>
      <c r="E80" s="51">
        <v>77510.415383</v>
      </c>
      <c r="F80" s="51">
        <v>84964.505845000007</v>
      </c>
      <c r="G80" s="51">
        <v>68993.871710000007</v>
      </c>
      <c r="H80" s="51">
        <v>69502.678499999995</v>
      </c>
      <c r="I80" s="51">
        <v>88781.359740999993</v>
      </c>
      <c r="J80" s="51">
        <v>83485.861120000001</v>
      </c>
      <c r="K80" s="51">
        <v>55108.112831999999</v>
      </c>
      <c r="L80" s="51">
        <v>77446.64963</v>
      </c>
      <c r="M80" s="51">
        <v>85399.045670000007</v>
      </c>
      <c r="N80" s="51">
        <v>10942.40352</v>
      </c>
      <c r="O80" s="51">
        <v>48660.822733000001</v>
      </c>
      <c r="P80" s="51">
        <v>101318.53165999999</v>
      </c>
      <c r="Q80" s="32">
        <v>11199264.859999999</v>
      </c>
      <c r="R80" s="32">
        <v>4457385.41</v>
      </c>
      <c r="S80" s="32">
        <v>4753489.6900000004</v>
      </c>
      <c r="T80" s="32">
        <v>4587578.83</v>
      </c>
      <c r="U80" s="32">
        <v>3662787.6</v>
      </c>
      <c r="V80" s="32">
        <v>5857736.96</v>
      </c>
      <c r="W80" s="32">
        <v>7241658.5599999996</v>
      </c>
      <c r="X80" s="32">
        <v>5939149.3600000003</v>
      </c>
      <c r="Y80" s="32">
        <v>13206958.130000001</v>
      </c>
      <c r="Z80" s="32">
        <v>1956191.8</v>
      </c>
      <c r="AA80" s="32">
        <v>5736268.3600000003</v>
      </c>
      <c r="AB80" s="32">
        <v>7077002.2800000003</v>
      </c>
      <c r="AC80" s="2">
        <v>1.84</v>
      </c>
      <c r="AD80" s="2">
        <v>1.84</v>
      </c>
      <c r="AE80" s="2">
        <v>1.84</v>
      </c>
      <c r="AF80" s="2">
        <v>1.84</v>
      </c>
      <c r="AG80" s="2">
        <v>1.84</v>
      </c>
      <c r="AH80" s="2">
        <v>1.84</v>
      </c>
      <c r="AI80" s="2">
        <v>1.84</v>
      </c>
      <c r="AJ80" s="2">
        <v>1.22</v>
      </c>
      <c r="AK80" s="2">
        <v>1.22</v>
      </c>
      <c r="AL80" s="2">
        <v>1.22</v>
      </c>
      <c r="AM80" s="2">
        <v>1.22</v>
      </c>
      <c r="AN80" s="2">
        <v>1.22</v>
      </c>
      <c r="AO80" s="33">
        <v>206066.47</v>
      </c>
      <c r="AP80" s="33">
        <v>82015.89</v>
      </c>
      <c r="AQ80" s="33">
        <v>87464.21</v>
      </c>
      <c r="AR80" s="33">
        <v>84411.45</v>
      </c>
      <c r="AS80" s="33">
        <v>67395.289999999994</v>
      </c>
      <c r="AT80" s="33">
        <v>107782.36</v>
      </c>
      <c r="AU80" s="33">
        <v>133246.51999999999</v>
      </c>
      <c r="AV80" s="33">
        <v>72457.62</v>
      </c>
      <c r="AW80" s="33">
        <v>161124.89000000001</v>
      </c>
      <c r="AX80" s="33">
        <v>23865.54</v>
      </c>
      <c r="AY80" s="33">
        <v>69982.47</v>
      </c>
      <c r="AZ80" s="33">
        <v>86339.43</v>
      </c>
      <c r="BA80" s="31">
        <f t="shared" si="38"/>
        <v>1119.93</v>
      </c>
      <c r="BB80" s="31">
        <f t="shared" si="38"/>
        <v>445.74</v>
      </c>
      <c r="BC80" s="31">
        <f t="shared" si="38"/>
        <v>475.35</v>
      </c>
      <c r="BD80" s="31">
        <f t="shared" si="38"/>
        <v>-16515.28</v>
      </c>
      <c r="BE80" s="31">
        <f t="shared" si="38"/>
        <v>-13186.04</v>
      </c>
      <c r="BF80" s="31">
        <f t="shared" si="38"/>
        <v>-21087.85</v>
      </c>
      <c r="BG80" s="31">
        <f t="shared" si="54"/>
        <v>-26069.97</v>
      </c>
      <c r="BH80" s="31">
        <f t="shared" si="54"/>
        <v>-53452.34</v>
      </c>
      <c r="BI80" s="31">
        <f t="shared" si="54"/>
        <v>-118862.62</v>
      </c>
      <c r="BJ80" s="31">
        <f t="shared" si="54"/>
        <v>-10759.05</v>
      </c>
      <c r="BK80" s="31">
        <f t="shared" si="54"/>
        <v>-31549.48</v>
      </c>
      <c r="BL80" s="31">
        <f t="shared" si="54"/>
        <v>-38923.51</v>
      </c>
      <c r="BM80" s="6">
        <f t="shared" ca="1" si="51"/>
        <v>1.5100000000000001E-2</v>
      </c>
      <c r="BN80" s="6">
        <f t="shared" ca="1" si="51"/>
        <v>1.5100000000000001E-2</v>
      </c>
      <c r="BO80" s="6">
        <f t="shared" ca="1" si="51"/>
        <v>1.5100000000000001E-2</v>
      </c>
      <c r="BP80" s="6">
        <f t="shared" ca="1" si="51"/>
        <v>1.5100000000000001E-2</v>
      </c>
      <c r="BQ80" s="6">
        <f t="shared" ca="1" si="51"/>
        <v>1.5100000000000001E-2</v>
      </c>
      <c r="BR80" s="6">
        <f t="shared" ca="1" si="51"/>
        <v>1.5100000000000001E-2</v>
      </c>
      <c r="BS80" s="6">
        <f t="shared" ca="1" si="51"/>
        <v>1.5100000000000001E-2</v>
      </c>
      <c r="BT80" s="6">
        <f t="shared" ca="1" si="51"/>
        <v>1.5100000000000001E-2</v>
      </c>
      <c r="BU80" s="6">
        <f t="shared" ca="1" si="51"/>
        <v>1.5100000000000001E-2</v>
      </c>
      <c r="BV80" s="6">
        <f t="shared" ca="1" si="51"/>
        <v>1.5100000000000001E-2</v>
      </c>
      <c r="BW80" s="6">
        <f t="shared" ca="1" si="51"/>
        <v>1.5100000000000001E-2</v>
      </c>
      <c r="BX80" s="6">
        <f t="shared" ca="1" si="51"/>
        <v>1.5100000000000001E-2</v>
      </c>
      <c r="BY80" s="31">
        <f t="shared" ca="1" si="43"/>
        <v>169108.9</v>
      </c>
      <c r="BZ80" s="31">
        <f t="shared" ca="1" si="43"/>
        <v>67306.52</v>
      </c>
      <c r="CA80" s="31">
        <f t="shared" ca="1" si="43"/>
        <v>71777.69</v>
      </c>
      <c r="CB80" s="31">
        <f t="shared" ca="1" si="43"/>
        <v>69272.44</v>
      </c>
      <c r="CC80" s="31">
        <f t="shared" ca="1" si="43"/>
        <v>55308.09</v>
      </c>
      <c r="CD80" s="31">
        <f t="shared" ca="1" si="43"/>
        <v>88451.83</v>
      </c>
      <c r="CE80" s="31">
        <f t="shared" ca="1" si="42"/>
        <v>109349.04</v>
      </c>
      <c r="CF80" s="31">
        <f t="shared" ca="1" si="42"/>
        <v>89681.16</v>
      </c>
      <c r="CG80" s="31">
        <f t="shared" ca="1" si="42"/>
        <v>199425.07</v>
      </c>
      <c r="CH80" s="31">
        <f t="shared" ca="1" si="42"/>
        <v>29538.5</v>
      </c>
      <c r="CI80" s="31">
        <f t="shared" ca="1" si="42"/>
        <v>86617.65</v>
      </c>
      <c r="CJ80" s="31">
        <f t="shared" ca="1" si="42"/>
        <v>106862.73</v>
      </c>
      <c r="CK80" s="32">
        <f t="shared" ca="1" si="39"/>
        <v>-44797.06</v>
      </c>
      <c r="CL80" s="32">
        <f t="shared" ca="1" si="39"/>
        <v>-17829.54</v>
      </c>
      <c r="CM80" s="32">
        <f t="shared" ca="1" si="39"/>
        <v>-19013.96</v>
      </c>
      <c r="CN80" s="32">
        <f t="shared" ca="1" si="39"/>
        <v>-18350.32</v>
      </c>
      <c r="CO80" s="32">
        <f t="shared" ca="1" si="39"/>
        <v>-14651.15</v>
      </c>
      <c r="CP80" s="32">
        <f t="shared" ca="1" si="39"/>
        <v>-23430.95</v>
      </c>
      <c r="CQ80" s="32">
        <f t="shared" ca="1" si="55"/>
        <v>-28966.63</v>
      </c>
      <c r="CR80" s="32">
        <f t="shared" ca="1" si="55"/>
        <v>-23756.6</v>
      </c>
      <c r="CS80" s="32">
        <f t="shared" ca="1" si="55"/>
        <v>-52827.83</v>
      </c>
      <c r="CT80" s="32">
        <f t="shared" ca="1" si="55"/>
        <v>-7824.77</v>
      </c>
      <c r="CU80" s="32">
        <f t="shared" ca="1" si="55"/>
        <v>-22945.07</v>
      </c>
      <c r="CV80" s="32">
        <f t="shared" ca="1" si="55"/>
        <v>-28308.01</v>
      </c>
      <c r="CW80" s="31">
        <f t="shared" ca="1" si="41"/>
        <v>-82874.559999999998</v>
      </c>
      <c r="CX80" s="31">
        <f t="shared" ca="1" si="41"/>
        <v>-32984.649999999994</v>
      </c>
      <c r="CY80" s="31">
        <f t="shared" ca="1" si="41"/>
        <v>-35175.83</v>
      </c>
      <c r="CZ80" s="31">
        <f t="shared" ca="1" si="41"/>
        <v>-16974.049999999996</v>
      </c>
      <c r="DA80" s="31">
        <f t="shared" ca="1" si="41"/>
        <v>-13552.309999999998</v>
      </c>
      <c r="DB80" s="31">
        <f t="shared" ca="1" si="41"/>
        <v>-21673.629999999997</v>
      </c>
      <c r="DC80" s="31">
        <f t="shared" ca="1" si="56"/>
        <v>-26794.14</v>
      </c>
      <c r="DD80" s="31">
        <f t="shared" ca="1" si="56"/>
        <v>46919.28</v>
      </c>
      <c r="DE80" s="31">
        <f t="shared" ca="1" si="56"/>
        <v>104334.96999999997</v>
      </c>
      <c r="DF80" s="31">
        <f t="shared" ca="1" si="56"/>
        <v>8607.239999999998</v>
      </c>
      <c r="DG80" s="31">
        <f t="shared" ca="1" si="56"/>
        <v>25239.589999999993</v>
      </c>
      <c r="DH80" s="31">
        <f t="shared" ca="1" si="56"/>
        <v>31138.80000000001</v>
      </c>
      <c r="DI80" s="32">
        <f t="shared" ca="1" si="48"/>
        <v>-4143.7299999999996</v>
      </c>
      <c r="DJ80" s="32">
        <f t="shared" ca="1" si="48"/>
        <v>-1649.23</v>
      </c>
      <c r="DK80" s="32">
        <f t="shared" ca="1" si="48"/>
        <v>-1758.79</v>
      </c>
      <c r="DL80" s="32">
        <f t="shared" ca="1" si="44"/>
        <v>-848.7</v>
      </c>
      <c r="DM80" s="32">
        <f t="shared" ca="1" si="44"/>
        <v>-677.62</v>
      </c>
      <c r="DN80" s="32">
        <f t="shared" ca="1" si="44"/>
        <v>-1083.68</v>
      </c>
      <c r="DO80" s="32">
        <f t="shared" ca="1" si="44"/>
        <v>-1339.71</v>
      </c>
      <c r="DP80" s="32">
        <f t="shared" ca="1" si="44"/>
        <v>2345.96</v>
      </c>
      <c r="DQ80" s="32">
        <f t="shared" ca="1" si="44"/>
        <v>5216.75</v>
      </c>
      <c r="DR80" s="32">
        <f t="shared" ca="1" si="44"/>
        <v>430.36</v>
      </c>
      <c r="DS80" s="32">
        <f t="shared" ca="1" si="44"/>
        <v>1261.98</v>
      </c>
      <c r="DT80" s="32">
        <f t="shared" ca="1" si="44"/>
        <v>1556.94</v>
      </c>
      <c r="DU80" s="31">
        <f t="shared" ca="1" si="49"/>
        <v>-20288.29</v>
      </c>
      <c r="DV80" s="31">
        <f t="shared" ca="1" si="49"/>
        <v>-7998.05</v>
      </c>
      <c r="DW80" s="31">
        <f t="shared" ca="1" si="49"/>
        <v>-8452.7199999999993</v>
      </c>
      <c r="DX80" s="31">
        <f t="shared" ca="1" si="45"/>
        <v>-4039.31</v>
      </c>
      <c r="DY80" s="31">
        <f t="shared" ca="1" si="45"/>
        <v>-3194.49</v>
      </c>
      <c r="DZ80" s="31">
        <f t="shared" ca="1" si="45"/>
        <v>-5058.33</v>
      </c>
      <c r="EA80" s="31">
        <f t="shared" ca="1" si="45"/>
        <v>-6192.99</v>
      </c>
      <c r="EB80" s="31">
        <f t="shared" ca="1" si="45"/>
        <v>10735.28</v>
      </c>
      <c r="EC80" s="31">
        <f t="shared" ca="1" si="45"/>
        <v>23629.14</v>
      </c>
      <c r="ED80" s="31">
        <f t="shared" ca="1" si="45"/>
        <v>1929.91</v>
      </c>
      <c r="EE80" s="31">
        <f t="shared" ca="1" si="45"/>
        <v>5600.43</v>
      </c>
      <c r="EF80" s="31">
        <f t="shared" ca="1" si="45"/>
        <v>6839.21</v>
      </c>
      <c r="EG80" s="32">
        <f t="shared" ca="1" si="50"/>
        <v>-107306.57999999999</v>
      </c>
      <c r="EH80" s="32">
        <f t="shared" ca="1" si="50"/>
        <v>-42631.93</v>
      </c>
      <c r="EI80" s="32">
        <f t="shared" ca="1" si="50"/>
        <v>-45387.340000000004</v>
      </c>
      <c r="EJ80" s="32">
        <f t="shared" ca="1" si="46"/>
        <v>-21862.059999999998</v>
      </c>
      <c r="EK80" s="32">
        <f t="shared" ca="1" si="46"/>
        <v>-17424.419999999998</v>
      </c>
      <c r="EL80" s="32">
        <f t="shared" ca="1" si="46"/>
        <v>-27815.64</v>
      </c>
      <c r="EM80" s="32">
        <f t="shared" ca="1" si="46"/>
        <v>-34326.839999999997</v>
      </c>
      <c r="EN80" s="32">
        <f t="shared" ca="1" si="46"/>
        <v>60000.52</v>
      </c>
      <c r="EO80" s="32">
        <f t="shared" ca="1" si="46"/>
        <v>133180.85999999999</v>
      </c>
      <c r="EP80" s="32">
        <f t="shared" ca="1" si="46"/>
        <v>10967.509999999998</v>
      </c>
      <c r="EQ80" s="32">
        <f t="shared" ca="1" si="46"/>
        <v>32101.999999999993</v>
      </c>
      <c r="ER80" s="32">
        <f t="shared" ca="1" si="46"/>
        <v>39534.950000000012</v>
      </c>
    </row>
    <row r="81" spans="1:148" x14ac:dyDescent="0.25">
      <c r="A81" t="s">
        <v>473</v>
      </c>
      <c r="B81" s="1" t="s">
        <v>101</v>
      </c>
      <c r="C81" t="str">
        <f t="shared" ca="1" si="52"/>
        <v>NPC1</v>
      </c>
      <c r="D81" t="str">
        <f t="shared" ca="1" si="53"/>
        <v>Northstone Power</v>
      </c>
      <c r="E81" s="51">
        <v>200.27360100000001</v>
      </c>
      <c r="F81" s="51">
        <v>5.9605110000000003</v>
      </c>
      <c r="G81" s="51">
        <v>39.131003999999997</v>
      </c>
      <c r="H81" s="51">
        <v>225.88028299999999</v>
      </c>
      <c r="I81" s="51">
        <v>15.425079</v>
      </c>
      <c r="J81" s="51">
        <v>48.886386000000002</v>
      </c>
      <c r="K81" s="51">
        <v>88.167753000000005</v>
      </c>
      <c r="L81" s="51">
        <v>46.954082999999997</v>
      </c>
      <c r="M81" s="51">
        <v>168.93136000000001</v>
      </c>
      <c r="N81" s="51">
        <v>316.74370900000002</v>
      </c>
      <c r="O81" s="51">
        <v>582.07184700000005</v>
      </c>
      <c r="P81" s="51">
        <v>243.80946900000001</v>
      </c>
      <c r="Q81" s="32">
        <v>143853.62</v>
      </c>
      <c r="R81" s="32">
        <v>153.61000000000001</v>
      </c>
      <c r="S81" s="32">
        <v>7675.33</v>
      </c>
      <c r="T81" s="32">
        <v>40529.519999999997</v>
      </c>
      <c r="U81" s="32">
        <v>798.63</v>
      </c>
      <c r="V81" s="32">
        <v>890.5</v>
      </c>
      <c r="W81" s="32">
        <v>48737.66</v>
      </c>
      <c r="X81" s="32">
        <v>7069.09</v>
      </c>
      <c r="Y81" s="32">
        <v>76464.05</v>
      </c>
      <c r="Z81" s="32">
        <v>63119.25</v>
      </c>
      <c r="AA81" s="32">
        <v>88976.23</v>
      </c>
      <c r="AB81" s="32">
        <v>38792.39</v>
      </c>
      <c r="AC81" s="2">
        <v>-6.05</v>
      </c>
      <c r="AD81" s="2">
        <v>-6.05</v>
      </c>
      <c r="AE81" s="2">
        <v>-6.05</v>
      </c>
      <c r="AF81" s="2">
        <v>-6.05</v>
      </c>
      <c r="AG81" s="2">
        <v>-6.05</v>
      </c>
      <c r="AH81" s="2">
        <v>-6.05</v>
      </c>
      <c r="AI81" s="2">
        <v>-6.05</v>
      </c>
      <c r="AJ81" s="2">
        <v>-6.75</v>
      </c>
      <c r="AK81" s="2">
        <v>-6.75</v>
      </c>
      <c r="AL81" s="2">
        <v>-6.75</v>
      </c>
      <c r="AM81" s="2">
        <v>-6.75</v>
      </c>
      <c r="AN81" s="2">
        <v>-6.75</v>
      </c>
      <c r="AO81" s="33">
        <v>-8703.14</v>
      </c>
      <c r="AP81" s="33">
        <v>-9.2899999999999991</v>
      </c>
      <c r="AQ81" s="33">
        <v>-464.36</v>
      </c>
      <c r="AR81" s="33">
        <v>-2452.04</v>
      </c>
      <c r="AS81" s="33">
        <v>-48.32</v>
      </c>
      <c r="AT81" s="33">
        <v>-53.88</v>
      </c>
      <c r="AU81" s="33">
        <v>-2948.63</v>
      </c>
      <c r="AV81" s="33">
        <v>-477.16</v>
      </c>
      <c r="AW81" s="33">
        <v>-5161.32</v>
      </c>
      <c r="AX81" s="33">
        <v>-4260.55</v>
      </c>
      <c r="AY81" s="33">
        <v>-6005.9</v>
      </c>
      <c r="AZ81" s="33">
        <v>-2618.4899999999998</v>
      </c>
      <c r="BA81" s="31">
        <f t="shared" si="38"/>
        <v>14.39</v>
      </c>
      <c r="BB81" s="31">
        <f t="shared" si="38"/>
        <v>0.02</v>
      </c>
      <c r="BC81" s="31">
        <f t="shared" si="38"/>
        <v>0.77</v>
      </c>
      <c r="BD81" s="31">
        <f t="shared" si="38"/>
        <v>-145.91</v>
      </c>
      <c r="BE81" s="31">
        <f t="shared" si="38"/>
        <v>-2.88</v>
      </c>
      <c r="BF81" s="31">
        <f t="shared" si="38"/>
        <v>-3.21</v>
      </c>
      <c r="BG81" s="31">
        <f t="shared" si="54"/>
        <v>-175.46</v>
      </c>
      <c r="BH81" s="31">
        <f t="shared" si="54"/>
        <v>-63.62</v>
      </c>
      <c r="BI81" s="31">
        <f t="shared" si="54"/>
        <v>-688.18</v>
      </c>
      <c r="BJ81" s="31">
        <f t="shared" si="54"/>
        <v>-347.16</v>
      </c>
      <c r="BK81" s="31">
        <f t="shared" si="54"/>
        <v>-489.37</v>
      </c>
      <c r="BL81" s="31">
        <f t="shared" si="54"/>
        <v>-213.36</v>
      </c>
      <c r="BM81" s="6">
        <f t="shared" ca="1" si="51"/>
        <v>-0.12</v>
      </c>
      <c r="BN81" s="6">
        <f t="shared" ca="1" si="51"/>
        <v>-0.12</v>
      </c>
      <c r="BO81" s="6">
        <f t="shared" ca="1" si="51"/>
        <v>-0.12</v>
      </c>
      <c r="BP81" s="6">
        <f t="shared" ca="1" si="51"/>
        <v>-0.12</v>
      </c>
      <c r="BQ81" s="6">
        <f t="shared" ca="1" si="51"/>
        <v>-0.12</v>
      </c>
      <c r="BR81" s="6">
        <f t="shared" ca="1" si="51"/>
        <v>-0.12</v>
      </c>
      <c r="BS81" s="6">
        <f t="shared" ca="1" si="51"/>
        <v>-0.12</v>
      </c>
      <c r="BT81" s="6">
        <f t="shared" ca="1" si="51"/>
        <v>-0.12</v>
      </c>
      <c r="BU81" s="6">
        <f t="shared" ca="1" si="51"/>
        <v>-0.12</v>
      </c>
      <c r="BV81" s="6">
        <f t="shared" ca="1" si="51"/>
        <v>-0.12</v>
      </c>
      <c r="BW81" s="6">
        <f t="shared" ca="1" si="51"/>
        <v>-0.12</v>
      </c>
      <c r="BX81" s="6">
        <f t="shared" ca="1" si="51"/>
        <v>-0.12</v>
      </c>
      <c r="BY81" s="31">
        <f t="shared" ca="1" si="43"/>
        <v>-17262.43</v>
      </c>
      <c r="BZ81" s="31">
        <f t="shared" ca="1" si="43"/>
        <v>-18.43</v>
      </c>
      <c r="CA81" s="31">
        <f t="shared" ca="1" si="43"/>
        <v>-921.04</v>
      </c>
      <c r="CB81" s="31">
        <f t="shared" ca="1" si="43"/>
        <v>-4863.54</v>
      </c>
      <c r="CC81" s="31">
        <f t="shared" ca="1" si="43"/>
        <v>-95.84</v>
      </c>
      <c r="CD81" s="31">
        <f t="shared" ca="1" si="43"/>
        <v>-106.86</v>
      </c>
      <c r="CE81" s="31">
        <f t="shared" ca="1" si="42"/>
        <v>-5848.52</v>
      </c>
      <c r="CF81" s="31">
        <f t="shared" ca="1" si="42"/>
        <v>-848.29</v>
      </c>
      <c r="CG81" s="31">
        <f t="shared" ca="1" si="42"/>
        <v>-9175.69</v>
      </c>
      <c r="CH81" s="31">
        <f t="shared" ca="1" si="42"/>
        <v>-7574.31</v>
      </c>
      <c r="CI81" s="31">
        <f t="shared" ca="1" si="42"/>
        <v>-10677.15</v>
      </c>
      <c r="CJ81" s="31">
        <f t="shared" ca="1" si="42"/>
        <v>-4655.09</v>
      </c>
      <c r="CK81" s="32">
        <f t="shared" ca="1" si="39"/>
        <v>-575.41</v>
      </c>
      <c r="CL81" s="32">
        <f t="shared" ca="1" si="39"/>
        <v>-0.61</v>
      </c>
      <c r="CM81" s="32">
        <f t="shared" ca="1" si="39"/>
        <v>-30.7</v>
      </c>
      <c r="CN81" s="32">
        <f t="shared" ca="1" si="39"/>
        <v>-162.12</v>
      </c>
      <c r="CO81" s="32">
        <f t="shared" ca="1" si="39"/>
        <v>-3.19</v>
      </c>
      <c r="CP81" s="32">
        <f t="shared" ca="1" si="39"/>
        <v>-3.56</v>
      </c>
      <c r="CQ81" s="32">
        <f t="shared" ca="1" si="55"/>
        <v>-194.95</v>
      </c>
      <c r="CR81" s="32">
        <f t="shared" ca="1" si="55"/>
        <v>-28.28</v>
      </c>
      <c r="CS81" s="32">
        <f t="shared" ca="1" si="55"/>
        <v>-305.86</v>
      </c>
      <c r="CT81" s="32">
        <f t="shared" ca="1" si="55"/>
        <v>-252.48</v>
      </c>
      <c r="CU81" s="32">
        <f t="shared" ca="1" si="55"/>
        <v>-355.9</v>
      </c>
      <c r="CV81" s="32">
        <f t="shared" ca="1" si="55"/>
        <v>-155.16999999999999</v>
      </c>
      <c r="CW81" s="31">
        <f t="shared" ca="1" si="41"/>
        <v>-9149.09</v>
      </c>
      <c r="CX81" s="31">
        <f t="shared" ca="1" si="41"/>
        <v>-9.77</v>
      </c>
      <c r="CY81" s="31">
        <f t="shared" ca="1" si="41"/>
        <v>-488.15</v>
      </c>
      <c r="CZ81" s="31">
        <f t="shared" ca="1" si="41"/>
        <v>-2427.71</v>
      </c>
      <c r="DA81" s="31">
        <f t="shared" ca="1" si="41"/>
        <v>-47.83</v>
      </c>
      <c r="DB81" s="31">
        <f t="shared" ca="1" si="41"/>
        <v>-53.33</v>
      </c>
      <c r="DC81" s="31">
        <f t="shared" ca="1" si="56"/>
        <v>-2919.38</v>
      </c>
      <c r="DD81" s="31">
        <f t="shared" ca="1" si="56"/>
        <v>-335.78999999999991</v>
      </c>
      <c r="DE81" s="31">
        <f t="shared" ca="1" si="56"/>
        <v>-3632.0500000000015</v>
      </c>
      <c r="DF81" s="31">
        <f t="shared" ca="1" si="56"/>
        <v>-3219.08</v>
      </c>
      <c r="DG81" s="31">
        <f t="shared" ca="1" si="56"/>
        <v>-4537.78</v>
      </c>
      <c r="DH81" s="31">
        <f t="shared" ca="1" si="56"/>
        <v>-1978.4100000000003</v>
      </c>
      <c r="DI81" s="32">
        <f t="shared" ca="1" si="48"/>
        <v>-457.45</v>
      </c>
      <c r="DJ81" s="32">
        <f t="shared" ca="1" si="48"/>
        <v>-0.49</v>
      </c>
      <c r="DK81" s="32">
        <f t="shared" ca="1" si="48"/>
        <v>-24.41</v>
      </c>
      <c r="DL81" s="32">
        <f t="shared" ca="1" si="44"/>
        <v>-121.39</v>
      </c>
      <c r="DM81" s="32">
        <f t="shared" ca="1" si="44"/>
        <v>-2.39</v>
      </c>
      <c r="DN81" s="32">
        <f t="shared" ca="1" si="44"/>
        <v>-2.67</v>
      </c>
      <c r="DO81" s="32">
        <f t="shared" ca="1" si="44"/>
        <v>-145.97</v>
      </c>
      <c r="DP81" s="32">
        <f t="shared" ca="1" si="44"/>
        <v>-16.79</v>
      </c>
      <c r="DQ81" s="32">
        <f t="shared" ca="1" si="44"/>
        <v>-181.6</v>
      </c>
      <c r="DR81" s="32">
        <f t="shared" ca="1" si="44"/>
        <v>-160.94999999999999</v>
      </c>
      <c r="DS81" s="32">
        <f t="shared" ca="1" si="44"/>
        <v>-226.89</v>
      </c>
      <c r="DT81" s="32">
        <f t="shared" ca="1" si="44"/>
        <v>-98.92</v>
      </c>
      <c r="DU81" s="31">
        <f t="shared" ca="1" si="49"/>
        <v>-2239.7600000000002</v>
      </c>
      <c r="DV81" s="31">
        <f t="shared" ca="1" si="49"/>
        <v>-2.37</v>
      </c>
      <c r="DW81" s="31">
        <f t="shared" ca="1" si="49"/>
        <v>-117.3</v>
      </c>
      <c r="DX81" s="31">
        <f t="shared" ca="1" si="45"/>
        <v>-577.72</v>
      </c>
      <c r="DY81" s="31">
        <f t="shared" ca="1" si="45"/>
        <v>-11.27</v>
      </c>
      <c r="DZ81" s="31">
        <f t="shared" ca="1" si="45"/>
        <v>-12.45</v>
      </c>
      <c r="EA81" s="31">
        <f t="shared" ca="1" si="45"/>
        <v>-674.76</v>
      </c>
      <c r="EB81" s="31">
        <f t="shared" ca="1" si="45"/>
        <v>-76.83</v>
      </c>
      <c r="EC81" s="31">
        <f t="shared" ca="1" si="45"/>
        <v>-822.56</v>
      </c>
      <c r="ED81" s="31">
        <f t="shared" ca="1" si="45"/>
        <v>-721.78</v>
      </c>
      <c r="EE81" s="31">
        <f t="shared" ca="1" si="45"/>
        <v>-1006.89</v>
      </c>
      <c r="EF81" s="31">
        <f t="shared" ca="1" si="45"/>
        <v>-434.53</v>
      </c>
      <c r="EG81" s="32">
        <f t="shared" ca="1" si="50"/>
        <v>-11846.300000000001</v>
      </c>
      <c r="EH81" s="32">
        <f t="shared" ca="1" si="50"/>
        <v>-12.629999999999999</v>
      </c>
      <c r="EI81" s="32">
        <f t="shared" ca="1" si="50"/>
        <v>-629.8599999999999</v>
      </c>
      <c r="EJ81" s="32">
        <f t="shared" ca="1" si="46"/>
        <v>-3126.8199999999997</v>
      </c>
      <c r="EK81" s="32">
        <f t="shared" ca="1" si="46"/>
        <v>-61.489999999999995</v>
      </c>
      <c r="EL81" s="32">
        <f t="shared" ca="1" si="46"/>
        <v>-68.45</v>
      </c>
      <c r="EM81" s="32">
        <f t="shared" ca="1" si="46"/>
        <v>-3740.1099999999997</v>
      </c>
      <c r="EN81" s="32">
        <f t="shared" ca="1" si="46"/>
        <v>-429.40999999999991</v>
      </c>
      <c r="EO81" s="32">
        <f t="shared" ca="1" si="46"/>
        <v>-4636.2100000000009</v>
      </c>
      <c r="EP81" s="32">
        <f t="shared" ca="1" si="46"/>
        <v>-4101.8099999999995</v>
      </c>
      <c r="EQ81" s="32">
        <f t="shared" ca="1" si="46"/>
        <v>-5771.56</v>
      </c>
      <c r="ER81" s="32">
        <f t="shared" ca="1" si="46"/>
        <v>-2511.8600000000006</v>
      </c>
    </row>
    <row r="82" spans="1:148" x14ac:dyDescent="0.25">
      <c r="A82" t="s">
        <v>474</v>
      </c>
      <c r="B82" s="1" t="s">
        <v>82</v>
      </c>
      <c r="C82" t="str">
        <f t="shared" ca="1" si="52"/>
        <v>NPP1</v>
      </c>
      <c r="D82" t="str">
        <f t="shared" ca="1" si="53"/>
        <v>Northern Prairie Power Project</v>
      </c>
      <c r="E82" s="51">
        <v>16537.71</v>
      </c>
      <c r="F82" s="51">
        <v>21187.067999999999</v>
      </c>
      <c r="G82" s="51">
        <v>17529.624</v>
      </c>
      <c r="H82" s="51">
        <v>3824.268</v>
      </c>
      <c r="I82" s="51">
        <v>5353.8239999999996</v>
      </c>
      <c r="J82" s="51">
        <v>16713.018</v>
      </c>
      <c r="K82" s="51">
        <v>11655.546</v>
      </c>
      <c r="L82" s="51">
        <v>9540.51</v>
      </c>
      <c r="M82" s="51">
        <v>17067.918000000001</v>
      </c>
      <c r="N82" s="51">
        <v>16150.848</v>
      </c>
      <c r="O82" s="51">
        <v>13874.616</v>
      </c>
      <c r="P82" s="51">
        <v>8998.2900000000009</v>
      </c>
      <c r="Q82" s="32">
        <v>3931139.4</v>
      </c>
      <c r="R82" s="32">
        <v>1279623.93</v>
      </c>
      <c r="S82" s="32">
        <v>1880258.55</v>
      </c>
      <c r="T82" s="32">
        <v>944448.61</v>
      </c>
      <c r="U82" s="32">
        <v>757140.63</v>
      </c>
      <c r="V82" s="32">
        <v>2018193.16</v>
      </c>
      <c r="W82" s="32">
        <v>3255118.38</v>
      </c>
      <c r="X82" s="32">
        <v>2282324.7200000002</v>
      </c>
      <c r="Y82" s="32">
        <v>5165615.3099999996</v>
      </c>
      <c r="Z82" s="32">
        <v>3634205.96</v>
      </c>
      <c r="AA82" s="32">
        <v>3104423.36</v>
      </c>
      <c r="AB82" s="32">
        <v>1529629.37</v>
      </c>
      <c r="AC82" s="2">
        <v>-6.15</v>
      </c>
      <c r="AD82" s="2">
        <v>-6.15</v>
      </c>
      <c r="AE82" s="2">
        <v>-6.15</v>
      </c>
      <c r="AF82" s="2">
        <v>-6.15</v>
      </c>
      <c r="AG82" s="2">
        <v>-6.15</v>
      </c>
      <c r="AH82" s="2">
        <v>-6.15</v>
      </c>
      <c r="AI82" s="2">
        <v>-6.15</v>
      </c>
      <c r="AJ82" s="2">
        <v>-6.83</v>
      </c>
      <c r="AK82" s="2">
        <v>-6.83</v>
      </c>
      <c r="AL82" s="2">
        <v>-6.83</v>
      </c>
      <c r="AM82" s="2">
        <v>-6.83</v>
      </c>
      <c r="AN82" s="2">
        <v>-6.83</v>
      </c>
      <c r="AO82" s="33">
        <v>-241765.07</v>
      </c>
      <c r="AP82" s="33">
        <v>-78696.87</v>
      </c>
      <c r="AQ82" s="33">
        <v>-115635.9</v>
      </c>
      <c r="AR82" s="33">
        <v>-58083.59</v>
      </c>
      <c r="AS82" s="33">
        <v>-46564.15</v>
      </c>
      <c r="AT82" s="33">
        <v>-124118.88</v>
      </c>
      <c r="AU82" s="33">
        <v>-200189.78</v>
      </c>
      <c r="AV82" s="33">
        <v>-155882.78</v>
      </c>
      <c r="AW82" s="33">
        <v>-352811.53</v>
      </c>
      <c r="AX82" s="33">
        <v>-248216.27</v>
      </c>
      <c r="AY82" s="33">
        <v>-212032.12</v>
      </c>
      <c r="AZ82" s="33">
        <v>-104473.69</v>
      </c>
      <c r="BA82" s="31">
        <f t="shared" si="38"/>
        <v>393.11</v>
      </c>
      <c r="BB82" s="31">
        <f t="shared" si="38"/>
        <v>127.96</v>
      </c>
      <c r="BC82" s="31">
        <f t="shared" si="38"/>
        <v>188.03</v>
      </c>
      <c r="BD82" s="31">
        <f t="shared" si="38"/>
        <v>-3400.01</v>
      </c>
      <c r="BE82" s="31">
        <f t="shared" si="38"/>
        <v>-2725.71</v>
      </c>
      <c r="BF82" s="31">
        <f t="shared" si="38"/>
        <v>-7265.5</v>
      </c>
      <c r="BG82" s="31">
        <f t="shared" si="54"/>
        <v>-11718.43</v>
      </c>
      <c r="BH82" s="31">
        <f t="shared" si="54"/>
        <v>-20540.919999999998</v>
      </c>
      <c r="BI82" s="31">
        <f t="shared" si="54"/>
        <v>-46490.54</v>
      </c>
      <c r="BJ82" s="31">
        <f t="shared" si="54"/>
        <v>-19988.13</v>
      </c>
      <c r="BK82" s="31">
        <f t="shared" si="54"/>
        <v>-17074.330000000002</v>
      </c>
      <c r="BL82" s="31">
        <f t="shared" si="54"/>
        <v>-8412.9599999999991</v>
      </c>
      <c r="BM82" s="6">
        <f t="shared" ca="1" si="51"/>
        <v>-0.12</v>
      </c>
      <c r="BN82" s="6">
        <f t="shared" ca="1" si="51"/>
        <v>-0.12</v>
      </c>
      <c r="BO82" s="6">
        <f t="shared" ca="1" si="51"/>
        <v>-0.12</v>
      </c>
      <c r="BP82" s="6">
        <f t="shared" ca="1" si="51"/>
        <v>-0.12</v>
      </c>
      <c r="BQ82" s="6">
        <f t="shared" ca="1" si="51"/>
        <v>-0.12</v>
      </c>
      <c r="BR82" s="6">
        <f t="shared" ca="1" si="51"/>
        <v>-0.12</v>
      </c>
      <c r="BS82" s="6">
        <f t="shared" ca="1" si="51"/>
        <v>-0.12</v>
      </c>
      <c r="BT82" s="6">
        <f t="shared" ca="1" si="51"/>
        <v>-0.12</v>
      </c>
      <c r="BU82" s="6">
        <f t="shared" ca="1" si="51"/>
        <v>-0.12</v>
      </c>
      <c r="BV82" s="6">
        <f t="shared" ca="1" si="51"/>
        <v>-0.12</v>
      </c>
      <c r="BW82" s="6">
        <f t="shared" ca="1" si="51"/>
        <v>-0.12</v>
      </c>
      <c r="BX82" s="6">
        <f t="shared" ca="1" si="51"/>
        <v>-0.12</v>
      </c>
      <c r="BY82" s="31">
        <f t="shared" ca="1" si="43"/>
        <v>-471736.73</v>
      </c>
      <c r="BZ82" s="31">
        <f t="shared" ca="1" si="43"/>
        <v>-153554.87</v>
      </c>
      <c r="CA82" s="31">
        <f t="shared" ca="1" si="43"/>
        <v>-225631.03</v>
      </c>
      <c r="CB82" s="31">
        <f t="shared" ca="1" si="43"/>
        <v>-113333.83</v>
      </c>
      <c r="CC82" s="31">
        <f t="shared" ca="1" si="43"/>
        <v>-90856.88</v>
      </c>
      <c r="CD82" s="31">
        <f t="shared" ca="1" si="43"/>
        <v>-242183.18</v>
      </c>
      <c r="CE82" s="31">
        <f t="shared" ca="1" si="42"/>
        <v>-390614.21</v>
      </c>
      <c r="CF82" s="31">
        <f t="shared" ca="1" si="42"/>
        <v>-273878.96999999997</v>
      </c>
      <c r="CG82" s="31">
        <f t="shared" ca="1" si="42"/>
        <v>-619873.84</v>
      </c>
      <c r="CH82" s="31">
        <f t="shared" ca="1" si="42"/>
        <v>-436104.72</v>
      </c>
      <c r="CI82" s="31">
        <f t="shared" ca="1" si="42"/>
        <v>-372530.8</v>
      </c>
      <c r="CJ82" s="31">
        <f t="shared" ca="1" si="42"/>
        <v>-183555.52</v>
      </c>
      <c r="CK82" s="32">
        <f t="shared" ca="1" si="39"/>
        <v>-15724.56</v>
      </c>
      <c r="CL82" s="32">
        <f t="shared" ca="1" si="39"/>
        <v>-5118.5</v>
      </c>
      <c r="CM82" s="32">
        <f t="shared" ca="1" si="39"/>
        <v>-7521.03</v>
      </c>
      <c r="CN82" s="32">
        <f t="shared" ca="1" si="39"/>
        <v>-3777.79</v>
      </c>
      <c r="CO82" s="32">
        <f t="shared" ca="1" si="39"/>
        <v>-3028.56</v>
      </c>
      <c r="CP82" s="32">
        <f t="shared" ca="1" si="39"/>
        <v>-8072.77</v>
      </c>
      <c r="CQ82" s="32">
        <f t="shared" ca="1" si="55"/>
        <v>-13020.47</v>
      </c>
      <c r="CR82" s="32">
        <f t="shared" ca="1" si="55"/>
        <v>-9129.2999999999993</v>
      </c>
      <c r="CS82" s="32">
        <f t="shared" ca="1" si="55"/>
        <v>-20662.46</v>
      </c>
      <c r="CT82" s="32">
        <f t="shared" ca="1" si="55"/>
        <v>-14536.82</v>
      </c>
      <c r="CU82" s="32">
        <f t="shared" ca="1" si="55"/>
        <v>-12417.69</v>
      </c>
      <c r="CV82" s="32">
        <f t="shared" ca="1" si="55"/>
        <v>-6118.52</v>
      </c>
      <c r="CW82" s="31">
        <f t="shared" ca="1" si="41"/>
        <v>-246089.32999999996</v>
      </c>
      <c r="CX82" s="31">
        <f t="shared" ca="1" si="41"/>
        <v>-80104.460000000006</v>
      </c>
      <c r="CY82" s="31">
        <f t="shared" ca="1" si="41"/>
        <v>-117704.19</v>
      </c>
      <c r="CZ82" s="31">
        <f t="shared" ca="1" si="41"/>
        <v>-55628.02</v>
      </c>
      <c r="DA82" s="31">
        <f t="shared" ca="1" si="41"/>
        <v>-44595.58</v>
      </c>
      <c r="DB82" s="31">
        <f t="shared" ca="1" si="41"/>
        <v>-118871.56999999998</v>
      </c>
      <c r="DC82" s="31">
        <f t="shared" ca="1" si="56"/>
        <v>-191726.47</v>
      </c>
      <c r="DD82" s="31">
        <f t="shared" ca="1" si="56"/>
        <v>-106584.56999999996</v>
      </c>
      <c r="DE82" s="31">
        <f t="shared" ca="1" si="56"/>
        <v>-241234.22999999989</v>
      </c>
      <c r="DF82" s="31">
        <f t="shared" ca="1" si="56"/>
        <v>-182437.13999999998</v>
      </c>
      <c r="DG82" s="31">
        <f t="shared" ca="1" si="56"/>
        <v>-155842.03999999998</v>
      </c>
      <c r="DH82" s="31">
        <f t="shared" ca="1" si="56"/>
        <v>-76787.389999999985</v>
      </c>
      <c r="DI82" s="32">
        <f t="shared" ca="1" si="48"/>
        <v>-12304.47</v>
      </c>
      <c r="DJ82" s="32">
        <f t="shared" ca="1" si="48"/>
        <v>-4005.22</v>
      </c>
      <c r="DK82" s="32">
        <f t="shared" ca="1" si="48"/>
        <v>-5885.21</v>
      </c>
      <c r="DL82" s="32">
        <f t="shared" ca="1" si="44"/>
        <v>-2781.4</v>
      </c>
      <c r="DM82" s="32">
        <f t="shared" ca="1" si="44"/>
        <v>-2229.7800000000002</v>
      </c>
      <c r="DN82" s="32">
        <f t="shared" ca="1" si="44"/>
        <v>-5943.58</v>
      </c>
      <c r="DO82" s="32">
        <f t="shared" ca="1" si="44"/>
        <v>-9586.32</v>
      </c>
      <c r="DP82" s="32">
        <f t="shared" ca="1" si="44"/>
        <v>-5329.23</v>
      </c>
      <c r="DQ82" s="32">
        <f t="shared" ca="1" si="44"/>
        <v>-12061.71</v>
      </c>
      <c r="DR82" s="32">
        <f t="shared" ca="1" si="44"/>
        <v>-9121.86</v>
      </c>
      <c r="DS82" s="32">
        <f t="shared" ca="1" si="44"/>
        <v>-7792.1</v>
      </c>
      <c r="DT82" s="32">
        <f t="shared" ca="1" si="44"/>
        <v>-3839.37</v>
      </c>
      <c r="DU82" s="31">
        <f t="shared" ca="1" si="49"/>
        <v>-60244.43</v>
      </c>
      <c r="DV82" s="31">
        <f t="shared" ca="1" si="49"/>
        <v>-19423.560000000001</v>
      </c>
      <c r="DW82" s="31">
        <f t="shared" ca="1" si="49"/>
        <v>-28284.2</v>
      </c>
      <c r="DX82" s="31">
        <f t="shared" ca="1" si="45"/>
        <v>-13237.79</v>
      </c>
      <c r="DY82" s="31">
        <f t="shared" ca="1" si="45"/>
        <v>-10511.88</v>
      </c>
      <c r="DZ82" s="31">
        <f t="shared" ca="1" si="45"/>
        <v>-27743.01</v>
      </c>
      <c r="EA82" s="31">
        <f t="shared" ca="1" si="45"/>
        <v>-44314.18</v>
      </c>
      <c r="EB82" s="31">
        <f t="shared" ca="1" si="45"/>
        <v>-24386.880000000001</v>
      </c>
      <c r="EC82" s="31">
        <f t="shared" ca="1" si="45"/>
        <v>-54633.24</v>
      </c>
      <c r="ED82" s="31">
        <f t="shared" ca="1" si="45"/>
        <v>-40906.01</v>
      </c>
      <c r="EE82" s="31">
        <f t="shared" ca="1" si="45"/>
        <v>-34579.870000000003</v>
      </c>
      <c r="EF82" s="31">
        <f t="shared" ca="1" si="45"/>
        <v>-16865.310000000001</v>
      </c>
      <c r="EG82" s="32">
        <f t="shared" ca="1" si="50"/>
        <v>-318638.23</v>
      </c>
      <c r="EH82" s="32">
        <f t="shared" ca="1" si="50"/>
        <v>-103533.24</v>
      </c>
      <c r="EI82" s="32">
        <f t="shared" ca="1" si="50"/>
        <v>-151873.60000000001</v>
      </c>
      <c r="EJ82" s="32">
        <f t="shared" ca="1" si="46"/>
        <v>-71647.209999999992</v>
      </c>
      <c r="EK82" s="32">
        <f t="shared" ca="1" si="46"/>
        <v>-57337.24</v>
      </c>
      <c r="EL82" s="32">
        <f t="shared" ca="1" si="46"/>
        <v>-152558.15999999997</v>
      </c>
      <c r="EM82" s="32">
        <f t="shared" ca="1" si="46"/>
        <v>-245626.97</v>
      </c>
      <c r="EN82" s="32">
        <f t="shared" ca="1" si="46"/>
        <v>-136300.67999999996</v>
      </c>
      <c r="EO82" s="32">
        <f t="shared" ca="1" si="46"/>
        <v>-307929.17999999988</v>
      </c>
      <c r="EP82" s="32">
        <f t="shared" ca="1" si="46"/>
        <v>-232465.01</v>
      </c>
      <c r="EQ82" s="32">
        <f t="shared" ca="1" si="46"/>
        <v>-198214.00999999998</v>
      </c>
      <c r="ER82" s="32">
        <f t="shared" ca="1" si="46"/>
        <v>-97492.069999999978</v>
      </c>
    </row>
    <row r="83" spans="1:148" x14ac:dyDescent="0.25">
      <c r="A83" t="s">
        <v>475</v>
      </c>
      <c r="B83" s="1" t="s">
        <v>103</v>
      </c>
      <c r="C83" t="str">
        <f t="shared" ca="1" si="52"/>
        <v>NX01</v>
      </c>
      <c r="D83" t="str">
        <f t="shared" ca="1" si="53"/>
        <v>Nexen Balzac</v>
      </c>
      <c r="E83" s="51">
        <v>57376.113899999997</v>
      </c>
      <c r="F83" s="51">
        <v>60224.803899999999</v>
      </c>
      <c r="G83" s="51">
        <v>58729.177499999998</v>
      </c>
      <c r="H83" s="51">
        <v>51069.770199999999</v>
      </c>
      <c r="I83" s="51">
        <v>38991.328500000003</v>
      </c>
      <c r="J83" s="51">
        <v>31568.0461</v>
      </c>
      <c r="K83" s="51">
        <v>29682.02</v>
      </c>
      <c r="L83" s="51">
        <v>44081.8056</v>
      </c>
      <c r="M83" s="51">
        <v>46370.2909</v>
      </c>
      <c r="N83" s="51">
        <v>31545.3236</v>
      </c>
      <c r="O83" s="51">
        <v>53662.779300000002</v>
      </c>
      <c r="P83" s="51">
        <v>53793.774599999997</v>
      </c>
      <c r="Q83" s="32">
        <v>6411500</v>
      </c>
      <c r="R83" s="32">
        <v>2949415.67</v>
      </c>
      <c r="S83" s="32">
        <v>3609169.69</v>
      </c>
      <c r="T83" s="32">
        <v>2761654.5</v>
      </c>
      <c r="U83" s="32">
        <v>1575603.09</v>
      </c>
      <c r="V83" s="32">
        <v>2523509.36</v>
      </c>
      <c r="W83" s="32">
        <v>3524759.39</v>
      </c>
      <c r="X83" s="32">
        <v>3670166.44</v>
      </c>
      <c r="Y83" s="32">
        <v>7268581.5999999996</v>
      </c>
      <c r="Z83" s="32">
        <v>3388657.14</v>
      </c>
      <c r="AA83" s="32">
        <v>5965945.9400000004</v>
      </c>
      <c r="AB83" s="32">
        <v>4112454.64</v>
      </c>
      <c r="AC83" s="2">
        <v>0.87</v>
      </c>
      <c r="AD83" s="2">
        <v>0.87</v>
      </c>
      <c r="AE83" s="2">
        <v>0.87</v>
      </c>
      <c r="AF83" s="2">
        <v>0.87</v>
      </c>
      <c r="AG83" s="2">
        <v>0.87</v>
      </c>
      <c r="AH83" s="2">
        <v>0.87</v>
      </c>
      <c r="AI83" s="2">
        <v>0.87</v>
      </c>
      <c r="AJ83" s="2">
        <v>0.24</v>
      </c>
      <c r="AK83" s="2">
        <v>0.24</v>
      </c>
      <c r="AL83" s="2">
        <v>0.24</v>
      </c>
      <c r="AM83" s="2">
        <v>0.24</v>
      </c>
      <c r="AN83" s="2">
        <v>0.24</v>
      </c>
      <c r="AO83" s="33">
        <v>55780.05</v>
      </c>
      <c r="AP83" s="33">
        <v>25659.919999999998</v>
      </c>
      <c r="AQ83" s="33">
        <v>31399.78</v>
      </c>
      <c r="AR83" s="33">
        <v>24026.39</v>
      </c>
      <c r="AS83" s="33">
        <v>13707.75</v>
      </c>
      <c r="AT83" s="33">
        <v>21954.53</v>
      </c>
      <c r="AU83" s="33">
        <v>30665.41</v>
      </c>
      <c r="AV83" s="33">
        <v>8808.4</v>
      </c>
      <c r="AW83" s="33">
        <v>17444.599999999999</v>
      </c>
      <c r="AX83" s="33">
        <v>8132.78</v>
      </c>
      <c r="AY83" s="33">
        <v>14318.27</v>
      </c>
      <c r="AZ83" s="33">
        <v>9869.89</v>
      </c>
      <c r="BA83" s="31">
        <f t="shared" si="38"/>
        <v>641.15</v>
      </c>
      <c r="BB83" s="31">
        <f t="shared" si="38"/>
        <v>294.94</v>
      </c>
      <c r="BC83" s="31">
        <f t="shared" si="38"/>
        <v>360.92</v>
      </c>
      <c r="BD83" s="31">
        <f t="shared" si="38"/>
        <v>-9941.9599999999991</v>
      </c>
      <c r="BE83" s="31">
        <f t="shared" si="38"/>
        <v>-5672.17</v>
      </c>
      <c r="BF83" s="31">
        <f t="shared" si="38"/>
        <v>-9084.6299999999992</v>
      </c>
      <c r="BG83" s="31">
        <f t="shared" si="54"/>
        <v>-12689.13</v>
      </c>
      <c r="BH83" s="31">
        <f t="shared" si="54"/>
        <v>-33031.5</v>
      </c>
      <c r="BI83" s="31">
        <f t="shared" si="54"/>
        <v>-65417.23</v>
      </c>
      <c r="BJ83" s="31">
        <f t="shared" si="54"/>
        <v>-18637.61</v>
      </c>
      <c r="BK83" s="31">
        <f t="shared" si="54"/>
        <v>-32812.699999999997</v>
      </c>
      <c r="BL83" s="31">
        <f t="shared" si="54"/>
        <v>-22618.5</v>
      </c>
      <c r="BM83" s="6">
        <f t="shared" ca="1" si="51"/>
        <v>-9.4999999999999998E-3</v>
      </c>
      <c r="BN83" s="6">
        <f t="shared" ca="1" si="51"/>
        <v>-9.4999999999999998E-3</v>
      </c>
      <c r="BO83" s="6">
        <f t="shared" ca="1" si="51"/>
        <v>-9.4999999999999998E-3</v>
      </c>
      <c r="BP83" s="6">
        <f t="shared" ca="1" si="51"/>
        <v>-9.4999999999999998E-3</v>
      </c>
      <c r="BQ83" s="6">
        <f t="shared" ca="1" si="51"/>
        <v>-9.4999999999999998E-3</v>
      </c>
      <c r="BR83" s="6">
        <f t="shared" ca="1" si="51"/>
        <v>-9.4999999999999998E-3</v>
      </c>
      <c r="BS83" s="6">
        <f t="shared" ca="1" si="51"/>
        <v>-9.4999999999999998E-3</v>
      </c>
      <c r="BT83" s="6">
        <f t="shared" ca="1" si="51"/>
        <v>-9.4999999999999998E-3</v>
      </c>
      <c r="BU83" s="6">
        <f t="shared" ca="1" si="51"/>
        <v>-9.4999999999999998E-3</v>
      </c>
      <c r="BV83" s="6">
        <f t="shared" ca="1" si="51"/>
        <v>-9.4999999999999998E-3</v>
      </c>
      <c r="BW83" s="6">
        <f t="shared" ca="1" si="51"/>
        <v>-9.4999999999999998E-3</v>
      </c>
      <c r="BX83" s="6">
        <f t="shared" ca="1" si="51"/>
        <v>-9.4999999999999998E-3</v>
      </c>
      <c r="BY83" s="31">
        <f t="shared" ca="1" si="43"/>
        <v>-60909.25</v>
      </c>
      <c r="BZ83" s="31">
        <f t="shared" ca="1" si="43"/>
        <v>-28019.45</v>
      </c>
      <c r="CA83" s="31">
        <f t="shared" ca="1" si="43"/>
        <v>-34287.11</v>
      </c>
      <c r="CB83" s="31">
        <f t="shared" ca="1" si="43"/>
        <v>-26235.72</v>
      </c>
      <c r="CC83" s="31">
        <f t="shared" ca="1" si="43"/>
        <v>-14968.23</v>
      </c>
      <c r="CD83" s="31">
        <f t="shared" ca="1" si="43"/>
        <v>-23973.34</v>
      </c>
      <c r="CE83" s="31">
        <f t="shared" ca="1" si="42"/>
        <v>-33485.21</v>
      </c>
      <c r="CF83" s="31">
        <f t="shared" ca="1" si="42"/>
        <v>-34866.58</v>
      </c>
      <c r="CG83" s="31">
        <f t="shared" ca="1" si="42"/>
        <v>-69051.53</v>
      </c>
      <c r="CH83" s="31">
        <f t="shared" ca="1" si="42"/>
        <v>-32192.240000000002</v>
      </c>
      <c r="CI83" s="31">
        <f t="shared" ca="1" si="42"/>
        <v>-56676.49</v>
      </c>
      <c r="CJ83" s="31">
        <f t="shared" ca="1" si="42"/>
        <v>-39068.32</v>
      </c>
      <c r="CK83" s="32">
        <f t="shared" ca="1" si="39"/>
        <v>-25646</v>
      </c>
      <c r="CL83" s="32">
        <f t="shared" ca="1" si="39"/>
        <v>-11797.66</v>
      </c>
      <c r="CM83" s="32">
        <f t="shared" ca="1" si="39"/>
        <v>-14436.68</v>
      </c>
      <c r="CN83" s="32">
        <f t="shared" ca="1" si="39"/>
        <v>-11046.62</v>
      </c>
      <c r="CO83" s="32">
        <f t="shared" ca="1" si="39"/>
        <v>-6302.41</v>
      </c>
      <c r="CP83" s="32">
        <f t="shared" ca="1" si="39"/>
        <v>-10094.040000000001</v>
      </c>
      <c r="CQ83" s="32">
        <f t="shared" ca="1" si="55"/>
        <v>-14099.04</v>
      </c>
      <c r="CR83" s="32">
        <f t="shared" ca="1" si="55"/>
        <v>-14680.67</v>
      </c>
      <c r="CS83" s="32">
        <f t="shared" ca="1" si="55"/>
        <v>-29074.33</v>
      </c>
      <c r="CT83" s="32">
        <f t="shared" ca="1" si="55"/>
        <v>-13554.63</v>
      </c>
      <c r="CU83" s="32">
        <f t="shared" ca="1" si="55"/>
        <v>-23863.78</v>
      </c>
      <c r="CV83" s="32">
        <f t="shared" ca="1" si="55"/>
        <v>-16449.82</v>
      </c>
      <c r="CW83" s="31">
        <f t="shared" ca="1" si="41"/>
        <v>-142976.44999999998</v>
      </c>
      <c r="CX83" s="31">
        <f t="shared" ca="1" si="41"/>
        <v>-65771.97</v>
      </c>
      <c r="CY83" s="31">
        <f t="shared" ca="1" si="41"/>
        <v>-80484.490000000005</v>
      </c>
      <c r="CZ83" s="31">
        <f t="shared" ca="1" si="41"/>
        <v>-51366.770000000004</v>
      </c>
      <c r="DA83" s="31">
        <f t="shared" ca="1" si="41"/>
        <v>-29306.22</v>
      </c>
      <c r="DB83" s="31">
        <f t="shared" ca="1" si="41"/>
        <v>-46937.280000000006</v>
      </c>
      <c r="DC83" s="31">
        <f t="shared" ca="1" si="56"/>
        <v>-65560.53</v>
      </c>
      <c r="DD83" s="31">
        <f t="shared" ca="1" si="56"/>
        <v>-25324.15</v>
      </c>
      <c r="DE83" s="31">
        <f t="shared" ca="1" si="56"/>
        <v>-50153.229999999989</v>
      </c>
      <c r="DF83" s="31">
        <f t="shared" ca="1" si="56"/>
        <v>-35242.04</v>
      </c>
      <c r="DG83" s="31">
        <f t="shared" ca="1" si="56"/>
        <v>-62045.84</v>
      </c>
      <c r="DH83" s="31">
        <f t="shared" ca="1" si="56"/>
        <v>-42769.53</v>
      </c>
      <c r="DI83" s="32">
        <f t="shared" ca="1" si="48"/>
        <v>-7148.82</v>
      </c>
      <c r="DJ83" s="32">
        <f t="shared" ca="1" si="48"/>
        <v>-3288.6</v>
      </c>
      <c r="DK83" s="32">
        <f t="shared" ca="1" si="48"/>
        <v>-4024.22</v>
      </c>
      <c r="DL83" s="32">
        <f t="shared" ca="1" si="44"/>
        <v>-2568.34</v>
      </c>
      <c r="DM83" s="32">
        <f t="shared" ca="1" si="44"/>
        <v>-1465.31</v>
      </c>
      <c r="DN83" s="32">
        <f t="shared" ca="1" si="44"/>
        <v>-2346.86</v>
      </c>
      <c r="DO83" s="32">
        <f t="shared" ca="1" si="44"/>
        <v>-3278.03</v>
      </c>
      <c r="DP83" s="32">
        <f t="shared" ca="1" si="44"/>
        <v>-1266.21</v>
      </c>
      <c r="DQ83" s="32">
        <f t="shared" ca="1" si="44"/>
        <v>-2507.66</v>
      </c>
      <c r="DR83" s="32">
        <f t="shared" ca="1" si="44"/>
        <v>-1762.1</v>
      </c>
      <c r="DS83" s="32">
        <f t="shared" ca="1" si="44"/>
        <v>-3102.29</v>
      </c>
      <c r="DT83" s="32">
        <f t="shared" ca="1" si="44"/>
        <v>-2138.48</v>
      </c>
      <c r="DU83" s="31">
        <f t="shared" ca="1" si="49"/>
        <v>-35001.660000000003</v>
      </c>
      <c r="DV83" s="31">
        <f t="shared" ca="1" si="49"/>
        <v>-15948.25</v>
      </c>
      <c r="DW83" s="31">
        <f t="shared" ca="1" si="49"/>
        <v>-19340.34</v>
      </c>
      <c r="DX83" s="31">
        <f t="shared" ca="1" si="45"/>
        <v>-12223.74</v>
      </c>
      <c r="DY83" s="31">
        <f t="shared" ca="1" si="45"/>
        <v>-6907.93</v>
      </c>
      <c r="DZ83" s="31">
        <f t="shared" ca="1" si="45"/>
        <v>-10954.52</v>
      </c>
      <c r="EA83" s="31">
        <f t="shared" ca="1" si="45"/>
        <v>-15153.16</v>
      </c>
      <c r="EB83" s="31">
        <f t="shared" ca="1" si="45"/>
        <v>-5794.24</v>
      </c>
      <c r="EC83" s="31">
        <f t="shared" ca="1" si="45"/>
        <v>-11358.39</v>
      </c>
      <c r="ED83" s="31">
        <f t="shared" ca="1" si="45"/>
        <v>-7901.96</v>
      </c>
      <c r="EE83" s="31">
        <f t="shared" ca="1" si="45"/>
        <v>-13767.38</v>
      </c>
      <c r="EF83" s="31">
        <f t="shared" ca="1" si="45"/>
        <v>-9393.75</v>
      </c>
      <c r="EG83" s="32">
        <f t="shared" ca="1" si="50"/>
        <v>-185126.93</v>
      </c>
      <c r="EH83" s="32">
        <f t="shared" ca="1" si="50"/>
        <v>-85008.82</v>
      </c>
      <c r="EI83" s="32">
        <f t="shared" ca="1" si="50"/>
        <v>-103849.05</v>
      </c>
      <c r="EJ83" s="32">
        <f t="shared" ca="1" si="46"/>
        <v>-66158.850000000006</v>
      </c>
      <c r="EK83" s="32">
        <f t="shared" ca="1" si="46"/>
        <v>-37679.460000000006</v>
      </c>
      <c r="EL83" s="32">
        <f t="shared" ca="1" si="46"/>
        <v>-60238.66</v>
      </c>
      <c r="EM83" s="32">
        <f t="shared" ca="1" si="46"/>
        <v>-83991.72</v>
      </c>
      <c r="EN83" s="32">
        <f t="shared" ca="1" si="46"/>
        <v>-32384.6</v>
      </c>
      <c r="EO83" s="32">
        <f t="shared" ca="1" si="46"/>
        <v>-64019.279999999984</v>
      </c>
      <c r="EP83" s="32">
        <f t="shared" ca="1" si="46"/>
        <v>-44906.1</v>
      </c>
      <c r="EQ83" s="32">
        <f t="shared" ca="1" si="46"/>
        <v>-78915.509999999995</v>
      </c>
      <c r="ER83" s="32">
        <f t="shared" ca="1" si="46"/>
        <v>-54301.760000000002</v>
      </c>
    </row>
    <row r="84" spans="1:148" x14ac:dyDescent="0.25">
      <c r="A84" t="s">
        <v>475</v>
      </c>
      <c r="B84" s="1" t="s">
        <v>104</v>
      </c>
      <c r="C84" t="str">
        <f t="shared" ca="1" si="52"/>
        <v>NX02</v>
      </c>
      <c r="D84" t="str">
        <f t="shared" ca="1" si="53"/>
        <v>Nexen Long Lake Industrial System</v>
      </c>
      <c r="E84" s="51">
        <v>24707.576000000001</v>
      </c>
      <c r="F84" s="51">
        <v>26496.1</v>
      </c>
      <c r="G84" s="51">
        <v>24952.58</v>
      </c>
      <c r="H84" s="51">
        <v>10578.472</v>
      </c>
      <c r="I84" s="51">
        <v>18521.056499999999</v>
      </c>
      <c r="J84" s="51">
        <v>25082.589100000001</v>
      </c>
      <c r="K84" s="51">
        <v>26532.531200000001</v>
      </c>
      <c r="L84" s="51">
        <v>10483.4172</v>
      </c>
      <c r="M84" s="51">
        <v>28591.4938</v>
      </c>
      <c r="N84" s="51">
        <v>29598.705000000002</v>
      </c>
      <c r="O84" s="51">
        <v>32209.022000000001</v>
      </c>
      <c r="P84" s="51">
        <v>32914.5098</v>
      </c>
      <c r="Q84" s="32">
        <v>1043378.55</v>
      </c>
      <c r="R84" s="32">
        <v>1134132.1499999999</v>
      </c>
      <c r="S84" s="32">
        <v>1259362.02</v>
      </c>
      <c r="T84" s="32">
        <v>179187.23</v>
      </c>
      <c r="U84" s="32">
        <v>551032.77</v>
      </c>
      <c r="V84" s="32">
        <v>1058970.3999999999</v>
      </c>
      <c r="W84" s="32">
        <v>2173179.41</v>
      </c>
      <c r="X84" s="32">
        <v>319415.96000000002</v>
      </c>
      <c r="Y84" s="32">
        <v>2868778.45</v>
      </c>
      <c r="Z84" s="32">
        <v>2412506.12</v>
      </c>
      <c r="AA84" s="32">
        <v>2810180.57</v>
      </c>
      <c r="AB84" s="32">
        <v>1976320.86</v>
      </c>
      <c r="AC84" s="2">
        <v>3.73</v>
      </c>
      <c r="AD84" s="2">
        <v>3.73</v>
      </c>
      <c r="AE84" s="2">
        <v>3.73</v>
      </c>
      <c r="AF84" s="2">
        <v>3.73</v>
      </c>
      <c r="AG84" s="2">
        <v>3.73</v>
      </c>
      <c r="AH84" s="2">
        <v>3.73</v>
      </c>
      <c r="AI84" s="2">
        <v>3.73</v>
      </c>
      <c r="AJ84" s="2">
        <v>3.41</v>
      </c>
      <c r="AK84" s="2">
        <v>3.41</v>
      </c>
      <c r="AL84" s="2">
        <v>3.41</v>
      </c>
      <c r="AM84" s="2">
        <v>3.41</v>
      </c>
      <c r="AN84" s="2">
        <v>3.41</v>
      </c>
      <c r="AO84" s="33">
        <v>38918.019999999997</v>
      </c>
      <c r="AP84" s="33">
        <v>42303.13</v>
      </c>
      <c r="AQ84" s="33">
        <v>46974.2</v>
      </c>
      <c r="AR84" s="33">
        <v>6683.68</v>
      </c>
      <c r="AS84" s="33">
        <v>20553.52</v>
      </c>
      <c r="AT84" s="33">
        <v>39499.599999999999</v>
      </c>
      <c r="AU84" s="33">
        <v>81059.59</v>
      </c>
      <c r="AV84" s="33">
        <v>10892.08</v>
      </c>
      <c r="AW84" s="33">
        <v>97825.35</v>
      </c>
      <c r="AX84" s="33">
        <v>82266.460000000006</v>
      </c>
      <c r="AY84" s="33">
        <v>95827.16</v>
      </c>
      <c r="AZ84" s="33">
        <v>67392.539999999994</v>
      </c>
      <c r="BA84" s="31">
        <f t="shared" si="38"/>
        <v>104.34</v>
      </c>
      <c r="BB84" s="31">
        <f t="shared" si="38"/>
        <v>113.41</v>
      </c>
      <c r="BC84" s="31">
        <f t="shared" si="38"/>
        <v>125.94</v>
      </c>
      <c r="BD84" s="31">
        <f t="shared" si="38"/>
        <v>-645.07000000000005</v>
      </c>
      <c r="BE84" s="31">
        <f t="shared" si="38"/>
        <v>-1983.72</v>
      </c>
      <c r="BF84" s="31">
        <f t="shared" si="38"/>
        <v>-3812.29</v>
      </c>
      <c r="BG84" s="31">
        <f t="shared" si="54"/>
        <v>-7823.45</v>
      </c>
      <c r="BH84" s="31">
        <f t="shared" si="54"/>
        <v>-2874.74</v>
      </c>
      <c r="BI84" s="31">
        <f t="shared" si="54"/>
        <v>-25819.01</v>
      </c>
      <c r="BJ84" s="31">
        <f t="shared" si="54"/>
        <v>-13268.78</v>
      </c>
      <c r="BK84" s="31">
        <f t="shared" si="54"/>
        <v>-15455.99</v>
      </c>
      <c r="BL84" s="31">
        <f t="shared" si="54"/>
        <v>-10869.76</v>
      </c>
      <c r="BM84" s="6">
        <f t="shared" ca="1" si="51"/>
        <v>6.0100000000000001E-2</v>
      </c>
      <c r="BN84" s="6">
        <f t="shared" ca="1" si="51"/>
        <v>6.0100000000000001E-2</v>
      </c>
      <c r="BO84" s="6">
        <f t="shared" ca="1" si="51"/>
        <v>6.0100000000000001E-2</v>
      </c>
      <c r="BP84" s="6">
        <f t="shared" ca="1" si="51"/>
        <v>6.0100000000000001E-2</v>
      </c>
      <c r="BQ84" s="6">
        <f t="shared" ca="1" si="51"/>
        <v>6.0100000000000001E-2</v>
      </c>
      <c r="BR84" s="6">
        <f t="shared" ca="1" si="51"/>
        <v>6.0100000000000001E-2</v>
      </c>
      <c r="BS84" s="6">
        <f t="shared" ca="1" si="51"/>
        <v>6.0100000000000001E-2</v>
      </c>
      <c r="BT84" s="6">
        <f t="shared" ca="1" si="51"/>
        <v>6.0100000000000001E-2</v>
      </c>
      <c r="BU84" s="6">
        <f t="shared" ca="1" si="51"/>
        <v>6.0100000000000001E-2</v>
      </c>
      <c r="BV84" s="6">
        <f t="shared" ca="1" si="51"/>
        <v>6.0100000000000001E-2</v>
      </c>
      <c r="BW84" s="6">
        <f t="shared" ca="1" si="51"/>
        <v>6.0100000000000001E-2</v>
      </c>
      <c r="BX84" s="6">
        <f t="shared" ca="1" si="51"/>
        <v>6.0100000000000001E-2</v>
      </c>
      <c r="BY84" s="31">
        <f t="shared" ca="1" si="43"/>
        <v>62707.05</v>
      </c>
      <c r="BZ84" s="31">
        <f t="shared" ca="1" si="43"/>
        <v>68161.34</v>
      </c>
      <c r="CA84" s="31">
        <f t="shared" ca="1" si="43"/>
        <v>75687.66</v>
      </c>
      <c r="CB84" s="31">
        <f t="shared" ca="1" si="43"/>
        <v>10769.15</v>
      </c>
      <c r="CC84" s="31">
        <f t="shared" ca="1" si="43"/>
        <v>33117.07</v>
      </c>
      <c r="CD84" s="31">
        <f t="shared" ca="1" si="43"/>
        <v>63644.12</v>
      </c>
      <c r="CE84" s="31">
        <f t="shared" ca="1" si="42"/>
        <v>130608.08</v>
      </c>
      <c r="CF84" s="31">
        <f t="shared" ca="1" si="42"/>
        <v>19196.900000000001</v>
      </c>
      <c r="CG84" s="31">
        <f t="shared" ca="1" si="42"/>
        <v>172413.58</v>
      </c>
      <c r="CH84" s="31">
        <f t="shared" ca="1" si="42"/>
        <v>144991.62</v>
      </c>
      <c r="CI84" s="31">
        <f t="shared" ca="1" si="42"/>
        <v>168891.85</v>
      </c>
      <c r="CJ84" s="31">
        <f t="shared" ca="1" si="42"/>
        <v>118776.88</v>
      </c>
      <c r="CK84" s="32">
        <f t="shared" ca="1" si="39"/>
        <v>-4173.51</v>
      </c>
      <c r="CL84" s="32">
        <f t="shared" ca="1" si="39"/>
        <v>-4536.53</v>
      </c>
      <c r="CM84" s="32">
        <f t="shared" ca="1" si="39"/>
        <v>-5037.45</v>
      </c>
      <c r="CN84" s="32">
        <f t="shared" ca="1" si="39"/>
        <v>-716.75</v>
      </c>
      <c r="CO84" s="32">
        <f t="shared" ca="1" si="39"/>
        <v>-2204.13</v>
      </c>
      <c r="CP84" s="32">
        <f t="shared" ca="1" si="39"/>
        <v>-4235.88</v>
      </c>
      <c r="CQ84" s="32">
        <f t="shared" ca="1" si="55"/>
        <v>-8692.7199999999993</v>
      </c>
      <c r="CR84" s="32">
        <f t="shared" ca="1" si="55"/>
        <v>-1277.6600000000001</v>
      </c>
      <c r="CS84" s="32">
        <f t="shared" ca="1" si="55"/>
        <v>-11475.11</v>
      </c>
      <c r="CT84" s="32">
        <f t="shared" ca="1" si="55"/>
        <v>-9650.02</v>
      </c>
      <c r="CU84" s="32">
        <f t="shared" ca="1" si="55"/>
        <v>-11240.72</v>
      </c>
      <c r="CV84" s="32">
        <f t="shared" ca="1" si="55"/>
        <v>-7905.28</v>
      </c>
      <c r="CW84" s="31">
        <f t="shared" ca="1" si="41"/>
        <v>19511.180000000004</v>
      </c>
      <c r="CX84" s="31">
        <f t="shared" ca="1" si="41"/>
        <v>21208.27</v>
      </c>
      <c r="CY84" s="31">
        <f t="shared" ca="1" si="41"/>
        <v>23550.070000000011</v>
      </c>
      <c r="CZ84" s="31">
        <f t="shared" ca="1" si="41"/>
        <v>4013.7899999999995</v>
      </c>
      <c r="DA84" s="31">
        <f t="shared" ca="1" si="41"/>
        <v>12343.139999999998</v>
      </c>
      <c r="DB84" s="31">
        <f t="shared" ca="1" si="41"/>
        <v>23720.930000000008</v>
      </c>
      <c r="DC84" s="31">
        <f t="shared" ca="1" si="56"/>
        <v>48679.22</v>
      </c>
      <c r="DD84" s="31">
        <f t="shared" ca="1" si="56"/>
        <v>9901.9000000000015</v>
      </c>
      <c r="DE84" s="31">
        <f t="shared" ca="1" si="56"/>
        <v>88932.129999999961</v>
      </c>
      <c r="DF84" s="31">
        <f t="shared" ca="1" si="56"/>
        <v>66343.92</v>
      </c>
      <c r="DG84" s="31">
        <f t="shared" ca="1" si="56"/>
        <v>77279.960000000006</v>
      </c>
      <c r="DH84" s="31">
        <f t="shared" ca="1" si="56"/>
        <v>54348.820000000014</v>
      </c>
      <c r="DI84" s="32">
        <f t="shared" ca="1" si="48"/>
        <v>975.56</v>
      </c>
      <c r="DJ84" s="32">
        <f t="shared" ca="1" si="48"/>
        <v>1060.4100000000001</v>
      </c>
      <c r="DK84" s="32">
        <f t="shared" ca="1" si="48"/>
        <v>1177.5</v>
      </c>
      <c r="DL84" s="32">
        <f t="shared" ca="1" si="44"/>
        <v>200.69</v>
      </c>
      <c r="DM84" s="32">
        <f t="shared" ca="1" si="44"/>
        <v>617.16</v>
      </c>
      <c r="DN84" s="32">
        <f t="shared" ca="1" si="44"/>
        <v>1186.05</v>
      </c>
      <c r="DO84" s="32">
        <f t="shared" ca="1" si="44"/>
        <v>2433.96</v>
      </c>
      <c r="DP84" s="32">
        <f t="shared" ca="1" si="44"/>
        <v>495.1</v>
      </c>
      <c r="DQ84" s="32">
        <f t="shared" ca="1" si="44"/>
        <v>4446.6099999999997</v>
      </c>
      <c r="DR84" s="32">
        <f t="shared" ca="1" si="44"/>
        <v>3317.2</v>
      </c>
      <c r="DS84" s="32">
        <f t="shared" ca="1" si="44"/>
        <v>3864</v>
      </c>
      <c r="DT84" s="32">
        <f t="shared" ca="1" si="44"/>
        <v>2717.44</v>
      </c>
      <c r="DU84" s="31">
        <f t="shared" ca="1" si="49"/>
        <v>4776.4799999999996</v>
      </c>
      <c r="DV84" s="31">
        <f t="shared" ca="1" si="49"/>
        <v>5142.54</v>
      </c>
      <c r="DW84" s="31">
        <f t="shared" ca="1" si="49"/>
        <v>5659.06</v>
      </c>
      <c r="DX84" s="31">
        <f t="shared" ca="1" si="45"/>
        <v>955.16</v>
      </c>
      <c r="DY84" s="31">
        <f t="shared" ca="1" si="45"/>
        <v>2909.47</v>
      </c>
      <c r="DZ84" s="31">
        <f t="shared" ca="1" si="45"/>
        <v>5536.14</v>
      </c>
      <c r="EA84" s="31">
        <f t="shared" ca="1" si="45"/>
        <v>11251.34</v>
      </c>
      <c r="EB84" s="31">
        <f t="shared" ca="1" si="45"/>
        <v>2265.59</v>
      </c>
      <c r="EC84" s="31">
        <f t="shared" ca="1" si="45"/>
        <v>20140.8</v>
      </c>
      <c r="ED84" s="31">
        <f t="shared" ca="1" si="45"/>
        <v>14875.62</v>
      </c>
      <c r="EE84" s="31">
        <f t="shared" ca="1" si="45"/>
        <v>17147.689999999999</v>
      </c>
      <c r="EF84" s="31">
        <f t="shared" ca="1" si="45"/>
        <v>11936.98</v>
      </c>
      <c r="EG84" s="32">
        <f t="shared" ca="1" si="50"/>
        <v>25263.220000000005</v>
      </c>
      <c r="EH84" s="32">
        <f t="shared" ca="1" si="50"/>
        <v>27411.22</v>
      </c>
      <c r="EI84" s="32">
        <f t="shared" ca="1" si="50"/>
        <v>30386.630000000012</v>
      </c>
      <c r="EJ84" s="32">
        <f t="shared" ca="1" si="46"/>
        <v>5169.6399999999994</v>
      </c>
      <c r="EK84" s="32">
        <f t="shared" ca="1" si="46"/>
        <v>15869.769999999997</v>
      </c>
      <c r="EL84" s="32">
        <f t="shared" ca="1" si="46"/>
        <v>30443.120000000006</v>
      </c>
      <c r="EM84" s="32">
        <f t="shared" ca="1" si="46"/>
        <v>62364.520000000004</v>
      </c>
      <c r="EN84" s="32">
        <f t="shared" ca="1" si="46"/>
        <v>12662.590000000002</v>
      </c>
      <c r="EO84" s="32">
        <f t="shared" ca="1" si="46"/>
        <v>113519.53999999996</v>
      </c>
      <c r="EP84" s="32">
        <f t="shared" ca="1" si="46"/>
        <v>84536.739999999991</v>
      </c>
      <c r="EQ84" s="32">
        <f t="shared" ca="1" si="46"/>
        <v>98291.650000000009</v>
      </c>
      <c r="ER84" s="32">
        <f t="shared" ca="1" si="46"/>
        <v>69003.24000000002</v>
      </c>
    </row>
    <row r="85" spans="1:148" x14ac:dyDescent="0.25">
      <c r="A85" t="s">
        <v>476</v>
      </c>
      <c r="B85" s="1" t="s">
        <v>49</v>
      </c>
      <c r="C85" t="str">
        <f t="shared" ca="1" si="52"/>
        <v>OMRH</v>
      </c>
      <c r="D85" t="str">
        <f t="shared" ca="1" si="53"/>
        <v>Oldman River Hydro Facility</v>
      </c>
      <c r="E85" s="51">
        <v>1936.6966093999999</v>
      </c>
      <c r="F85" s="51">
        <v>1203.9723186000001</v>
      </c>
      <c r="G85" s="51">
        <v>1916.1595493</v>
      </c>
      <c r="H85" s="51">
        <v>7633.2758090999996</v>
      </c>
      <c r="I85" s="51">
        <v>20717.540795600002</v>
      </c>
      <c r="J85" s="51">
        <v>22355.861905099999</v>
      </c>
      <c r="K85" s="51">
        <v>21865.175840899999</v>
      </c>
      <c r="L85" s="51">
        <v>16448.8250974</v>
      </c>
      <c r="M85" s="51">
        <v>11168.787026100001</v>
      </c>
      <c r="N85" s="51">
        <v>5969.9109898999995</v>
      </c>
      <c r="O85" s="51">
        <v>6304.8731742999998</v>
      </c>
      <c r="P85" s="51">
        <v>3943.0104717999998</v>
      </c>
      <c r="Q85" s="32">
        <v>153327.16</v>
      </c>
      <c r="R85" s="32">
        <v>50831.75</v>
      </c>
      <c r="S85" s="32">
        <v>92457.93</v>
      </c>
      <c r="T85" s="32">
        <v>214096.71</v>
      </c>
      <c r="U85" s="32">
        <v>628267.68999999994</v>
      </c>
      <c r="V85" s="32">
        <v>1105881.1100000001</v>
      </c>
      <c r="W85" s="32">
        <v>1558120.69</v>
      </c>
      <c r="X85" s="32">
        <v>837820.42</v>
      </c>
      <c r="Y85" s="32">
        <v>1185317.03</v>
      </c>
      <c r="Z85" s="32">
        <v>514911.67</v>
      </c>
      <c r="AA85" s="32">
        <v>552597.43999999994</v>
      </c>
      <c r="AB85" s="32">
        <v>217437.61</v>
      </c>
      <c r="AC85" s="2">
        <v>2.72</v>
      </c>
      <c r="AD85" s="2">
        <v>2.72</v>
      </c>
      <c r="AE85" s="2">
        <v>2.72</v>
      </c>
      <c r="AF85" s="2">
        <v>2.72</v>
      </c>
      <c r="AG85" s="2">
        <v>2.72</v>
      </c>
      <c r="AH85" s="2">
        <v>2.72</v>
      </c>
      <c r="AI85" s="2">
        <v>2.72</v>
      </c>
      <c r="AJ85" s="2">
        <v>2.11</v>
      </c>
      <c r="AK85" s="2">
        <v>2.11</v>
      </c>
      <c r="AL85" s="2">
        <v>2.11</v>
      </c>
      <c r="AM85" s="2">
        <v>2.11</v>
      </c>
      <c r="AN85" s="2">
        <v>2.11</v>
      </c>
      <c r="AO85" s="33">
        <v>4170.5</v>
      </c>
      <c r="AP85" s="33">
        <v>1382.62</v>
      </c>
      <c r="AQ85" s="33">
        <v>2514.86</v>
      </c>
      <c r="AR85" s="33">
        <v>5823.43</v>
      </c>
      <c r="AS85" s="33">
        <v>17088.88</v>
      </c>
      <c r="AT85" s="33">
        <v>30079.97</v>
      </c>
      <c r="AU85" s="33">
        <v>42380.88</v>
      </c>
      <c r="AV85" s="33">
        <v>17678.009999999998</v>
      </c>
      <c r="AW85" s="33">
        <v>25010.19</v>
      </c>
      <c r="AX85" s="33">
        <v>10864.64</v>
      </c>
      <c r="AY85" s="33">
        <v>11659.81</v>
      </c>
      <c r="AZ85" s="33">
        <v>4587.93</v>
      </c>
      <c r="BA85" s="31">
        <f t="shared" si="38"/>
        <v>15.33</v>
      </c>
      <c r="BB85" s="31">
        <f t="shared" si="38"/>
        <v>5.08</v>
      </c>
      <c r="BC85" s="31">
        <f t="shared" si="38"/>
        <v>9.25</v>
      </c>
      <c r="BD85" s="31">
        <f t="shared" si="38"/>
        <v>-770.75</v>
      </c>
      <c r="BE85" s="31">
        <f t="shared" si="38"/>
        <v>-2261.7600000000002</v>
      </c>
      <c r="BF85" s="31">
        <f t="shared" si="38"/>
        <v>-3981.17</v>
      </c>
      <c r="BG85" s="31">
        <f t="shared" si="54"/>
        <v>-5609.23</v>
      </c>
      <c r="BH85" s="31">
        <f t="shared" si="54"/>
        <v>-7540.38</v>
      </c>
      <c r="BI85" s="31">
        <f t="shared" si="54"/>
        <v>-10667.85</v>
      </c>
      <c r="BJ85" s="31">
        <f t="shared" si="54"/>
        <v>-2832.01</v>
      </c>
      <c r="BK85" s="31">
        <f t="shared" si="54"/>
        <v>-3039.29</v>
      </c>
      <c r="BL85" s="31">
        <f t="shared" si="54"/>
        <v>-1195.9100000000001</v>
      </c>
      <c r="BM85" s="6">
        <f t="shared" ca="1" si="51"/>
        <v>2.2599999999999999E-2</v>
      </c>
      <c r="BN85" s="6">
        <f t="shared" ca="1" si="51"/>
        <v>2.2599999999999999E-2</v>
      </c>
      <c r="BO85" s="6">
        <f t="shared" ca="1" si="51"/>
        <v>2.2599999999999999E-2</v>
      </c>
      <c r="BP85" s="6">
        <f t="shared" ref="BM85:BX106" ca="1" si="57">VLOOKUP($C85,LossFactorLookup,3,FALSE)</f>
        <v>2.2599999999999999E-2</v>
      </c>
      <c r="BQ85" s="6">
        <f t="shared" ca="1" si="57"/>
        <v>2.2599999999999999E-2</v>
      </c>
      <c r="BR85" s="6">
        <f t="shared" ca="1" si="57"/>
        <v>2.2599999999999999E-2</v>
      </c>
      <c r="BS85" s="6">
        <f t="shared" ca="1" si="57"/>
        <v>2.2599999999999999E-2</v>
      </c>
      <c r="BT85" s="6">
        <f t="shared" ca="1" si="57"/>
        <v>2.2599999999999999E-2</v>
      </c>
      <c r="BU85" s="6">
        <f t="shared" ca="1" si="57"/>
        <v>2.2599999999999999E-2</v>
      </c>
      <c r="BV85" s="6">
        <f t="shared" ca="1" si="57"/>
        <v>2.2599999999999999E-2</v>
      </c>
      <c r="BW85" s="6">
        <f t="shared" ca="1" si="57"/>
        <v>2.2599999999999999E-2</v>
      </c>
      <c r="BX85" s="6">
        <f t="shared" ca="1" si="57"/>
        <v>2.2599999999999999E-2</v>
      </c>
      <c r="BY85" s="31">
        <f t="shared" ca="1" si="43"/>
        <v>3465.19</v>
      </c>
      <c r="BZ85" s="31">
        <f t="shared" ca="1" si="43"/>
        <v>1148.8</v>
      </c>
      <c r="CA85" s="31">
        <f t="shared" ca="1" si="43"/>
        <v>2089.5500000000002</v>
      </c>
      <c r="CB85" s="31">
        <f t="shared" ca="1" si="43"/>
        <v>4838.59</v>
      </c>
      <c r="CC85" s="31">
        <f t="shared" ca="1" si="43"/>
        <v>14198.85</v>
      </c>
      <c r="CD85" s="31">
        <f t="shared" ca="1" si="43"/>
        <v>24992.91</v>
      </c>
      <c r="CE85" s="31">
        <f t="shared" ca="1" si="42"/>
        <v>35213.53</v>
      </c>
      <c r="CF85" s="31">
        <f t="shared" ca="1" si="42"/>
        <v>18934.740000000002</v>
      </c>
      <c r="CG85" s="31">
        <f t="shared" ca="1" si="42"/>
        <v>26788.16</v>
      </c>
      <c r="CH85" s="31">
        <f t="shared" ca="1" si="42"/>
        <v>11637</v>
      </c>
      <c r="CI85" s="31">
        <f t="shared" ca="1" si="42"/>
        <v>12488.7</v>
      </c>
      <c r="CJ85" s="31">
        <f t="shared" ca="1" si="42"/>
        <v>4914.09</v>
      </c>
      <c r="CK85" s="32">
        <f t="shared" ca="1" si="39"/>
        <v>-613.30999999999995</v>
      </c>
      <c r="CL85" s="32">
        <f t="shared" ca="1" si="39"/>
        <v>-203.33</v>
      </c>
      <c r="CM85" s="32">
        <f t="shared" ca="1" si="39"/>
        <v>-369.83</v>
      </c>
      <c r="CN85" s="32">
        <f t="shared" ca="1" si="39"/>
        <v>-856.39</v>
      </c>
      <c r="CO85" s="32">
        <f t="shared" ca="1" si="39"/>
        <v>-2513.0700000000002</v>
      </c>
      <c r="CP85" s="32">
        <f t="shared" ca="1" si="39"/>
        <v>-4423.5200000000004</v>
      </c>
      <c r="CQ85" s="32">
        <f t="shared" ca="1" si="55"/>
        <v>-6232.48</v>
      </c>
      <c r="CR85" s="32">
        <f t="shared" ca="1" si="55"/>
        <v>-3351.28</v>
      </c>
      <c r="CS85" s="32">
        <f t="shared" ca="1" si="55"/>
        <v>-4741.2700000000004</v>
      </c>
      <c r="CT85" s="32">
        <f t="shared" ca="1" si="55"/>
        <v>-2059.65</v>
      </c>
      <c r="CU85" s="32">
        <f t="shared" ca="1" si="55"/>
        <v>-2210.39</v>
      </c>
      <c r="CV85" s="32">
        <f t="shared" ca="1" si="55"/>
        <v>-869.75</v>
      </c>
      <c r="CW85" s="31">
        <f t="shared" ca="1" si="41"/>
        <v>-1333.9499999999998</v>
      </c>
      <c r="CX85" s="31">
        <f t="shared" ca="1" si="41"/>
        <v>-442.22999999999996</v>
      </c>
      <c r="CY85" s="31">
        <f t="shared" ca="1" si="41"/>
        <v>-804.38999999999987</v>
      </c>
      <c r="CZ85" s="31">
        <f t="shared" ca="1" si="41"/>
        <v>-1070.48</v>
      </c>
      <c r="DA85" s="31">
        <f t="shared" ca="1" si="41"/>
        <v>-3141.34</v>
      </c>
      <c r="DB85" s="31">
        <f t="shared" ca="1" si="41"/>
        <v>-5529.4100000000017</v>
      </c>
      <c r="DC85" s="31">
        <f t="shared" ca="1" si="56"/>
        <v>-7790.5999999999985</v>
      </c>
      <c r="DD85" s="31">
        <f t="shared" ca="1" si="56"/>
        <v>5445.8300000000027</v>
      </c>
      <c r="DE85" s="31">
        <f t="shared" ca="1" si="56"/>
        <v>7704.5500000000011</v>
      </c>
      <c r="DF85" s="31">
        <f t="shared" ca="1" si="56"/>
        <v>1544.7200000000012</v>
      </c>
      <c r="DG85" s="31">
        <f t="shared" ca="1" si="56"/>
        <v>1657.7900000000018</v>
      </c>
      <c r="DH85" s="31">
        <f t="shared" ca="1" si="56"/>
        <v>652.31999999999994</v>
      </c>
      <c r="DI85" s="32">
        <f t="shared" ca="1" si="48"/>
        <v>-66.7</v>
      </c>
      <c r="DJ85" s="32">
        <f t="shared" ca="1" si="48"/>
        <v>-22.11</v>
      </c>
      <c r="DK85" s="32">
        <f t="shared" ca="1" si="48"/>
        <v>-40.22</v>
      </c>
      <c r="DL85" s="32">
        <f t="shared" ca="1" si="44"/>
        <v>-53.52</v>
      </c>
      <c r="DM85" s="32">
        <f t="shared" ca="1" si="44"/>
        <v>-157.07</v>
      </c>
      <c r="DN85" s="32">
        <f t="shared" ca="1" si="44"/>
        <v>-276.47000000000003</v>
      </c>
      <c r="DO85" s="32">
        <f t="shared" ca="1" si="44"/>
        <v>-389.53</v>
      </c>
      <c r="DP85" s="32">
        <f t="shared" ca="1" si="44"/>
        <v>272.29000000000002</v>
      </c>
      <c r="DQ85" s="32">
        <f t="shared" ca="1" si="44"/>
        <v>385.23</v>
      </c>
      <c r="DR85" s="32">
        <f t="shared" ca="1" si="44"/>
        <v>77.239999999999995</v>
      </c>
      <c r="DS85" s="32">
        <f t="shared" ca="1" si="44"/>
        <v>82.89</v>
      </c>
      <c r="DT85" s="32">
        <f t="shared" ca="1" si="44"/>
        <v>32.619999999999997</v>
      </c>
      <c r="DU85" s="31">
        <f t="shared" ca="1" si="49"/>
        <v>-326.56</v>
      </c>
      <c r="DV85" s="31">
        <f t="shared" ca="1" si="49"/>
        <v>-107.23</v>
      </c>
      <c r="DW85" s="31">
        <f t="shared" ca="1" si="49"/>
        <v>-193.29</v>
      </c>
      <c r="DX85" s="31">
        <f t="shared" ca="1" si="45"/>
        <v>-254.74</v>
      </c>
      <c r="DY85" s="31">
        <f t="shared" ca="1" si="45"/>
        <v>-740.46</v>
      </c>
      <c r="DZ85" s="31">
        <f t="shared" ca="1" si="45"/>
        <v>-1290.49</v>
      </c>
      <c r="EA85" s="31">
        <f t="shared" ca="1" si="45"/>
        <v>-1800.66</v>
      </c>
      <c r="EB85" s="31">
        <f t="shared" ca="1" si="45"/>
        <v>1246.02</v>
      </c>
      <c r="EC85" s="31">
        <f t="shared" ca="1" si="45"/>
        <v>1744.88</v>
      </c>
      <c r="ED85" s="31">
        <f t="shared" ca="1" si="45"/>
        <v>346.36</v>
      </c>
      <c r="EE85" s="31">
        <f t="shared" ca="1" si="45"/>
        <v>367.85</v>
      </c>
      <c r="EF85" s="31">
        <f t="shared" ca="1" si="45"/>
        <v>143.27000000000001</v>
      </c>
      <c r="EG85" s="32">
        <f t="shared" ca="1" si="50"/>
        <v>-1727.2099999999998</v>
      </c>
      <c r="EH85" s="32">
        <f t="shared" ca="1" si="50"/>
        <v>-571.56999999999994</v>
      </c>
      <c r="EI85" s="32">
        <f t="shared" ca="1" si="50"/>
        <v>-1037.8999999999999</v>
      </c>
      <c r="EJ85" s="32">
        <f t="shared" ca="1" si="46"/>
        <v>-1378.74</v>
      </c>
      <c r="EK85" s="32">
        <f t="shared" ca="1" si="46"/>
        <v>-4038.8700000000003</v>
      </c>
      <c r="EL85" s="32">
        <f t="shared" ca="1" si="46"/>
        <v>-7096.3700000000017</v>
      </c>
      <c r="EM85" s="32">
        <f t="shared" ca="1" si="46"/>
        <v>-9980.7899999999991</v>
      </c>
      <c r="EN85" s="32">
        <f t="shared" ca="1" si="46"/>
        <v>6964.1400000000031</v>
      </c>
      <c r="EO85" s="32">
        <f t="shared" ca="1" si="46"/>
        <v>9834.66</v>
      </c>
      <c r="EP85" s="32">
        <f t="shared" ca="1" si="46"/>
        <v>1968.3200000000011</v>
      </c>
      <c r="EQ85" s="32">
        <f t="shared" ca="1" si="46"/>
        <v>2108.530000000002</v>
      </c>
      <c r="ER85" s="32">
        <f t="shared" ca="1" si="46"/>
        <v>828.20999999999992</v>
      </c>
    </row>
    <row r="86" spans="1:148" x14ac:dyDescent="0.25">
      <c r="A86" t="s">
        <v>476</v>
      </c>
      <c r="B86" s="1" t="s">
        <v>50</v>
      </c>
      <c r="C86" t="str">
        <f t="shared" ca="1" si="52"/>
        <v>PH1</v>
      </c>
      <c r="D86" t="str">
        <f t="shared" ca="1" si="53"/>
        <v>Poplar Hill #1</v>
      </c>
      <c r="E86" s="51">
        <v>5772.4016000000001</v>
      </c>
      <c r="F86" s="51">
        <v>4560.0072</v>
      </c>
      <c r="G86" s="51">
        <v>4332.9636</v>
      </c>
      <c r="H86" s="51">
        <v>2571.8112000000001</v>
      </c>
      <c r="I86" s="51">
        <v>2754.2228</v>
      </c>
      <c r="J86" s="51">
        <v>1616.1880000000001</v>
      </c>
      <c r="K86" s="51">
        <v>2090.2671999999998</v>
      </c>
      <c r="L86" s="51">
        <v>1166.6536000000001</v>
      </c>
      <c r="M86" s="51">
        <v>1427.0144</v>
      </c>
      <c r="N86" s="51">
        <v>3352.5295999999998</v>
      </c>
      <c r="O86" s="51">
        <v>5892.3703999999998</v>
      </c>
      <c r="P86" s="51">
        <v>8115.3072000000002</v>
      </c>
      <c r="Q86" s="32">
        <v>965280.79</v>
      </c>
      <c r="R86" s="32">
        <v>201755.65</v>
      </c>
      <c r="S86" s="32">
        <v>337953.08</v>
      </c>
      <c r="T86" s="32">
        <v>256920.24</v>
      </c>
      <c r="U86" s="32">
        <v>194688.93</v>
      </c>
      <c r="V86" s="32">
        <v>361131.6</v>
      </c>
      <c r="W86" s="32">
        <v>299846.65000000002</v>
      </c>
      <c r="X86" s="32">
        <v>167083.22</v>
      </c>
      <c r="Y86" s="32">
        <v>411734.53</v>
      </c>
      <c r="Z86" s="32">
        <v>674864.61</v>
      </c>
      <c r="AA86" s="32">
        <v>834907.26</v>
      </c>
      <c r="AB86" s="32">
        <v>378274.2</v>
      </c>
      <c r="AC86" s="2">
        <v>-5.92</v>
      </c>
      <c r="AD86" s="2">
        <v>-5.92</v>
      </c>
      <c r="AE86" s="2">
        <v>-5.92</v>
      </c>
      <c r="AF86" s="2">
        <v>-5.92</v>
      </c>
      <c r="AG86" s="2">
        <v>-5.92</v>
      </c>
      <c r="AH86" s="2">
        <v>-5.92</v>
      </c>
      <c r="AI86" s="2">
        <v>-5.92</v>
      </c>
      <c r="AJ86" s="2">
        <v>-6.56</v>
      </c>
      <c r="AK86" s="2">
        <v>-6.56</v>
      </c>
      <c r="AL86" s="2">
        <v>-6.56</v>
      </c>
      <c r="AM86" s="2">
        <v>-6.56</v>
      </c>
      <c r="AN86" s="2">
        <v>-6.56</v>
      </c>
      <c r="AO86" s="33">
        <v>-57144.62</v>
      </c>
      <c r="AP86" s="33">
        <v>-11943.93</v>
      </c>
      <c r="AQ86" s="33">
        <v>-20006.82</v>
      </c>
      <c r="AR86" s="33">
        <v>-15209.68</v>
      </c>
      <c r="AS86" s="33">
        <v>-11525.58</v>
      </c>
      <c r="AT86" s="33">
        <v>-21378.99</v>
      </c>
      <c r="AU86" s="33">
        <v>-17750.919999999998</v>
      </c>
      <c r="AV86" s="33">
        <v>-10960.66</v>
      </c>
      <c r="AW86" s="33">
        <v>-27009.79</v>
      </c>
      <c r="AX86" s="33">
        <v>-44271.12</v>
      </c>
      <c r="AY86" s="33">
        <v>-54769.919999999998</v>
      </c>
      <c r="AZ86" s="33">
        <v>-24814.79</v>
      </c>
      <c r="BA86" s="31">
        <f t="shared" si="38"/>
        <v>96.53</v>
      </c>
      <c r="BB86" s="31">
        <f t="shared" si="38"/>
        <v>20.18</v>
      </c>
      <c r="BC86" s="31">
        <f t="shared" si="38"/>
        <v>33.799999999999997</v>
      </c>
      <c r="BD86" s="31">
        <f t="shared" si="38"/>
        <v>-924.91</v>
      </c>
      <c r="BE86" s="31">
        <f t="shared" si="38"/>
        <v>-700.88</v>
      </c>
      <c r="BF86" s="31">
        <f t="shared" si="38"/>
        <v>-1300.07</v>
      </c>
      <c r="BG86" s="31">
        <f t="shared" si="54"/>
        <v>-1079.45</v>
      </c>
      <c r="BH86" s="31">
        <f t="shared" si="54"/>
        <v>-1503.75</v>
      </c>
      <c r="BI86" s="31">
        <f t="shared" si="54"/>
        <v>-3705.61</v>
      </c>
      <c r="BJ86" s="31">
        <f t="shared" si="54"/>
        <v>-3711.76</v>
      </c>
      <c r="BK86" s="31">
        <f t="shared" si="54"/>
        <v>-4591.99</v>
      </c>
      <c r="BL86" s="31">
        <f t="shared" si="54"/>
        <v>-2080.5100000000002</v>
      </c>
      <c r="BM86" s="6">
        <f t="shared" ca="1" si="57"/>
        <v>-0.12</v>
      </c>
      <c r="BN86" s="6">
        <f t="shared" ca="1" si="57"/>
        <v>-0.12</v>
      </c>
      <c r="BO86" s="6">
        <f t="shared" ca="1" si="57"/>
        <v>-0.12</v>
      </c>
      <c r="BP86" s="6">
        <f t="shared" ca="1" si="57"/>
        <v>-0.12</v>
      </c>
      <c r="BQ86" s="6">
        <f t="shared" ca="1" si="57"/>
        <v>-0.12</v>
      </c>
      <c r="BR86" s="6">
        <f t="shared" ca="1" si="57"/>
        <v>-0.12</v>
      </c>
      <c r="BS86" s="6">
        <f t="shared" ca="1" si="57"/>
        <v>-0.12</v>
      </c>
      <c r="BT86" s="6">
        <f t="shared" ca="1" si="57"/>
        <v>-0.12</v>
      </c>
      <c r="BU86" s="6">
        <f t="shared" ca="1" si="57"/>
        <v>-0.12</v>
      </c>
      <c r="BV86" s="6">
        <f t="shared" ca="1" si="57"/>
        <v>-0.12</v>
      </c>
      <c r="BW86" s="6">
        <f t="shared" ca="1" si="57"/>
        <v>-0.12</v>
      </c>
      <c r="BX86" s="6">
        <f t="shared" ca="1" si="57"/>
        <v>-0.12</v>
      </c>
      <c r="BY86" s="31">
        <f t="shared" ca="1" si="43"/>
        <v>-115833.69</v>
      </c>
      <c r="BZ86" s="31">
        <f t="shared" ca="1" si="43"/>
        <v>-24210.68</v>
      </c>
      <c r="CA86" s="31">
        <f t="shared" ca="1" si="43"/>
        <v>-40554.370000000003</v>
      </c>
      <c r="CB86" s="31">
        <f t="shared" ca="1" si="43"/>
        <v>-30830.43</v>
      </c>
      <c r="CC86" s="31">
        <f t="shared" ca="1" si="43"/>
        <v>-23362.67</v>
      </c>
      <c r="CD86" s="31">
        <f t="shared" ca="1" si="43"/>
        <v>-43335.79</v>
      </c>
      <c r="CE86" s="31">
        <f t="shared" ca="1" si="43"/>
        <v>-35981.599999999999</v>
      </c>
      <c r="CF86" s="31">
        <f t="shared" ca="1" si="43"/>
        <v>-20049.990000000002</v>
      </c>
      <c r="CG86" s="31">
        <f t="shared" ca="1" si="43"/>
        <v>-49408.14</v>
      </c>
      <c r="CH86" s="31">
        <f t="shared" ca="1" si="43"/>
        <v>-80983.75</v>
      </c>
      <c r="CI86" s="31">
        <f t="shared" ca="1" si="43"/>
        <v>-100188.87</v>
      </c>
      <c r="CJ86" s="31">
        <f t="shared" ca="1" si="43"/>
        <v>-45392.9</v>
      </c>
      <c r="CK86" s="32">
        <f t="shared" ca="1" si="39"/>
        <v>-3861.12</v>
      </c>
      <c r="CL86" s="32">
        <f t="shared" ca="1" si="39"/>
        <v>-807.02</v>
      </c>
      <c r="CM86" s="32">
        <f t="shared" ca="1" si="39"/>
        <v>-1351.81</v>
      </c>
      <c r="CN86" s="32">
        <f t="shared" ca="1" si="39"/>
        <v>-1027.68</v>
      </c>
      <c r="CO86" s="32">
        <f t="shared" ca="1" si="39"/>
        <v>-778.76</v>
      </c>
      <c r="CP86" s="32">
        <f t="shared" ca="1" si="39"/>
        <v>-1444.53</v>
      </c>
      <c r="CQ86" s="32">
        <f t="shared" ca="1" si="55"/>
        <v>-1199.3900000000001</v>
      </c>
      <c r="CR86" s="32">
        <f t="shared" ca="1" si="55"/>
        <v>-668.33</v>
      </c>
      <c r="CS86" s="32">
        <f t="shared" ca="1" si="55"/>
        <v>-1646.94</v>
      </c>
      <c r="CT86" s="32">
        <f t="shared" ca="1" si="55"/>
        <v>-2699.46</v>
      </c>
      <c r="CU86" s="32">
        <f t="shared" ca="1" si="55"/>
        <v>-3339.63</v>
      </c>
      <c r="CV86" s="32">
        <f t="shared" ca="1" si="55"/>
        <v>-1513.1</v>
      </c>
      <c r="CW86" s="31">
        <f t="shared" ca="1" si="41"/>
        <v>-62646.719999999994</v>
      </c>
      <c r="CX86" s="31">
        <f t="shared" ca="1" si="41"/>
        <v>-13093.95</v>
      </c>
      <c r="CY86" s="31">
        <f t="shared" ca="1" si="41"/>
        <v>-21933.16</v>
      </c>
      <c r="CZ86" s="31">
        <f t="shared" ca="1" si="41"/>
        <v>-15723.52</v>
      </c>
      <c r="DA86" s="31">
        <f t="shared" ca="1" si="41"/>
        <v>-11914.969999999998</v>
      </c>
      <c r="DB86" s="31">
        <f t="shared" ca="1" si="41"/>
        <v>-22101.26</v>
      </c>
      <c r="DC86" s="31">
        <f t="shared" ca="1" si="56"/>
        <v>-18350.62</v>
      </c>
      <c r="DD86" s="31">
        <f t="shared" ca="1" si="56"/>
        <v>-8253.9100000000035</v>
      </c>
      <c r="DE86" s="31">
        <f t="shared" ca="1" si="56"/>
        <v>-20339.68</v>
      </c>
      <c r="DF86" s="31">
        <f t="shared" ca="1" si="56"/>
        <v>-35700.33</v>
      </c>
      <c r="DG86" s="31">
        <f t="shared" ca="1" si="56"/>
        <v>-44166.590000000004</v>
      </c>
      <c r="DH86" s="31">
        <f t="shared" ca="1" si="56"/>
        <v>-20010.699999999997</v>
      </c>
      <c r="DI86" s="32">
        <f t="shared" ca="1" si="48"/>
        <v>-3132.34</v>
      </c>
      <c r="DJ86" s="32">
        <f t="shared" ca="1" si="48"/>
        <v>-654.70000000000005</v>
      </c>
      <c r="DK86" s="32">
        <f t="shared" ca="1" si="48"/>
        <v>-1096.6600000000001</v>
      </c>
      <c r="DL86" s="32">
        <f t="shared" ca="1" si="44"/>
        <v>-786.18</v>
      </c>
      <c r="DM86" s="32">
        <f t="shared" ca="1" si="44"/>
        <v>-595.75</v>
      </c>
      <c r="DN86" s="32">
        <f t="shared" ca="1" si="44"/>
        <v>-1105.06</v>
      </c>
      <c r="DO86" s="32">
        <f t="shared" ca="1" si="44"/>
        <v>-917.53</v>
      </c>
      <c r="DP86" s="32">
        <f t="shared" ca="1" si="44"/>
        <v>-412.7</v>
      </c>
      <c r="DQ86" s="32">
        <f t="shared" ca="1" si="44"/>
        <v>-1016.98</v>
      </c>
      <c r="DR86" s="32">
        <f t="shared" ca="1" si="44"/>
        <v>-1785.02</v>
      </c>
      <c r="DS86" s="32">
        <f t="shared" ca="1" si="44"/>
        <v>-2208.33</v>
      </c>
      <c r="DT86" s="32">
        <f t="shared" ca="1" si="44"/>
        <v>-1000.54</v>
      </c>
      <c r="DU86" s="31">
        <f t="shared" ca="1" si="49"/>
        <v>-15336.37</v>
      </c>
      <c r="DV86" s="31">
        <f t="shared" ca="1" si="49"/>
        <v>-3174.99</v>
      </c>
      <c r="DW86" s="31">
        <f t="shared" ca="1" si="49"/>
        <v>-5270.52</v>
      </c>
      <c r="DX86" s="31">
        <f t="shared" ca="1" si="45"/>
        <v>-3741.72</v>
      </c>
      <c r="DY86" s="31">
        <f t="shared" ca="1" si="45"/>
        <v>-2808.54</v>
      </c>
      <c r="DZ86" s="31">
        <f t="shared" ca="1" si="45"/>
        <v>-5158.13</v>
      </c>
      <c r="EA86" s="31">
        <f t="shared" ca="1" si="45"/>
        <v>-4241.42</v>
      </c>
      <c r="EB86" s="31">
        <f t="shared" ca="1" si="45"/>
        <v>-1888.52</v>
      </c>
      <c r="EC86" s="31">
        <f t="shared" ca="1" si="45"/>
        <v>-4606.41</v>
      </c>
      <c r="ED86" s="31">
        <f t="shared" ca="1" si="45"/>
        <v>-8004.72</v>
      </c>
      <c r="EE86" s="31">
        <f t="shared" ca="1" si="45"/>
        <v>-9800.15</v>
      </c>
      <c r="EF86" s="31">
        <f t="shared" ca="1" si="45"/>
        <v>-4395.08</v>
      </c>
      <c r="EG86" s="32">
        <f t="shared" ca="1" si="50"/>
        <v>-81115.429999999993</v>
      </c>
      <c r="EH86" s="32">
        <f t="shared" ca="1" si="50"/>
        <v>-16923.64</v>
      </c>
      <c r="EI86" s="32">
        <f t="shared" ca="1" si="50"/>
        <v>-28300.34</v>
      </c>
      <c r="EJ86" s="32">
        <f t="shared" ca="1" si="46"/>
        <v>-20251.420000000002</v>
      </c>
      <c r="EK86" s="32">
        <f t="shared" ca="1" si="46"/>
        <v>-15319.259999999998</v>
      </c>
      <c r="EL86" s="32">
        <f t="shared" ca="1" si="46"/>
        <v>-28364.45</v>
      </c>
      <c r="EM86" s="32">
        <f t="shared" ca="1" si="46"/>
        <v>-23509.57</v>
      </c>
      <c r="EN86" s="32">
        <f t="shared" ca="1" si="46"/>
        <v>-10555.130000000005</v>
      </c>
      <c r="EO86" s="32">
        <f t="shared" ca="1" si="46"/>
        <v>-25963.07</v>
      </c>
      <c r="EP86" s="32">
        <f t="shared" ca="1" si="46"/>
        <v>-45490.07</v>
      </c>
      <c r="EQ86" s="32">
        <f t="shared" ca="1" si="46"/>
        <v>-56175.070000000007</v>
      </c>
      <c r="ER86" s="32">
        <f t="shared" ca="1" si="46"/>
        <v>-25406.32</v>
      </c>
    </row>
    <row r="87" spans="1:148" x14ac:dyDescent="0.25">
      <c r="A87" t="s">
        <v>520</v>
      </c>
      <c r="B87" s="1" t="s">
        <v>56</v>
      </c>
      <c r="C87" t="str">
        <f t="shared" ca="1" si="52"/>
        <v>PKNE</v>
      </c>
      <c r="D87" t="str">
        <f t="shared" ca="1" si="53"/>
        <v>Cowley Ridge Phase 1 Wind Facility</v>
      </c>
      <c r="E87" s="51">
        <v>1159.1712600000001</v>
      </c>
      <c r="F87" s="51">
        <v>1237.456948</v>
      </c>
      <c r="G87" s="51">
        <v>552.76520200000004</v>
      </c>
      <c r="H87" s="51">
        <v>712.97721100000001</v>
      </c>
      <c r="I87" s="51">
        <v>795.00224000000003</v>
      </c>
      <c r="J87" s="51">
        <v>916.35218599999996</v>
      </c>
      <c r="K87" s="51">
        <v>397.48095699999999</v>
      </c>
      <c r="L87" s="51">
        <v>352.358363</v>
      </c>
      <c r="M87" s="51">
        <v>900.34366999999997</v>
      </c>
      <c r="N87" s="51">
        <v>1153.2698399999999</v>
      </c>
      <c r="O87" s="51">
        <v>1479.5488130000001</v>
      </c>
      <c r="P87" s="51">
        <v>1491.399997</v>
      </c>
      <c r="Q87" s="32">
        <v>36204</v>
      </c>
      <c r="R87" s="32">
        <v>37950.910000000003</v>
      </c>
      <c r="S87" s="32">
        <v>21593.27</v>
      </c>
      <c r="T87" s="32">
        <v>16485.73</v>
      </c>
      <c r="U87" s="32">
        <v>22773.94</v>
      </c>
      <c r="V87" s="32">
        <v>27488.400000000001</v>
      </c>
      <c r="W87" s="32">
        <v>12632.72</v>
      </c>
      <c r="X87" s="32">
        <v>39556.75</v>
      </c>
      <c r="Y87" s="32">
        <v>45172.13</v>
      </c>
      <c r="Z87" s="32">
        <v>47986.45</v>
      </c>
      <c r="AA87" s="32">
        <v>72334.52</v>
      </c>
      <c r="AB87" s="32">
        <v>58876.84</v>
      </c>
      <c r="AC87" s="2">
        <v>4.03</v>
      </c>
      <c r="AD87" s="2">
        <v>4.03</v>
      </c>
      <c r="AE87" s="2">
        <v>4.03</v>
      </c>
      <c r="AF87" s="2">
        <v>4.3</v>
      </c>
      <c r="AG87" s="2">
        <v>4.3</v>
      </c>
      <c r="AH87" s="2">
        <v>4.3</v>
      </c>
      <c r="AI87" s="2">
        <v>4.3</v>
      </c>
      <c r="AJ87" s="2">
        <v>3.49</v>
      </c>
      <c r="AK87" s="2">
        <v>3.49</v>
      </c>
      <c r="AL87" s="2">
        <v>3.49</v>
      </c>
      <c r="AM87" s="2">
        <v>3.49</v>
      </c>
      <c r="AN87" s="2">
        <v>3.49</v>
      </c>
      <c r="AO87" s="33">
        <v>1459.02</v>
      </c>
      <c r="AP87" s="33">
        <v>1529.42</v>
      </c>
      <c r="AQ87" s="33">
        <v>870.21</v>
      </c>
      <c r="AR87" s="33">
        <v>708.89</v>
      </c>
      <c r="AS87" s="33">
        <v>979.28</v>
      </c>
      <c r="AT87" s="33">
        <v>1182</v>
      </c>
      <c r="AU87" s="33">
        <v>543.21</v>
      </c>
      <c r="AV87" s="33">
        <v>1380.53</v>
      </c>
      <c r="AW87" s="33">
        <v>1576.51</v>
      </c>
      <c r="AX87" s="33">
        <v>1674.73</v>
      </c>
      <c r="AY87" s="33">
        <v>2524.4699999999998</v>
      </c>
      <c r="AZ87" s="33">
        <v>2054.8000000000002</v>
      </c>
      <c r="BA87" s="31">
        <f t="shared" si="38"/>
        <v>3.62</v>
      </c>
      <c r="BB87" s="31">
        <f t="shared" si="38"/>
        <v>3.8</v>
      </c>
      <c r="BC87" s="31">
        <f t="shared" si="38"/>
        <v>2.16</v>
      </c>
      <c r="BD87" s="31">
        <f t="shared" si="38"/>
        <v>-59.35</v>
      </c>
      <c r="BE87" s="31">
        <f t="shared" si="38"/>
        <v>-81.99</v>
      </c>
      <c r="BF87" s="31">
        <f t="shared" si="38"/>
        <v>-98.96</v>
      </c>
      <c r="BG87" s="31">
        <f t="shared" si="54"/>
        <v>-45.48</v>
      </c>
      <c r="BH87" s="31">
        <f t="shared" si="54"/>
        <v>-356.01</v>
      </c>
      <c r="BI87" s="31">
        <f t="shared" si="54"/>
        <v>-406.55</v>
      </c>
      <c r="BJ87" s="31">
        <f t="shared" si="54"/>
        <v>-263.93</v>
      </c>
      <c r="BK87" s="31">
        <f t="shared" si="54"/>
        <v>-397.84</v>
      </c>
      <c r="BL87" s="31">
        <f t="shared" si="54"/>
        <v>-323.82</v>
      </c>
      <c r="BM87" s="6">
        <f t="shared" ca="1" si="57"/>
        <v>0.113</v>
      </c>
      <c r="BN87" s="6">
        <f t="shared" ca="1" si="57"/>
        <v>0.113</v>
      </c>
      <c r="BO87" s="6">
        <f t="shared" ca="1" si="57"/>
        <v>0.113</v>
      </c>
      <c r="BP87" s="6">
        <f t="shared" ca="1" si="57"/>
        <v>0.113</v>
      </c>
      <c r="BQ87" s="6">
        <f t="shared" ca="1" si="57"/>
        <v>0.113</v>
      </c>
      <c r="BR87" s="6">
        <f t="shared" ca="1" si="57"/>
        <v>0.113</v>
      </c>
      <c r="BS87" s="6">
        <f t="shared" ca="1" si="57"/>
        <v>0.113</v>
      </c>
      <c r="BT87" s="6">
        <f t="shared" ca="1" si="57"/>
        <v>0.113</v>
      </c>
      <c r="BU87" s="6">
        <f t="shared" ca="1" si="57"/>
        <v>0.113</v>
      </c>
      <c r="BV87" s="6">
        <f t="shared" ca="1" si="57"/>
        <v>0.113</v>
      </c>
      <c r="BW87" s="6">
        <f t="shared" ca="1" si="57"/>
        <v>0.113</v>
      </c>
      <c r="BX87" s="6">
        <f t="shared" ca="1" si="57"/>
        <v>0.113</v>
      </c>
      <c r="BY87" s="31">
        <f t="shared" ca="1" si="43"/>
        <v>4091.05</v>
      </c>
      <c r="BZ87" s="31">
        <f t="shared" ca="1" si="43"/>
        <v>4288.45</v>
      </c>
      <c r="CA87" s="31">
        <f t="shared" ca="1" si="43"/>
        <v>2440.04</v>
      </c>
      <c r="CB87" s="31">
        <f t="shared" ca="1" si="43"/>
        <v>1862.89</v>
      </c>
      <c r="CC87" s="31">
        <f t="shared" ca="1" si="43"/>
        <v>2573.46</v>
      </c>
      <c r="CD87" s="31">
        <f t="shared" ca="1" si="43"/>
        <v>3106.19</v>
      </c>
      <c r="CE87" s="31">
        <f t="shared" ca="1" si="43"/>
        <v>1427.5</v>
      </c>
      <c r="CF87" s="31">
        <f t="shared" ca="1" si="43"/>
        <v>4469.91</v>
      </c>
      <c r="CG87" s="31">
        <f t="shared" ca="1" si="43"/>
        <v>5104.45</v>
      </c>
      <c r="CH87" s="31">
        <f t="shared" ca="1" si="43"/>
        <v>5422.47</v>
      </c>
      <c r="CI87" s="31">
        <f t="shared" ca="1" si="43"/>
        <v>8173.8</v>
      </c>
      <c r="CJ87" s="31">
        <f t="shared" ca="1" si="43"/>
        <v>6653.08</v>
      </c>
      <c r="CK87" s="32">
        <f t="shared" ca="1" si="39"/>
        <v>-144.82</v>
      </c>
      <c r="CL87" s="32">
        <f t="shared" ca="1" si="39"/>
        <v>-151.80000000000001</v>
      </c>
      <c r="CM87" s="32">
        <f t="shared" ca="1" si="39"/>
        <v>-86.37</v>
      </c>
      <c r="CN87" s="32">
        <f t="shared" ca="1" si="39"/>
        <v>-65.94</v>
      </c>
      <c r="CO87" s="32">
        <f t="shared" ca="1" si="39"/>
        <v>-91.1</v>
      </c>
      <c r="CP87" s="32">
        <f t="shared" ca="1" si="39"/>
        <v>-109.95</v>
      </c>
      <c r="CQ87" s="32">
        <f t="shared" ca="1" si="55"/>
        <v>-50.53</v>
      </c>
      <c r="CR87" s="32">
        <f t="shared" ca="1" si="55"/>
        <v>-158.22999999999999</v>
      </c>
      <c r="CS87" s="32">
        <f t="shared" ca="1" si="55"/>
        <v>-180.69</v>
      </c>
      <c r="CT87" s="32">
        <f t="shared" ca="1" si="55"/>
        <v>-191.95</v>
      </c>
      <c r="CU87" s="32">
        <f t="shared" ca="1" si="55"/>
        <v>-289.33999999999997</v>
      </c>
      <c r="CV87" s="32">
        <f t="shared" ca="1" si="55"/>
        <v>-235.51</v>
      </c>
      <c r="CW87" s="31">
        <f t="shared" ca="1" si="41"/>
        <v>2483.59</v>
      </c>
      <c r="CX87" s="31">
        <f t="shared" ca="1" si="41"/>
        <v>2603.4299999999994</v>
      </c>
      <c r="CY87" s="31">
        <f t="shared" ca="1" si="41"/>
        <v>1481.3</v>
      </c>
      <c r="CZ87" s="31">
        <f t="shared" ca="1" si="41"/>
        <v>1147.4099999999999</v>
      </c>
      <c r="DA87" s="31">
        <f t="shared" ca="1" si="41"/>
        <v>1585.0700000000002</v>
      </c>
      <c r="DB87" s="31">
        <f t="shared" ca="1" si="41"/>
        <v>1913.2000000000003</v>
      </c>
      <c r="DC87" s="31">
        <f t="shared" ca="1" si="56"/>
        <v>879.24</v>
      </c>
      <c r="DD87" s="31">
        <f t="shared" ca="1" si="56"/>
        <v>3287.1600000000008</v>
      </c>
      <c r="DE87" s="31">
        <f t="shared" ca="1" si="56"/>
        <v>3753.8</v>
      </c>
      <c r="DF87" s="31">
        <f t="shared" ca="1" si="56"/>
        <v>3819.7200000000003</v>
      </c>
      <c r="DG87" s="31">
        <f t="shared" ca="1" si="56"/>
        <v>5757.83</v>
      </c>
      <c r="DH87" s="31">
        <f t="shared" ca="1" si="56"/>
        <v>4686.5899999999992</v>
      </c>
      <c r="DI87" s="32">
        <f t="shared" ca="1" si="48"/>
        <v>124.18</v>
      </c>
      <c r="DJ87" s="32">
        <f t="shared" ca="1" si="48"/>
        <v>130.16999999999999</v>
      </c>
      <c r="DK87" s="32">
        <f t="shared" ca="1" si="48"/>
        <v>74.069999999999993</v>
      </c>
      <c r="DL87" s="32">
        <f t="shared" ca="1" si="44"/>
        <v>57.37</v>
      </c>
      <c r="DM87" s="32">
        <f t="shared" ca="1" si="44"/>
        <v>79.25</v>
      </c>
      <c r="DN87" s="32">
        <f t="shared" ca="1" si="44"/>
        <v>95.66</v>
      </c>
      <c r="DO87" s="32">
        <f t="shared" ca="1" si="44"/>
        <v>43.96</v>
      </c>
      <c r="DP87" s="32">
        <f t="shared" ca="1" si="44"/>
        <v>164.36</v>
      </c>
      <c r="DQ87" s="32">
        <f t="shared" ca="1" si="44"/>
        <v>187.69</v>
      </c>
      <c r="DR87" s="32">
        <f t="shared" ca="1" si="44"/>
        <v>190.99</v>
      </c>
      <c r="DS87" s="32">
        <f t="shared" ca="1" si="44"/>
        <v>287.89</v>
      </c>
      <c r="DT87" s="32">
        <f t="shared" ca="1" si="44"/>
        <v>234.33</v>
      </c>
      <c r="DU87" s="31">
        <f t="shared" ca="1" si="49"/>
        <v>608</v>
      </c>
      <c r="DV87" s="31">
        <f t="shared" ca="1" si="49"/>
        <v>631.27</v>
      </c>
      <c r="DW87" s="31">
        <f t="shared" ca="1" si="49"/>
        <v>355.95</v>
      </c>
      <c r="DX87" s="31">
        <f t="shared" ca="1" si="45"/>
        <v>273.05</v>
      </c>
      <c r="DY87" s="31">
        <f t="shared" ca="1" si="45"/>
        <v>373.63</v>
      </c>
      <c r="DZ87" s="31">
        <f t="shared" ca="1" si="45"/>
        <v>446.51</v>
      </c>
      <c r="EA87" s="31">
        <f t="shared" ca="1" si="45"/>
        <v>203.22</v>
      </c>
      <c r="EB87" s="31">
        <f t="shared" ca="1" si="45"/>
        <v>752.11</v>
      </c>
      <c r="EC87" s="31">
        <f t="shared" ca="1" si="45"/>
        <v>850.14</v>
      </c>
      <c r="ED87" s="31">
        <f t="shared" ca="1" si="45"/>
        <v>856.46</v>
      </c>
      <c r="EE87" s="31">
        <f t="shared" ca="1" si="45"/>
        <v>1277.6099999999999</v>
      </c>
      <c r="EF87" s="31">
        <f t="shared" ca="1" si="45"/>
        <v>1029.3499999999999</v>
      </c>
      <c r="EG87" s="32">
        <f t="shared" ca="1" si="50"/>
        <v>3215.77</v>
      </c>
      <c r="EH87" s="32">
        <f t="shared" ca="1" si="50"/>
        <v>3364.8699999999994</v>
      </c>
      <c r="EI87" s="32">
        <f t="shared" ca="1" si="50"/>
        <v>1911.32</v>
      </c>
      <c r="EJ87" s="32">
        <f t="shared" ca="1" si="46"/>
        <v>1477.8299999999997</v>
      </c>
      <c r="EK87" s="32">
        <f t="shared" ca="1" si="46"/>
        <v>2037.9500000000003</v>
      </c>
      <c r="EL87" s="32">
        <f t="shared" ca="1" si="46"/>
        <v>2455.3700000000003</v>
      </c>
      <c r="EM87" s="32">
        <f t="shared" ca="1" si="46"/>
        <v>1126.42</v>
      </c>
      <c r="EN87" s="32">
        <f t="shared" ca="1" si="46"/>
        <v>4203.630000000001</v>
      </c>
      <c r="EO87" s="32">
        <f t="shared" ca="1" si="46"/>
        <v>4791.63</v>
      </c>
      <c r="EP87" s="32">
        <f t="shared" ca="1" si="46"/>
        <v>4867.17</v>
      </c>
      <c r="EQ87" s="32">
        <f t="shared" ca="1" si="46"/>
        <v>7323.33</v>
      </c>
      <c r="ER87" s="32">
        <f t="shared" ca="1" si="46"/>
        <v>5950.2699999999986</v>
      </c>
    </row>
    <row r="88" spans="1:148" x14ac:dyDescent="0.25">
      <c r="A88" t="s">
        <v>445</v>
      </c>
      <c r="B88" s="1" t="s">
        <v>131</v>
      </c>
      <c r="C88" t="str">
        <f t="shared" ca="1" si="52"/>
        <v>POC</v>
      </c>
      <c r="D88" t="str">
        <f t="shared" ca="1" si="53"/>
        <v>Pocaterra Hydro Facility</v>
      </c>
      <c r="E88" s="51">
        <v>3204.6828734000001</v>
      </c>
      <c r="F88" s="51">
        <v>3361.1794322999999</v>
      </c>
      <c r="G88" s="51">
        <v>3682.5866725999999</v>
      </c>
      <c r="H88" s="51">
        <v>2765.2719023</v>
      </c>
      <c r="I88" s="51">
        <v>1631.6462781</v>
      </c>
      <c r="J88" s="51">
        <v>1689.3175142</v>
      </c>
      <c r="K88" s="51">
        <v>7395.1591712999998</v>
      </c>
      <c r="L88" s="51">
        <v>1765.0467461999999</v>
      </c>
      <c r="O88" s="51">
        <v>1175.0989686999999</v>
      </c>
      <c r="P88" s="51">
        <v>4253.7833606000004</v>
      </c>
      <c r="Q88" s="32">
        <v>465390.5</v>
      </c>
      <c r="R88" s="32">
        <v>173885.75</v>
      </c>
      <c r="S88" s="32">
        <v>266342.59999999998</v>
      </c>
      <c r="T88" s="32">
        <v>178831.37</v>
      </c>
      <c r="U88" s="32">
        <v>103750.03</v>
      </c>
      <c r="V88" s="32">
        <v>142534.25</v>
      </c>
      <c r="W88" s="32">
        <v>534557.29</v>
      </c>
      <c r="X88" s="32">
        <v>67679.37</v>
      </c>
      <c r="Y88" s="32"/>
      <c r="Z88" s="32"/>
      <c r="AA88" s="32">
        <v>227997.01</v>
      </c>
      <c r="AB88" s="32">
        <v>341589.15</v>
      </c>
      <c r="AC88" s="2">
        <v>0.42</v>
      </c>
      <c r="AD88" s="2">
        <v>0.42</v>
      </c>
      <c r="AE88" s="2">
        <v>0.42</v>
      </c>
      <c r="AF88" s="2">
        <v>0.42</v>
      </c>
      <c r="AG88" s="2">
        <v>0.42</v>
      </c>
      <c r="AH88" s="2">
        <v>0.42</v>
      </c>
      <c r="AI88" s="2">
        <v>0.42</v>
      </c>
      <c r="AJ88" s="2">
        <v>-0.14000000000000001</v>
      </c>
      <c r="AM88" s="2">
        <v>-0.14000000000000001</v>
      </c>
      <c r="AN88" s="2">
        <v>-0.14000000000000001</v>
      </c>
      <c r="AO88" s="33">
        <v>1954.64</v>
      </c>
      <c r="AP88" s="33">
        <v>730.32</v>
      </c>
      <c r="AQ88" s="33">
        <v>1118.6400000000001</v>
      </c>
      <c r="AR88" s="33">
        <v>751.09</v>
      </c>
      <c r="AS88" s="33">
        <v>435.75</v>
      </c>
      <c r="AT88" s="33">
        <v>598.64</v>
      </c>
      <c r="AU88" s="33">
        <v>2245.14</v>
      </c>
      <c r="AV88" s="33">
        <v>-94.75</v>
      </c>
      <c r="AW88" s="33"/>
      <c r="AX88" s="33"/>
      <c r="AY88" s="33">
        <v>-319.2</v>
      </c>
      <c r="AZ88" s="33">
        <v>-478.22</v>
      </c>
      <c r="BA88" s="31">
        <f t="shared" si="38"/>
        <v>46.54</v>
      </c>
      <c r="BB88" s="31">
        <f t="shared" si="38"/>
        <v>17.39</v>
      </c>
      <c r="BC88" s="31">
        <f t="shared" si="38"/>
        <v>26.63</v>
      </c>
      <c r="BD88" s="31">
        <f t="shared" si="38"/>
        <v>-643.79</v>
      </c>
      <c r="BE88" s="31">
        <f t="shared" si="38"/>
        <v>-373.5</v>
      </c>
      <c r="BF88" s="31">
        <f t="shared" si="38"/>
        <v>-513.12</v>
      </c>
      <c r="BG88" s="31">
        <f t="shared" si="54"/>
        <v>-1924.41</v>
      </c>
      <c r="BH88" s="31">
        <f t="shared" si="54"/>
        <v>-609.11</v>
      </c>
      <c r="BI88" s="31">
        <f t="shared" si="54"/>
        <v>0</v>
      </c>
      <c r="BJ88" s="31">
        <f t="shared" si="54"/>
        <v>0</v>
      </c>
      <c r="BK88" s="31">
        <f t="shared" si="54"/>
        <v>-1253.98</v>
      </c>
      <c r="BL88" s="31">
        <f t="shared" si="54"/>
        <v>-1878.74</v>
      </c>
      <c r="BM88" s="6">
        <f t="shared" ca="1" si="57"/>
        <v>2.7300000000000001E-2</v>
      </c>
      <c r="BN88" s="6">
        <f t="shared" ca="1" si="57"/>
        <v>2.7300000000000001E-2</v>
      </c>
      <c r="BO88" s="6">
        <f t="shared" ca="1" si="57"/>
        <v>2.7300000000000001E-2</v>
      </c>
      <c r="BP88" s="6">
        <f t="shared" ca="1" si="57"/>
        <v>2.7300000000000001E-2</v>
      </c>
      <c r="BQ88" s="6">
        <f t="shared" ca="1" si="57"/>
        <v>2.7300000000000001E-2</v>
      </c>
      <c r="BR88" s="6">
        <f t="shared" ca="1" si="57"/>
        <v>2.7300000000000001E-2</v>
      </c>
      <c r="BS88" s="6">
        <f t="shared" ca="1" si="57"/>
        <v>2.7300000000000001E-2</v>
      </c>
      <c r="BT88" s="6">
        <f t="shared" ca="1" si="57"/>
        <v>2.7300000000000001E-2</v>
      </c>
      <c r="BU88" s="6">
        <f t="shared" ca="1" si="57"/>
        <v>2.7300000000000001E-2</v>
      </c>
      <c r="BV88" s="6">
        <f t="shared" ca="1" si="57"/>
        <v>2.7300000000000001E-2</v>
      </c>
      <c r="BW88" s="6">
        <f t="shared" ca="1" si="57"/>
        <v>2.7300000000000001E-2</v>
      </c>
      <c r="BX88" s="6">
        <f t="shared" ca="1" si="57"/>
        <v>2.7300000000000001E-2</v>
      </c>
      <c r="BY88" s="31">
        <f t="shared" ca="1" si="43"/>
        <v>12705.16</v>
      </c>
      <c r="BZ88" s="31">
        <f t="shared" ca="1" si="43"/>
        <v>4747.08</v>
      </c>
      <c r="CA88" s="31">
        <f t="shared" ca="1" si="43"/>
        <v>7271.15</v>
      </c>
      <c r="CB88" s="31">
        <f t="shared" ca="1" si="43"/>
        <v>4882.1000000000004</v>
      </c>
      <c r="CC88" s="31">
        <f t="shared" ca="1" si="43"/>
        <v>2832.38</v>
      </c>
      <c r="CD88" s="31">
        <f t="shared" ca="1" si="43"/>
        <v>3891.19</v>
      </c>
      <c r="CE88" s="31">
        <f t="shared" ca="1" si="43"/>
        <v>14593.41</v>
      </c>
      <c r="CF88" s="31">
        <f t="shared" ca="1" si="43"/>
        <v>1847.65</v>
      </c>
      <c r="CG88" s="31">
        <f t="shared" ca="1" si="43"/>
        <v>0</v>
      </c>
      <c r="CH88" s="31">
        <f t="shared" ca="1" si="43"/>
        <v>0</v>
      </c>
      <c r="CI88" s="31">
        <f t="shared" ca="1" si="43"/>
        <v>6224.32</v>
      </c>
      <c r="CJ88" s="31">
        <f t="shared" ca="1" si="43"/>
        <v>9325.3799999999992</v>
      </c>
      <c r="CK88" s="32">
        <f t="shared" ca="1" si="39"/>
        <v>-1861.56</v>
      </c>
      <c r="CL88" s="32">
        <f t="shared" ca="1" si="39"/>
        <v>-695.54</v>
      </c>
      <c r="CM88" s="32">
        <f t="shared" ca="1" si="39"/>
        <v>-1065.3699999999999</v>
      </c>
      <c r="CN88" s="32">
        <f t="shared" ca="1" si="39"/>
        <v>-715.33</v>
      </c>
      <c r="CO88" s="32">
        <f t="shared" ca="1" si="39"/>
        <v>-415</v>
      </c>
      <c r="CP88" s="32">
        <f t="shared" ca="1" si="39"/>
        <v>-570.14</v>
      </c>
      <c r="CQ88" s="32">
        <f t="shared" ca="1" si="55"/>
        <v>-2138.23</v>
      </c>
      <c r="CR88" s="32">
        <f t="shared" ca="1" si="55"/>
        <v>-270.72000000000003</v>
      </c>
      <c r="CS88" s="32">
        <f t="shared" ca="1" si="55"/>
        <v>0</v>
      </c>
      <c r="CT88" s="32">
        <f t="shared" ca="1" si="55"/>
        <v>0</v>
      </c>
      <c r="CU88" s="32">
        <f t="shared" ca="1" si="55"/>
        <v>-911.99</v>
      </c>
      <c r="CV88" s="32">
        <f t="shared" ca="1" si="55"/>
        <v>-1366.36</v>
      </c>
      <c r="CW88" s="31">
        <f t="shared" ca="1" si="41"/>
        <v>8842.42</v>
      </c>
      <c r="CX88" s="31">
        <f t="shared" ca="1" si="41"/>
        <v>3303.83</v>
      </c>
      <c r="CY88" s="31">
        <f t="shared" ca="1" si="41"/>
        <v>5060.5099999999993</v>
      </c>
      <c r="CZ88" s="31">
        <f t="shared" ca="1" si="41"/>
        <v>4059.4700000000003</v>
      </c>
      <c r="DA88" s="31">
        <f t="shared" ca="1" si="41"/>
        <v>2355.13</v>
      </c>
      <c r="DB88" s="31">
        <f t="shared" ca="1" si="41"/>
        <v>3235.53</v>
      </c>
      <c r="DC88" s="31">
        <f t="shared" ca="1" si="56"/>
        <v>12134.45</v>
      </c>
      <c r="DD88" s="31">
        <f t="shared" ca="1" si="56"/>
        <v>2280.79</v>
      </c>
      <c r="DE88" s="31">
        <f t="shared" ca="1" si="56"/>
        <v>0</v>
      </c>
      <c r="DF88" s="31">
        <f t="shared" ca="1" si="56"/>
        <v>0</v>
      </c>
      <c r="DG88" s="31">
        <f t="shared" ca="1" si="56"/>
        <v>6885.51</v>
      </c>
      <c r="DH88" s="31">
        <f t="shared" ca="1" si="56"/>
        <v>10315.98</v>
      </c>
      <c r="DI88" s="32">
        <f t="shared" ca="1" si="48"/>
        <v>442.12</v>
      </c>
      <c r="DJ88" s="32">
        <f t="shared" ca="1" si="48"/>
        <v>165.19</v>
      </c>
      <c r="DK88" s="32">
        <f t="shared" ca="1" si="48"/>
        <v>253.03</v>
      </c>
      <c r="DL88" s="32">
        <f t="shared" ca="1" si="44"/>
        <v>202.97</v>
      </c>
      <c r="DM88" s="32">
        <f t="shared" ca="1" si="44"/>
        <v>117.76</v>
      </c>
      <c r="DN88" s="32">
        <f t="shared" ca="1" si="44"/>
        <v>161.78</v>
      </c>
      <c r="DO88" s="32">
        <f t="shared" ca="1" si="44"/>
        <v>606.72</v>
      </c>
      <c r="DP88" s="32">
        <f t="shared" ca="1" si="44"/>
        <v>114.04</v>
      </c>
      <c r="DQ88" s="32">
        <f t="shared" ca="1" si="44"/>
        <v>0</v>
      </c>
      <c r="DR88" s="32">
        <f t="shared" ca="1" si="44"/>
        <v>0</v>
      </c>
      <c r="DS88" s="32">
        <f t="shared" ca="1" si="44"/>
        <v>344.28</v>
      </c>
      <c r="DT88" s="32">
        <f t="shared" ca="1" si="44"/>
        <v>515.79999999999995</v>
      </c>
      <c r="DU88" s="31">
        <f t="shared" ca="1" si="49"/>
        <v>2164.69</v>
      </c>
      <c r="DV88" s="31">
        <f t="shared" ca="1" si="49"/>
        <v>801.11</v>
      </c>
      <c r="DW88" s="31">
        <f t="shared" ca="1" si="49"/>
        <v>1216.04</v>
      </c>
      <c r="DX88" s="31">
        <f t="shared" ca="1" si="45"/>
        <v>966.03</v>
      </c>
      <c r="DY88" s="31">
        <f t="shared" ca="1" si="45"/>
        <v>555.14</v>
      </c>
      <c r="DZ88" s="31">
        <f t="shared" ca="1" si="45"/>
        <v>755.13</v>
      </c>
      <c r="EA88" s="31">
        <f t="shared" ca="1" si="45"/>
        <v>2804.66</v>
      </c>
      <c r="EB88" s="31">
        <f t="shared" ca="1" si="45"/>
        <v>521.85</v>
      </c>
      <c r="EC88" s="31">
        <f t="shared" ca="1" si="45"/>
        <v>0</v>
      </c>
      <c r="ED88" s="31">
        <f t="shared" ca="1" si="45"/>
        <v>0</v>
      </c>
      <c r="EE88" s="31">
        <f t="shared" ca="1" si="45"/>
        <v>1527.83</v>
      </c>
      <c r="EF88" s="31">
        <f t="shared" ca="1" si="45"/>
        <v>2265.7600000000002</v>
      </c>
      <c r="EG88" s="32">
        <f t="shared" ca="1" si="50"/>
        <v>11449.230000000001</v>
      </c>
      <c r="EH88" s="32">
        <f t="shared" ca="1" si="50"/>
        <v>4270.13</v>
      </c>
      <c r="EI88" s="32">
        <f t="shared" ca="1" si="50"/>
        <v>6529.579999999999</v>
      </c>
      <c r="EJ88" s="32">
        <f t="shared" ca="1" si="46"/>
        <v>5228.47</v>
      </c>
      <c r="EK88" s="32">
        <f t="shared" ca="1" si="46"/>
        <v>3028.03</v>
      </c>
      <c r="EL88" s="32">
        <f t="shared" ca="1" si="46"/>
        <v>4152.4400000000005</v>
      </c>
      <c r="EM88" s="32">
        <f t="shared" ca="1" si="46"/>
        <v>15545.83</v>
      </c>
      <c r="EN88" s="32">
        <f t="shared" ca="1" si="46"/>
        <v>2916.68</v>
      </c>
      <c r="EO88" s="32">
        <f t="shared" ca="1" si="46"/>
        <v>0</v>
      </c>
      <c r="EP88" s="32">
        <f t="shared" ca="1" si="46"/>
        <v>0</v>
      </c>
      <c r="EQ88" s="32">
        <f t="shared" ca="1" si="46"/>
        <v>8757.619999999999</v>
      </c>
      <c r="ER88" s="32">
        <f t="shared" ca="1" si="46"/>
        <v>13097.539999999999</v>
      </c>
    </row>
    <row r="89" spans="1:148" x14ac:dyDescent="0.25">
      <c r="A89" t="s">
        <v>477</v>
      </c>
      <c r="B89" s="1" t="s">
        <v>11</v>
      </c>
      <c r="C89" t="str">
        <f t="shared" ca="1" si="52"/>
        <v>PR1</v>
      </c>
      <c r="D89" t="str">
        <f t="shared" ca="1" si="53"/>
        <v>Primrose #1</v>
      </c>
      <c r="E89" s="51">
        <v>7160.2042879999999</v>
      </c>
      <c r="F89" s="51">
        <v>2530.4133574000002</v>
      </c>
      <c r="G89" s="51">
        <v>49.633656899999998</v>
      </c>
      <c r="H89" s="51">
        <v>345.04849630000001</v>
      </c>
      <c r="I89" s="51">
        <v>1678.1124811</v>
      </c>
      <c r="K89" s="51">
        <v>54.095816900000003</v>
      </c>
      <c r="L89" s="51">
        <v>421.87190370000002</v>
      </c>
      <c r="M89" s="51">
        <v>836.19630280000001</v>
      </c>
      <c r="N89" s="51">
        <v>14.3069863</v>
      </c>
      <c r="O89" s="51">
        <v>57.017805500000001</v>
      </c>
      <c r="P89" s="51">
        <v>0.43422670000000002</v>
      </c>
      <c r="Q89" s="32">
        <v>621968.61</v>
      </c>
      <c r="R89" s="32">
        <v>121273.7</v>
      </c>
      <c r="S89" s="32">
        <v>2925.81</v>
      </c>
      <c r="T89" s="32">
        <v>6328.96</v>
      </c>
      <c r="U89" s="32">
        <v>31215.45</v>
      </c>
      <c r="V89" s="32"/>
      <c r="W89" s="32">
        <v>1196.46</v>
      </c>
      <c r="X89" s="32">
        <v>15666.66</v>
      </c>
      <c r="Y89" s="32">
        <v>18353.12</v>
      </c>
      <c r="Z89" s="32">
        <v>2419.12</v>
      </c>
      <c r="AA89" s="32">
        <v>6441.57</v>
      </c>
      <c r="AB89" s="32">
        <v>14.85</v>
      </c>
      <c r="AC89" s="2">
        <v>2.2200000000000002</v>
      </c>
      <c r="AD89" s="2">
        <v>2.2200000000000002</v>
      </c>
      <c r="AE89" s="2">
        <v>2.2200000000000002</v>
      </c>
      <c r="AF89" s="2">
        <v>2.2200000000000002</v>
      </c>
      <c r="AG89" s="2">
        <v>2.2200000000000002</v>
      </c>
      <c r="AI89" s="2">
        <v>2.2200000000000002</v>
      </c>
      <c r="AJ89" s="2">
        <v>1.7</v>
      </c>
      <c r="AK89" s="2">
        <v>1.7</v>
      </c>
      <c r="AL89" s="2">
        <v>1.7</v>
      </c>
      <c r="AM89" s="2">
        <v>1.7</v>
      </c>
      <c r="AN89" s="2">
        <v>1.7</v>
      </c>
      <c r="AO89" s="33">
        <v>13807.7</v>
      </c>
      <c r="AP89" s="33">
        <v>2692.28</v>
      </c>
      <c r="AQ89" s="33">
        <v>64.95</v>
      </c>
      <c r="AR89" s="33">
        <v>140.5</v>
      </c>
      <c r="AS89" s="33">
        <v>692.98</v>
      </c>
      <c r="AT89" s="33"/>
      <c r="AU89" s="33">
        <v>26.56</v>
      </c>
      <c r="AV89" s="33">
        <v>266.33</v>
      </c>
      <c r="AW89" s="33">
        <v>312</v>
      </c>
      <c r="AX89" s="33">
        <v>41.12</v>
      </c>
      <c r="AY89" s="33">
        <v>109.51</v>
      </c>
      <c r="AZ89" s="33">
        <v>0.25</v>
      </c>
      <c r="BA89" s="31">
        <f t="shared" si="38"/>
        <v>62.2</v>
      </c>
      <c r="BB89" s="31">
        <f t="shared" si="38"/>
        <v>12.13</v>
      </c>
      <c r="BC89" s="31">
        <f t="shared" si="38"/>
        <v>0.28999999999999998</v>
      </c>
      <c r="BD89" s="31">
        <f t="shared" si="38"/>
        <v>-22.78</v>
      </c>
      <c r="BE89" s="31">
        <f t="shared" si="38"/>
        <v>-112.38</v>
      </c>
      <c r="BF89" s="31">
        <f t="shared" si="38"/>
        <v>0</v>
      </c>
      <c r="BG89" s="31">
        <f t="shared" si="54"/>
        <v>-4.3099999999999996</v>
      </c>
      <c r="BH89" s="31">
        <f t="shared" si="54"/>
        <v>-141</v>
      </c>
      <c r="BI89" s="31">
        <f t="shared" si="54"/>
        <v>-165.18</v>
      </c>
      <c r="BJ89" s="31">
        <f t="shared" si="54"/>
        <v>-13.31</v>
      </c>
      <c r="BK89" s="31">
        <f t="shared" si="54"/>
        <v>-35.43</v>
      </c>
      <c r="BL89" s="31">
        <f t="shared" si="54"/>
        <v>-0.08</v>
      </c>
      <c r="BM89" s="6">
        <f t="shared" ca="1" si="57"/>
        <v>2.6499999999999999E-2</v>
      </c>
      <c r="BN89" s="6">
        <f t="shared" ca="1" si="57"/>
        <v>2.6499999999999999E-2</v>
      </c>
      <c r="BO89" s="6">
        <f t="shared" ca="1" si="57"/>
        <v>2.6499999999999999E-2</v>
      </c>
      <c r="BP89" s="6">
        <f t="shared" ca="1" si="57"/>
        <v>2.6499999999999999E-2</v>
      </c>
      <c r="BQ89" s="6">
        <f t="shared" ca="1" si="57"/>
        <v>2.6499999999999999E-2</v>
      </c>
      <c r="BR89" s="6">
        <f t="shared" ca="1" si="57"/>
        <v>2.6499999999999999E-2</v>
      </c>
      <c r="BS89" s="6">
        <f t="shared" ca="1" si="57"/>
        <v>2.6499999999999999E-2</v>
      </c>
      <c r="BT89" s="6">
        <f t="shared" ca="1" si="57"/>
        <v>2.6499999999999999E-2</v>
      </c>
      <c r="BU89" s="6">
        <f t="shared" ca="1" si="57"/>
        <v>2.6499999999999999E-2</v>
      </c>
      <c r="BV89" s="6">
        <f t="shared" ca="1" si="57"/>
        <v>2.6499999999999999E-2</v>
      </c>
      <c r="BW89" s="6">
        <f t="shared" ca="1" si="57"/>
        <v>2.6499999999999999E-2</v>
      </c>
      <c r="BX89" s="6">
        <f t="shared" ca="1" si="57"/>
        <v>2.6499999999999999E-2</v>
      </c>
      <c r="BY89" s="31">
        <f t="shared" ca="1" si="43"/>
        <v>16482.169999999998</v>
      </c>
      <c r="BZ89" s="31">
        <f t="shared" ca="1" si="43"/>
        <v>3213.75</v>
      </c>
      <c r="CA89" s="31">
        <f t="shared" ca="1" si="43"/>
        <v>77.53</v>
      </c>
      <c r="CB89" s="31">
        <f t="shared" ca="1" si="43"/>
        <v>167.72</v>
      </c>
      <c r="CC89" s="31">
        <f t="shared" ca="1" si="43"/>
        <v>827.21</v>
      </c>
      <c r="CD89" s="31">
        <f t="shared" ca="1" si="43"/>
        <v>0</v>
      </c>
      <c r="CE89" s="31">
        <f t="shared" ca="1" si="43"/>
        <v>31.71</v>
      </c>
      <c r="CF89" s="31">
        <f t="shared" ca="1" si="43"/>
        <v>415.17</v>
      </c>
      <c r="CG89" s="31">
        <f t="shared" ca="1" si="43"/>
        <v>486.36</v>
      </c>
      <c r="CH89" s="31">
        <f t="shared" ca="1" si="43"/>
        <v>64.11</v>
      </c>
      <c r="CI89" s="31">
        <f t="shared" ca="1" si="43"/>
        <v>170.7</v>
      </c>
      <c r="CJ89" s="31">
        <f t="shared" ca="1" si="43"/>
        <v>0.39</v>
      </c>
      <c r="CK89" s="32">
        <f t="shared" ca="1" si="39"/>
        <v>-2487.87</v>
      </c>
      <c r="CL89" s="32">
        <f t="shared" ca="1" si="39"/>
        <v>-485.09</v>
      </c>
      <c r="CM89" s="32">
        <f t="shared" ca="1" si="39"/>
        <v>-11.7</v>
      </c>
      <c r="CN89" s="32">
        <f t="shared" ca="1" si="39"/>
        <v>-25.32</v>
      </c>
      <c r="CO89" s="32">
        <f t="shared" ca="1" si="39"/>
        <v>-124.86</v>
      </c>
      <c r="CP89" s="32">
        <f t="shared" ca="1" si="39"/>
        <v>0</v>
      </c>
      <c r="CQ89" s="32">
        <f t="shared" ca="1" si="55"/>
        <v>-4.79</v>
      </c>
      <c r="CR89" s="32">
        <f t="shared" ca="1" si="55"/>
        <v>-62.67</v>
      </c>
      <c r="CS89" s="32">
        <f t="shared" ca="1" si="55"/>
        <v>-73.41</v>
      </c>
      <c r="CT89" s="32">
        <f t="shared" ca="1" si="55"/>
        <v>-9.68</v>
      </c>
      <c r="CU89" s="32">
        <f t="shared" ca="1" si="55"/>
        <v>-25.77</v>
      </c>
      <c r="CV89" s="32">
        <f t="shared" ca="1" si="55"/>
        <v>-0.06</v>
      </c>
      <c r="CW89" s="31">
        <f t="shared" ca="1" si="41"/>
        <v>124.39999999999854</v>
      </c>
      <c r="CX89" s="31">
        <f t="shared" ca="1" si="41"/>
        <v>24.249999999999652</v>
      </c>
      <c r="CY89" s="31">
        <f t="shared" ca="1" si="41"/>
        <v>0.58999999999999542</v>
      </c>
      <c r="CZ89" s="31">
        <f t="shared" ca="1" si="41"/>
        <v>24.680000000000007</v>
      </c>
      <c r="DA89" s="31">
        <f t="shared" ca="1" si="41"/>
        <v>121.75</v>
      </c>
      <c r="DB89" s="31">
        <f t="shared" ca="1" si="41"/>
        <v>0</v>
      </c>
      <c r="DC89" s="31">
        <f t="shared" ca="1" si="56"/>
        <v>4.6700000000000026</v>
      </c>
      <c r="DD89" s="31">
        <f t="shared" ca="1" si="56"/>
        <v>227.17000000000002</v>
      </c>
      <c r="DE89" s="31">
        <f t="shared" ca="1" si="56"/>
        <v>266.13000000000005</v>
      </c>
      <c r="DF89" s="31">
        <f t="shared" ca="1" si="56"/>
        <v>26.620000000000005</v>
      </c>
      <c r="DG89" s="31">
        <f t="shared" ca="1" si="56"/>
        <v>70.849999999999966</v>
      </c>
      <c r="DH89" s="31">
        <f t="shared" ca="1" si="56"/>
        <v>0.16000000000000003</v>
      </c>
      <c r="DI89" s="32">
        <f t="shared" ca="1" si="48"/>
        <v>6.22</v>
      </c>
      <c r="DJ89" s="32">
        <f t="shared" ca="1" si="48"/>
        <v>1.21</v>
      </c>
      <c r="DK89" s="32">
        <f t="shared" ca="1" si="48"/>
        <v>0.03</v>
      </c>
      <c r="DL89" s="32">
        <f t="shared" ca="1" si="44"/>
        <v>1.23</v>
      </c>
      <c r="DM89" s="32">
        <f t="shared" ca="1" si="44"/>
        <v>6.09</v>
      </c>
      <c r="DN89" s="32">
        <f t="shared" ca="1" si="44"/>
        <v>0</v>
      </c>
      <c r="DO89" s="32">
        <f t="shared" ca="1" si="44"/>
        <v>0.23</v>
      </c>
      <c r="DP89" s="32">
        <f t="shared" ca="1" si="44"/>
        <v>11.36</v>
      </c>
      <c r="DQ89" s="32">
        <f t="shared" ca="1" si="44"/>
        <v>13.31</v>
      </c>
      <c r="DR89" s="32">
        <f t="shared" ca="1" si="44"/>
        <v>1.33</v>
      </c>
      <c r="DS89" s="32">
        <f t="shared" ca="1" si="44"/>
        <v>3.54</v>
      </c>
      <c r="DT89" s="32">
        <f t="shared" ca="1" si="44"/>
        <v>0.01</v>
      </c>
      <c r="DU89" s="31">
        <f t="shared" ca="1" si="49"/>
        <v>30.45</v>
      </c>
      <c r="DV89" s="31">
        <f t="shared" ca="1" si="49"/>
        <v>5.88</v>
      </c>
      <c r="DW89" s="31">
        <f t="shared" ca="1" si="49"/>
        <v>0.14000000000000001</v>
      </c>
      <c r="DX89" s="31">
        <f t="shared" ca="1" si="45"/>
        <v>5.87</v>
      </c>
      <c r="DY89" s="31">
        <f t="shared" ca="1" si="45"/>
        <v>28.7</v>
      </c>
      <c r="DZ89" s="31">
        <f t="shared" ca="1" si="45"/>
        <v>0</v>
      </c>
      <c r="EA89" s="31">
        <f t="shared" ca="1" si="45"/>
        <v>1.08</v>
      </c>
      <c r="EB89" s="31">
        <f t="shared" ca="1" si="45"/>
        <v>51.98</v>
      </c>
      <c r="EC89" s="31">
        <f t="shared" ca="1" si="45"/>
        <v>60.27</v>
      </c>
      <c r="ED89" s="31">
        <f t="shared" ca="1" si="45"/>
        <v>5.97</v>
      </c>
      <c r="EE89" s="31">
        <f t="shared" ca="1" si="45"/>
        <v>15.72</v>
      </c>
      <c r="EF89" s="31">
        <f t="shared" ca="1" si="45"/>
        <v>0.04</v>
      </c>
      <c r="EG89" s="32">
        <f t="shared" ca="1" si="50"/>
        <v>161.06999999999854</v>
      </c>
      <c r="EH89" s="32">
        <f t="shared" ca="1" si="50"/>
        <v>31.339999999999652</v>
      </c>
      <c r="EI89" s="32">
        <f t="shared" ca="1" si="50"/>
        <v>0.75999999999999546</v>
      </c>
      <c r="EJ89" s="32">
        <f t="shared" ca="1" si="46"/>
        <v>31.780000000000008</v>
      </c>
      <c r="EK89" s="32">
        <f t="shared" ca="1" si="46"/>
        <v>156.54</v>
      </c>
      <c r="EL89" s="32">
        <f t="shared" ca="1" si="46"/>
        <v>0</v>
      </c>
      <c r="EM89" s="32">
        <f t="shared" ca="1" si="46"/>
        <v>5.9800000000000031</v>
      </c>
      <c r="EN89" s="32">
        <f t="shared" ca="1" si="46"/>
        <v>290.51000000000005</v>
      </c>
      <c r="EO89" s="32">
        <f t="shared" ca="1" si="46"/>
        <v>339.71000000000004</v>
      </c>
      <c r="EP89" s="32">
        <f t="shared" ca="1" si="46"/>
        <v>33.92</v>
      </c>
      <c r="EQ89" s="32">
        <f t="shared" ca="1" si="46"/>
        <v>90.109999999999971</v>
      </c>
      <c r="ER89" s="32">
        <f t="shared" ca="1" si="46"/>
        <v>0.21000000000000005</v>
      </c>
    </row>
    <row r="90" spans="1:148" x14ac:dyDescent="0.25">
      <c r="A90" t="s">
        <v>459</v>
      </c>
      <c r="B90" s="1" t="s">
        <v>107</v>
      </c>
      <c r="C90" t="str">
        <f t="shared" ca="1" si="52"/>
        <v>BCHEXP</v>
      </c>
      <c r="D90" t="str">
        <f t="shared" ca="1" si="53"/>
        <v>Alberta-BC Intertie - Export</v>
      </c>
      <c r="E90" s="51">
        <v>7132.25</v>
      </c>
      <c r="F90" s="51">
        <v>6572.5</v>
      </c>
      <c r="G90" s="51">
        <v>6850</v>
      </c>
      <c r="L90" s="51">
        <v>375</v>
      </c>
      <c r="M90" s="51">
        <v>9896</v>
      </c>
      <c r="N90" s="51">
        <v>13702.5</v>
      </c>
      <c r="P90" s="51">
        <v>5100</v>
      </c>
      <c r="Q90" s="32">
        <v>120333.14</v>
      </c>
      <c r="R90" s="32">
        <v>113816.34</v>
      </c>
      <c r="S90" s="32">
        <v>125620.69</v>
      </c>
      <c r="T90" s="32"/>
      <c r="U90" s="32"/>
      <c r="V90" s="32"/>
      <c r="W90" s="32"/>
      <c r="X90" s="32">
        <v>5198</v>
      </c>
      <c r="Y90" s="32">
        <v>124993.64</v>
      </c>
      <c r="Z90" s="32">
        <v>232645.22</v>
      </c>
      <c r="AA90" s="32"/>
      <c r="AB90" s="32">
        <v>82845.25</v>
      </c>
      <c r="AC90" s="2">
        <v>0.96</v>
      </c>
      <c r="AD90" s="2">
        <v>0.96</v>
      </c>
      <c r="AE90" s="2">
        <v>0.96</v>
      </c>
      <c r="AJ90" s="2">
        <v>0.96</v>
      </c>
      <c r="AK90" s="2">
        <v>0.96</v>
      </c>
      <c r="AL90" s="2">
        <v>0.96</v>
      </c>
      <c r="AN90" s="2">
        <v>0.96</v>
      </c>
      <c r="AO90" s="33">
        <v>1155.2</v>
      </c>
      <c r="AP90" s="33">
        <v>1092.6400000000001</v>
      </c>
      <c r="AQ90" s="33">
        <v>1205.96</v>
      </c>
      <c r="AR90" s="33"/>
      <c r="AS90" s="33"/>
      <c r="AT90" s="33"/>
      <c r="AU90" s="33"/>
      <c r="AV90" s="33">
        <v>49.9</v>
      </c>
      <c r="AW90" s="33">
        <v>1199.94</v>
      </c>
      <c r="AX90" s="33">
        <v>2233.39</v>
      </c>
      <c r="AY90" s="33"/>
      <c r="AZ90" s="33">
        <v>795.31</v>
      </c>
      <c r="BA90" s="31">
        <f t="shared" si="38"/>
        <v>12.03</v>
      </c>
      <c r="BB90" s="31">
        <f t="shared" si="38"/>
        <v>11.38</v>
      </c>
      <c r="BC90" s="31">
        <f t="shared" si="38"/>
        <v>12.56</v>
      </c>
      <c r="BD90" s="31">
        <f t="shared" si="38"/>
        <v>0</v>
      </c>
      <c r="BE90" s="31">
        <f t="shared" si="38"/>
        <v>0</v>
      </c>
      <c r="BF90" s="31">
        <f t="shared" si="38"/>
        <v>0</v>
      </c>
      <c r="BG90" s="31">
        <f t="shared" si="54"/>
        <v>0</v>
      </c>
      <c r="BH90" s="31">
        <f t="shared" si="54"/>
        <v>-46.78</v>
      </c>
      <c r="BI90" s="31">
        <f t="shared" si="54"/>
        <v>-1124.94</v>
      </c>
      <c r="BJ90" s="31">
        <f t="shared" si="54"/>
        <v>-1279.55</v>
      </c>
      <c r="BK90" s="31">
        <f t="shared" si="54"/>
        <v>0</v>
      </c>
      <c r="BL90" s="31">
        <f t="shared" si="54"/>
        <v>-455.65</v>
      </c>
      <c r="BM90" s="6">
        <f t="shared" ca="1" si="57"/>
        <v>7.9000000000000008E-3</v>
      </c>
      <c r="BN90" s="6">
        <f t="shared" ca="1" si="57"/>
        <v>7.9000000000000008E-3</v>
      </c>
      <c r="BO90" s="6">
        <f t="shared" ca="1" si="57"/>
        <v>7.9000000000000008E-3</v>
      </c>
      <c r="BP90" s="6">
        <f t="shared" ca="1" si="57"/>
        <v>7.9000000000000008E-3</v>
      </c>
      <c r="BQ90" s="6">
        <f t="shared" ca="1" si="57"/>
        <v>7.9000000000000008E-3</v>
      </c>
      <c r="BR90" s="6">
        <f t="shared" ca="1" si="57"/>
        <v>7.9000000000000008E-3</v>
      </c>
      <c r="BS90" s="6">
        <f t="shared" ca="1" si="57"/>
        <v>7.9000000000000008E-3</v>
      </c>
      <c r="BT90" s="6">
        <f t="shared" ca="1" si="57"/>
        <v>7.9000000000000008E-3</v>
      </c>
      <c r="BU90" s="6">
        <f t="shared" ca="1" si="57"/>
        <v>7.9000000000000008E-3</v>
      </c>
      <c r="BV90" s="6">
        <f t="shared" ca="1" si="57"/>
        <v>7.9000000000000008E-3</v>
      </c>
      <c r="BW90" s="6">
        <f t="shared" ca="1" si="57"/>
        <v>7.9000000000000008E-3</v>
      </c>
      <c r="BX90" s="6">
        <f t="shared" ca="1" si="57"/>
        <v>7.9000000000000008E-3</v>
      </c>
      <c r="BY90" s="31">
        <f t="shared" ca="1" si="43"/>
        <v>950.63</v>
      </c>
      <c r="BZ90" s="31">
        <f t="shared" ca="1" si="43"/>
        <v>899.15</v>
      </c>
      <c r="CA90" s="31">
        <f t="shared" ca="1" si="43"/>
        <v>992.4</v>
      </c>
      <c r="CB90" s="31">
        <f t="shared" ca="1" si="43"/>
        <v>0</v>
      </c>
      <c r="CC90" s="31">
        <f t="shared" ca="1" si="43"/>
        <v>0</v>
      </c>
      <c r="CD90" s="31">
        <f t="shared" ca="1" si="43"/>
        <v>0</v>
      </c>
      <c r="CE90" s="31">
        <f t="shared" ca="1" si="43"/>
        <v>0</v>
      </c>
      <c r="CF90" s="31">
        <f t="shared" ca="1" si="43"/>
        <v>41.06</v>
      </c>
      <c r="CG90" s="31">
        <f t="shared" ca="1" si="43"/>
        <v>987.45</v>
      </c>
      <c r="CH90" s="31">
        <f t="shared" ca="1" si="43"/>
        <v>1837.9</v>
      </c>
      <c r="CI90" s="31">
        <f t="shared" ca="1" si="43"/>
        <v>0</v>
      </c>
      <c r="CJ90" s="31">
        <f t="shared" ca="1" si="43"/>
        <v>654.48</v>
      </c>
      <c r="CK90" s="32">
        <f t="shared" ca="1" si="39"/>
        <v>-481.33</v>
      </c>
      <c r="CL90" s="32">
        <f t="shared" ca="1" si="39"/>
        <v>-455.27</v>
      </c>
      <c r="CM90" s="32">
        <f t="shared" ca="1" si="39"/>
        <v>-502.48</v>
      </c>
      <c r="CN90" s="32">
        <f t="shared" ca="1" si="39"/>
        <v>0</v>
      </c>
      <c r="CO90" s="32">
        <f t="shared" ca="1" si="39"/>
        <v>0</v>
      </c>
      <c r="CP90" s="32">
        <f t="shared" ca="1" si="39"/>
        <v>0</v>
      </c>
      <c r="CQ90" s="32">
        <f t="shared" ca="1" si="55"/>
        <v>0</v>
      </c>
      <c r="CR90" s="32">
        <f t="shared" ca="1" si="55"/>
        <v>-20.79</v>
      </c>
      <c r="CS90" s="32">
        <f t="shared" ca="1" si="55"/>
        <v>-499.97</v>
      </c>
      <c r="CT90" s="32">
        <f t="shared" ca="1" si="55"/>
        <v>-930.58</v>
      </c>
      <c r="CU90" s="32">
        <f t="shared" ca="1" si="55"/>
        <v>0</v>
      </c>
      <c r="CV90" s="32">
        <f t="shared" ca="1" si="55"/>
        <v>-331.38</v>
      </c>
      <c r="CW90" s="31">
        <f t="shared" ca="1" si="41"/>
        <v>-697.93000000000006</v>
      </c>
      <c r="CX90" s="31">
        <f t="shared" ca="1" si="41"/>
        <v>-660.1400000000001</v>
      </c>
      <c r="CY90" s="31">
        <f t="shared" ca="1" si="41"/>
        <v>-728.6</v>
      </c>
      <c r="CZ90" s="31">
        <f t="shared" ca="1" si="41"/>
        <v>0</v>
      </c>
      <c r="DA90" s="31">
        <f t="shared" ca="1" si="41"/>
        <v>0</v>
      </c>
      <c r="DB90" s="31">
        <f t="shared" ca="1" si="41"/>
        <v>0</v>
      </c>
      <c r="DC90" s="31">
        <f t="shared" ca="1" si="56"/>
        <v>0</v>
      </c>
      <c r="DD90" s="31">
        <f t="shared" ca="1" si="56"/>
        <v>17.150000000000006</v>
      </c>
      <c r="DE90" s="31">
        <f t="shared" ca="1" si="56"/>
        <v>412.48</v>
      </c>
      <c r="DF90" s="31">
        <f t="shared" ca="1" si="56"/>
        <v>-46.519999999999754</v>
      </c>
      <c r="DG90" s="31">
        <f t="shared" ca="1" si="56"/>
        <v>0</v>
      </c>
      <c r="DH90" s="31">
        <f t="shared" ca="1" si="56"/>
        <v>-16.559999999999945</v>
      </c>
      <c r="DI90" s="32">
        <f t="shared" ca="1" si="48"/>
        <v>-34.9</v>
      </c>
      <c r="DJ90" s="32">
        <f t="shared" ca="1" si="48"/>
        <v>-33.01</v>
      </c>
      <c r="DK90" s="32">
        <f t="shared" ca="1" si="48"/>
        <v>-36.43</v>
      </c>
      <c r="DL90" s="32">
        <f t="shared" ca="1" si="44"/>
        <v>0</v>
      </c>
      <c r="DM90" s="32">
        <f t="shared" ca="1" si="44"/>
        <v>0</v>
      </c>
      <c r="DN90" s="32">
        <f t="shared" ca="1" si="44"/>
        <v>0</v>
      </c>
      <c r="DO90" s="32">
        <f t="shared" ref="DO90:DT130" ca="1" si="58">ROUND(DC90*5%,2)</f>
        <v>0</v>
      </c>
      <c r="DP90" s="32">
        <f t="shared" ca="1" si="58"/>
        <v>0.86</v>
      </c>
      <c r="DQ90" s="32">
        <f t="shared" ca="1" si="58"/>
        <v>20.62</v>
      </c>
      <c r="DR90" s="32">
        <f t="shared" ca="1" si="58"/>
        <v>-2.33</v>
      </c>
      <c r="DS90" s="32">
        <f t="shared" ca="1" si="58"/>
        <v>0</v>
      </c>
      <c r="DT90" s="32">
        <f t="shared" ca="1" si="58"/>
        <v>-0.83</v>
      </c>
      <c r="DU90" s="31">
        <f t="shared" ca="1" si="49"/>
        <v>-170.86</v>
      </c>
      <c r="DV90" s="31">
        <f t="shared" ca="1" si="49"/>
        <v>-160.07</v>
      </c>
      <c r="DW90" s="31">
        <f t="shared" ca="1" si="49"/>
        <v>-175.08</v>
      </c>
      <c r="DX90" s="31">
        <f t="shared" ca="1" si="45"/>
        <v>0</v>
      </c>
      <c r="DY90" s="31">
        <f t="shared" ca="1" si="45"/>
        <v>0</v>
      </c>
      <c r="DZ90" s="31">
        <f t="shared" ca="1" si="45"/>
        <v>0</v>
      </c>
      <c r="EA90" s="31">
        <f t="shared" ref="EA90:EF130" ca="1" si="59">ROUND(DC90*EA$3,2)</f>
        <v>0</v>
      </c>
      <c r="EB90" s="31">
        <f t="shared" ca="1" si="59"/>
        <v>3.92</v>
      </c>
      <c r="EC90" s="31">
        <f t="shared" ca="1" si="59"/>
        <v>93.42</v>
      </c>
      <c r="ED90" s="31">
        <f t="shared" ca="1" si="59"/>
        <v>-10.43</v>
      </c>
      <c r="EE90" s="31">
        <f t="shared" ca="1" si="59"/>
        <v>0</v>
      </c>
      <c r="EF90" s="31">
        <f t="shared" ca="1" si="59"/>
        <v>-3.64</v>
      </c>
      <c r="EG90" s="32">
        <f t="shared" ca="1" si="50"/>
        <v>-903.69</v>
      </c>
      <c r="EH90" s="32">
        <f t="shared" ca="1" si="50"/>
        <v>-853.22</v>
      </c>
      <c r="EI90" s="32">
        <f t="shared" ca="1" si="50"/>
        <v>-940.11</v>
      </c>
      <c r="EJ90" s="32">
        <f t="shared" ca="1" si="46"/>
        <v>0</v>
      </c>
      <c r="EK90" s="32">
        <f t="shared" ca="1" si="46"/>
        <v>0</v>
      </c>
      <c r="EL90" s="32">
        <f t="shared" ca="1" si="46"/>
        <v>0</v>
      </c>
      <c r="EM90" s="32">
        <f t="shared" ref="EM90:ER130" ca="1" si="60">DC90+DO90+EA90</f>
        <v>0</v>
      </c>
      <c r="EN90" s="32">
        <f t="shared" ca="1" si="60"/>
        <v>21.930000000000007</v>
      </c>
      <c r="EO90" s="32">
        <f t="shared" ca="1" si="60"/>
        <v>526.52</v>
      </c>
      <c r="EP90" s="32">
        <f t="shared" ca="1" si="60"/>
        <v>-59.279999999999752</v>
      </c>
      <c r="EQ90" s="32">
        <f t="shared" ca="1" si="60"/>
        <v>0</v>
      </c>
      <c r="ER90" s="32">
        <f t="shared" ca="1" si="60"/>
        <v>-21.029999999999944</v>
      </c>
    </row>
    <row r="91" spans="1:148" x14ac:dyDescent="0.25">
      <c r="A91" t="s">
        <v>459</v>
      </c>
      <c r="B91" s="1" t="s">
        <v>347</v>
      </c>
      <c r="C91" t="str">
        <f t="shared" ca="1" si="52"/>
        <v>SPCEXP</v>
      </c>
      <c r="D91" t="str">
        <f t="shared" ca="1" si="53"/>
        <v>Alberta-Saskatchewan Intertie - Export</v>
      </c>
      <c r="K91" s="51">
        <v>362.25</v>
      </c>
      <c r="Q91" s="32"/>
      <c r="R91" s="32"/>
      <c r="S91" s="32"/>
      <c r="T91" s="32"/>
      <c r="U91" s="32"/>
      <c r="V91" s="32"/>
      <c r="W91" s="32">
        <v>7121.43</v>
      </c>
      <c r="X91" s="32"/>
      <c r="Y91" s="32"/>
      <c r="Z91" s="32"/>
      <c r="AA91" s="32"/>
      <c r="AB91" s="32"/>
      <c r="AI91" s="2">
        <v>2.2999999999999998</v>
      </c>
      <c r="AO91" s="33"/>
      <c r="AP91" s="33"/>
      <c r="AQ91" s="33"/>
      <c r="AR91" s="33"/>
      <c r="AS91" s="33"/>
      <c r="AT91" s="33"/>
      <c r="AU91" s="33">
        <v>163.79</v>
      </c>
      <c r="AV91" s="33"/>
      <c r="AW91" s="33"/>
      <c r="AX91" s="33"/>
      <c r="AY91" s="33"/>
      <c r="AZ91" s="33"/>
      <c r="BA91" s="31">
        <f t="shared" si="38"/>
        <v>0</v>
      </c>
      <c r="BB91" s="31">
        <f t="shared" si="38"/>
        <v>0</v>
      </c>
      <c r="BC91" s="31">
        <f t="shared" si="38"/>
        <v>0</v>
      </c>
      <c r="BD91" s="31">
        <f t="shared" si="38"/>
        <v>0</v>
      </c>
      <c r="BE91" s="31">
        <f t="shared" si="38"/>
        <v>0</v>
      </c>
      <c r="BF91" s="31">
        <f t="shared" si="38"/>
        <v>0</v>
      </c>
      <c r="BG91" s="31">
        <f t="shared" si="54"/>
        <v>-25.64</v>
      </c>
      <c r="BH91" s="31">
        <f t="shared" si="54"/>
        <v>0</v>
      </c>
      <c r="BI91" s="31">
        <f t="shared" si="54"/>
        <v>0</v>
      </c>
      <c r="BJ91" s="31">
        <f t="shared" si="54"/>
        <v>0</v>
      </c>
      <c r="BK91" s="31">
        <f t="shared" si="54"/>
        <v>0</v>
      </c>
      <c r="BL91" s="31">
        <f t="shared" si="54"/>
        <v>0</v>
      </c>
      <c r="BM91" s="6">
        <f t="shared" ca="1" si="57"/>
        <v>2.2800000000000001E-2</v>
      </c>
      <c r="BN91" s="6">
        <f t="shared" ca="1" si="57"/>
        <v>2.2800000000000001E-2</v>
      </c>
      <c r="BO91" s="6">
        <f t="shared" ca="1" si="57"/>
        <v>2.2800000000000001E-2</v>
      </c>
      <c r="BP91" s="6">
        <f t="shared" ca="1" si="57"/>
        <v>2.2800000000000001E-2</v>
      </c>
      <c r="BQ91" s="6">
        <f t="shared" ca="1" si="57"/>
        <v>2.2800000000000001E-2</v>
      </c>
      <c r="BR91" s="6">
        <f t="shared" ca="1" si="57"/>
        <v>2.2800000000000001E-2</v>
      </c>
      <c r="BS91" s="6">
        <f t="shared" ca="1" si="57"/>
        <v>2.2800000000000001E-2</v>
      </c>
      <c r="BT91" s="6">
        <f t="shared" ca="1" si="57"/>
        <v>2.2800000000000001E-2</v>
      </c>
      <c r="BU91" s="6">
        <f t="shared" ca="1" si="57"/>
        <v>2.2800000000000001E-2</v>
      </c>
      <c r="BV91" s="6">
        <f t="shared" ca="1" si="57"/>
        <v>2.2800000000000001E-2</v>
      </c>
      <c r="BW91" s="6">
        <f t="shared" ca="1" si="57"/>
        <v>2.2800000000000001E-2</v>
      </c>
      <c r="BX91" s="6">
        <f t="shared" ca="1" si="57"/>
        <v>2.2800000000000001E-2</v>
      </c>
      <c r="BY91" s="31">
        <f t="shared" ref="BY91:CJ112" ca="1" si="61">IFERROR(VLOOKUP($C91,DOSDetail,CELL("col",BY$4)+58,FALSE),ROUND(Q91*BM91,2))</f>
        <v>0</v>
      </c>
      <c r="BZ91" s="31">
        <f t="shared" ca="1" si="61"/>
        <v>0</v>
      </c>
      <c r="CA91" s="31">
        <f t="shared" ca="1" si="61"/>
        <v>0</v>
      </c>
      <c r="CB91" s="31">
        <f t="shared" ca="1" si="61"/>
        <v>0</v>
      </c>
      <c r="CC91" s="31">
        <f t="shared" ca="1" si="61"/>
        <v>0</v>
      </c>
      <c r="CD91" s="31">
        <f t="shared" ca="1" si="61"/>
        <v>0</v>
      </c>
      <c r="CE91" s="31">
        <f t="shared" ca="1" si="61"/>
        <v>162.37</v>
      </c>
      <c r="CF91" s="31">
        <f t="shared" ca="1" si="61"/>
        <v>0</v>
      </c>
      <c r="CG91" s="31">
        <f t="shared" ca="1" si="61"/>
        <v>0</v>
      </c>
      <c r="CH91" s="31">
        <f t="shared" ca="1" si="61"/>
        <v>0</v>
      </c>
      <c r="CI91" s="31">
        <f t="shared" ca="1" si="61"/>
        <v>0</v>
      </c>
      <c r="CJ91" s="31">
        <f t="shared" ca="1" si="61"/>
        <v>0</v>
      </c>
      <c r="CK91" s="32">
        <f t="shared" ca="1" si="39"/>
        <v>0</v>
      </c>
      <c r="CL91" s="32">
        <f t="shared" ca="1" si="39"/>
        <v>0</v>
      </c>
      <c r="CM91" s="32">
        <f t="shared" ca="1" si="39"/>
        <v>0</v>
      </c>
      <c r="CN91" s="32">
        <f t="shared" ca="1" si="39"/>
        <v>0</v>
      </c>
      <c r="CO91" s="32">
        <f t="shared" ca="1" si="39"/>
        <v>0</v>
      </c>
      <c r="CP91" s="32">
        <f t="shared" ca="1" si="39"/>
        <v>0</v>
      </c>
      <c r="CQ91" s="32">
        <f t="shared" ca="1" si="55"/>
        <v>-28.49</v>
      </c>
      <c r="CR91" s="32">
        <f t="shared" ca="1" si="55"/>
        <v>0</v>
      </c>
      <c r="CS91" s="32">
        <f t="shared" ca="1" si="55"/>
        <v>0</v>
      </c>
      <c r="CT91" s="32">
        <f t="shared" ca="1" si="55"/>
        <v>0</v>
      </c>
      <c r="CU91" s="32">
        <f t="shared" ca="1" si="55"/>
        <v>0</v>
      </c>
      <c r="CV91" s="32">
        <f t="shared" ca="1" si="55"/>
        <v>0</v>
      </c>
      <c r="CW91" s="31">
        <f t="shared" ca="1" si="41"/>
        <v>0</v>
      </c>
      <c r="CX91" s="31">
        <f t="shared" ca="1" si="41"/>
        <v>0</v>
      </c>
      <c r="CY91" s="31">
        <f t="shared" ca="1" si="41"/>
        <v>0</v>
      </c>
      <c r="CZ91" s="31">
        <f t="shared" ca="1" si="41"/>
        <v>0</v>
      </c>
      <c r="DA91" s="31">
        <f t="shared" ca="1" si="41"/>
        <v>0</v>
      </c>
      <c r="DB91" s="31">
        <f t="shared" ca="1" si="41"/>
        <v>0</v>
      </c>
      <c r="DC91" s="31">
        <f t="shared" ca="1" si="56"/>
        <v>-4.269999999999996</v>
      </c>
      <c r="DD91" s="31">
        <f t="shared" ca="1" si="56"/>
        <v>0</v>
      </c>
      <c r="DE91" s="31">
        <f t="shared" ca="1" si="56"/>
        <v>0</v>
      </c>
      <c r="DF91" s="31">
        <f t="shared" ca="1" si="56"/>
        <v>0</v>
      </c>
      <c r="DG91" s="31">
        <f t="shared" ca="1" si="56"/>
        <v>0</v>
      </c>
      <c r="DH91" s="31">
        <f t="shared" ca="1" si="56"/>
        <v>0</v>
      </c>
      <c r="DI91" s="32">
        <f t="shared" ca="1" si="48"/>
        <v>0</v>
      </c>
      <c r="DJ91" s="32">
        <f t="shared" ca="1" si="48"/>
        <v>0</v>
      </c>
      <c r="DK91" s="32">
        <f t="shared" ca="1" si="48"/>
        <v>0</v>
      </c>
      <c r="DL91" s="32">
        <f t="shared" ca="1" si="48"/>
        <v>0</v>
      </c>
      <c r="DM91" s="32">
        <f t="shared" ca="1" si="48"/>
        <v>0</v>
      </c>
      <c r="DN91" s="32">
        <f t="shared" ca="1" si="48"/>
        <v>0</v>
      </c>
      <c r="DO91" s="32">
        <f t="shared" ca="1" si="58"/>
        <v>-0.21</v>
      </c>
      <c r="DP91" s="32">
        <f t="shared" ca="1" si="58"/>
        <v>0</v>
      </c>
      <c r="DQ91" s="32">
        <f t="shared" ca="1" si="58"/>
        <v>0</v>
      </c>
      <c r="DR91" s="32">
        <f t="shared" ca="1" si="58"/>
        <v>0</v>
      </c>
      <c r="DS91" s="32">
        <f t="shared" ca="1" si="58"/>
        <v>0</v>
      </c>
      <c r="DT91" s="32">
        <f t="shared" ca="1" si="58"/>
        <v>0</v>
      </c>
      <c r="DU91" s="31">
        <f t="shared" ca="1" si="49"/>
        <v>0</v>
      </c>
      <c r="DV91" s="31">
        <f t="shared" ca="1" si="49"/>
        <v>0</v>
      </c>
      <c r="DW91" s="31">
        <f t="shared" ca="1" si="49"/>
        <v>0</v>
      </c>
      <c r="DX91" s="31">
        <f t="shared" ca="1" si="49"/>
        <v>0</v>
      </c>
      <c r="DY91" s="31">
        <f t="shared" ca="1" si="49"/>
        <v>0</v>
      </c>
      <c r="DZ91" s="31">
        <f t="shared" ca="1" si="49"/>
        <v>0</v>
      </c>
      <c r="EA91" s="31">
        <f t="shared" ca="1" si="59"/>
        <v>-0.99</v>
      </c>
      <c r="EB91" s="31">
        <f t="shared" ca="1" si="59"/>
        <v>0</v>
      </c>
      <c r="EC91" s="31">
        <f t="shared" ca="1" si="59"/>
        <v>0</v>
      </c>
      <c r="ED91" s="31">
        <f t="shared" ca="1" si="59"/>
        <v>0</v>
      </c>
      <c r="EE91" s="31">
        <f t="shared" ca="1" si="59"/>
        <v>0</v>
      </c>
      <c r="EF91" s="31">
        <f t="shared" ca="1" si="59"/>
        <v>0</v>
      </c>
      <c r="EG91" s="32">
        <f t="shared" ca="1" si="50"/>
        <v>0</v>
      </c>
      <c r="EH91" s="32">
        <f t="shared" ca="1" si="50"/>
        <v>0</v>
      </c>
      <c r="EI91" s="32">
        <f t="shared" ca="1" si="50"/>
        <v>0</v>
      </c>
      <c r="EJ91" s="32">
        <f t="shared" ca="1" si="50"/>
        <v>0</v>
      </c>
      <c r="EK91" s="32">
        <f t="shared" ca="1" si="50"/>
        <v>0</v>
      </c>
      <c r="EL91" s="32">
        <f t="shared" ca="1" si="50"/>
        <v>0</v>
      </c>
      <c r="EM91" s="32">
        <f t="shared" ca="1" si="60"/>
        <v>-5.4699999999999962</v>
      </c>
      <c r="EN91" s="32">
        <f t="shared" ca="1" si="60"/>
        <v>0</v>
      </c>
      <c r="EO91" s="32">
        <f t="shared" ca="1" si="60"/>
        <v>0</v>
      </c>
      <c r="EP91" s="32">
        <f t="shared" ca="1" si="60"/>
        <v>0</v>
      </c>
      <c r="EQ91" s="32">
        <f t="shared" ca="1" si="60"/>
        <v>0</v>
      </c>
      <c r="ER91" s="32">
        <f t="shared" ca="1" si="60"/>
        <v>0</v>
      </c>
    </row>
    <row r="92" spans="1:148" x14ac:dyDescent="0.25">
      <c r="A92" t="s">
        <v>459</v>
      </c>
      <c r="B92" s="1" t="s">
        <v>108</v>
      </c>
      <c r="C92" t="str">
        <f t="shared" ca="1" si="52"/>
        <v>BCHIMP</v>
      </c>
      <c r="D92" t="str">
        <f t="shared" ca="1" si="53"/>
        <v>Alberta-BC Intertie - Import</v>
      </c>
      <c r="E92" s="51">
        <v>115111</v>
      </c>
      <c r="F92" s="51">
        <v>128106</v>
      </c>
      <c r="G92" s="51">
        <v>163506</v>
      </c>
      <c r="H92" s="51">
        <v>258542</v>
      </c>
      <c r="I92" s="51">
        <v>247069</v>
      </c>
      <c r="J92" s="51">
        <v>246561</v>
      </c>
      <c r="K92" s="51">
        <v>293637</v>
      </c>
      <c r="L92" s="51">
        <v>178864</v>
      </c>
      <c r="M92" s="51">
        <v>74279</v>
      </c>
      <c r="N92" s="51">
        <v>107905</v>
      </c>
      <c r="O92" s="51">
        <v>173958</v>
      </c>
      <c r="P92" s="51">
        <v>160000</v>
      </c>
      <c r="Q92" s="32">
        <v>12485877.050000001</v>
      </c>
      <c r="R92" s="32">
        <v>6312265.9000000004</v>
      </c>
      <c r="S92" s="32">
        <v>8698877.9900000002</v>
      </c>
      <c r="T92" s="32">
        <v>9521614.4600000009</v>
      </c>
      <c r="U92" s="32">
        <v>6514216.4400000004</v>
      </c>
      <c r="V92" s="32">
        <v>8255185.2199999997</v>
      </c>
      <c r="W92" s="32">
        <v>14660188.58</v>
      </c>
      <c r="X92" s="32">
        <v>5711266.5599999996</v>
      </c>
      <c r="Y92" s="32">
        <v>6886784.5599999996</v>
      </c>
      <c r="Z92" s="32">
        <v>12191675.710000001</v>
      </c>
      <c r="AA92" s="32">
        <v>18160776.350000001</v>
      </c>
      <c r="AB92" s="32">
        <v>11034284.16</v>
      </c>
      <c r="AC92" s="2">
        <v>2.2599999999999998</v>
      </c>
      <c r="AD92" s="2">
        <v>2.2599999999999998</v>
      </c>
      <c r="AE92" s="2">
        <v>2.2599999999999998</v>
      </c>
      <c r="AF92" s="2">
        <v>2.2599999999999998</v>
      </c>
      <c r="AG92" s="2">
        <v>2.2599999999999998</v>
      </c>
      <c r="AH92" s="2">
        <v>2.2599999999999998</v>
      </c>
      <c r="AI92" s="2">
        <v>2.2599999999999998</v>
      </c>
      <c r="AJ92" s="2">
        <v>1.69</v>
      </c>
      <c r="AK92" s="2">
        <v>1.69</v>
      </c>
      <c r="AL92" s="2">
        <v>1.69</v>
      </c>
      <c r="AM92" s="2">
        <v>1.69</v>
      </c>
      <c r="AN92" s="2">
        <v>1.69</v>
      </c>
      <c r="AO92" s="33">
        <v>282180.82</v>
      </c>
      <c r="AP92" s="33">
        <v>142657.21</v>
      </c>
      <c r="AQ92" s="33">
        <v>196594.64</v>
      </c>
      <c r="AR92" s="33">
        <v>215188.49</v>
      </c>
      <c r="AS92" s="33">
        <v>147221.29</v>
      </c>
      <c r="AT92" s="33">
        <v>186567.19</v>
      </c>
      <c r="AU92" s="33">
        <v>331320.26</v>
      </c>
      <c r="AV92" s="33">
        <v>96520.4</v>
      </c>
      <c r="AW92" s="33">
        <v>116386.66</v>
      </c>
      <c r="AX92" s="33">
        <v>206039.32</v>
      </c>
      <c r="AY92" s="33">
        <v>306917.12</v>
      </c>
      <c r="AZ92" s="33">
        <v>186479.4</v>
      </c>
      <c r="BA92" s="31">
        <f t="shared" si="38"/>
        <v>1248.5899999999999</v>
      </c>
      <c r="BB92" s="31">
        <f t="shared" si="38"/>
        <v>631.23</v>
      </c>
      <c r="BC92" s="31">
        <f t="shared" si="38"/>
        <v>869.89</v>
      </c>
      <c r="BD92" s="31">
        <f t="shared" si="38"/>
        <v>-34277.81</v>
      </c>
      <c r="BE92" s="31">
        <f t="shared" si="38"/>
        <v>-23451.18</v>
      </c>
      <c r="BF92" s="31">
        <f t="shared" si="38"/>
        <v>-29718.67</v>
      </c>
      <c r="BG92" s="31">
        <f t="shared" si="54"/>
        <v>-52776.68</v>
      </c>
      <c r="BH92" s="31">
        <f t="shared" si="54"/>
        <v>-51401.4</v>
      </c>
      <c r="BI92" s="31">
        <f t="shared" si="54"/>
        <v>-61981.06</v>
      </c>
      <c r="BJ92" s="31">
        <f t="shared" si="54"/>
        <v>-67054.22</v>
      </c>
      <c r="BK92" s="31">
        <f t="shared" si="54"/>
        <v>-99884.27</v>
      </c>
      <c r="BL92" s="31">
        <f t="shared" si="54"/>
        <v>-60688.56</v>
      </c>
      <c r="BM92" s="6">
        <f t="shared" ca="1" si="57"/>
        <v>5.1000000000000004E-3</v>
      </c>
      <c r="BN92" s="6">
        <f t="shared" ca="1" si="57"/>
        <v>5.1000000000000004E-3</v>
      </c>
      <c r="BO92" s="6">
        <f t="shared" ca="1" si="57"/>
        <v>5.1000000000000004E-3</v>
      </c>
      <c r="BP92" s="6">
        <f t="shared" ca="1" si="57"/>
        <v>5.1000000000000004E-3</v>
      </c>
      <c r="BQ92" s="6">
        <f t="shared" ca="1" si="57"/>
        <v>5.1000000000000004E-3</v>
      </c>
      <c r="BR92" s="6">
        <f t="shared" ca="1" si="57"/>
        <v>5.1000000000000004E-3</v>
      </c>
      <c r="BS92" s="6">
        <f t="shared" ca="1" si="57"/>
        <v>5.1000000000000004E-3</v>
      </c>
      <c r="BT92" s="6">
        <f t="shared" ca="1" si="57"/>
        <v>5.1000000000000004E-3</v>
      </c>
      <c r="BU92" s="6">
        <f t="shared" ca="1" si="57"/>
        <v>5.1000000000000004E-3</v>
      </c>
      <c r="BV92" s="6">
        <f t="shared" ca="1" si="57"/>
        <v>5.1000000000000004E-3</v>
      </c>
      <c r="BW92" s="6">
        <f t="shared" ca="1" si="57"/>
        <v>5.1000000000000004E-3</v>
      </c>
      <c r="BX92" s="6">
        <f t="shared" ca="1" si="57"/>
        <v>5.1000000000000004E-3</v>
      </c>
      <c r="BY92" s="31">
        <f t="shared" ca="1" si="61"/>
        <v>63677.97</v>
      </c>
      <c r="BZ92" s="31">
        <f t="shared" ca="1" si="61"/>
        <v>32192.560000000001</v>
      </c>
      <c r="CA92" s="31">
        <f t="shared" ca="1" si="61"/>
        <v>44364.28</v>
      </c>
      <c r="CB92" s="31">
        <f t="shared" ca="1" si="61"/>
        <v>48560.23</v>
      </c>
      <c r="CC92" s="31">
        <f t="shared" ca="1" si="61"/>
        <v>33222.5</v>
      </c>
      <c r="CD92" s="31">
        <f t="shared" ca="1" si="61"/>
        <v>42101.440000000002</v>
      </c>
      <c r="CE92" s="31">
        <f t="shared" ca="1" si="61"/>
        <v>74766.960000000006</v>
      </c>
      <c r="CF92" s="31">
        <f t="shared" ca="1" si="61"/>
        <v>29127.46</v>
      </c>
      <c r="CG92" s="31">
        <f t="shared" ca="1" si="61"/>
        <v>35122.6</v>
      </c>
      <c r="CH92" s="31">
        <f t="shared" ca="1" si="61"/>
        <v>62177.55</v>
      </c>
      <c r="CI92" s="31">
        <f t="shared" ca="1" si="61"/>
        <v>92619.96</v>
      </c>
      <c r="CJ92" s="31">
        <f t="shared" ca="1" si="61"/>
        <v>56274.85</v>
      </c>
      <c r="CK92" s="32">
        <f t="shared" ca="1" si="39"/>
        <v>-49943.51</v>
      </c>
      <c r="CL92" s="32">
        <f t="shared" ca="1" si="39"/>
        <v>-25249.06</v>
      </c>
      <c r="CM92" s="32">
        <f t="shared" ca="1" si="39"/>
        <v>-34795.51</v>
      </c>
      <c r="CN92" s="32">
        <f t="shared" ca="1" si="39"/>
        <v>-38086.46</v>
      </c>
      <c r="CO92" s="32">
        <f t="shared" ca="1" si="39"/>
        <v>-26056.87</v>
      </c>
      <c r="CP92" s="32">
        <f t="shared" ca="1" si="39"/>
        <v>-33020.74</v>
      </c>
      <c r="CQ92" s="32">
        <f t="shared" ca="1" si="55"/>
        <v>-58640.75</v>
      </c>
      <c r="CR92" s="32">
        <f t="shared" ca="1" si="55"/>
        <v>-22845.07</v>
      </c>
      <c r="CS92" s="32">
        <f t="shared" ca="1" si="55"/>
        <v>-27547.14</v>
      </c>
      <c r="CT92" s="32">
        <f t="shared" ca="1" si="55"/>
        <v>-48766.7</v>
      </c>
      <c r="CU92" s="32">
        <f t="shared" ca="1" si="55"/>
        <v>-72643.11</v>
      </c>
      <c r="CV92" s="32">
        <f t="shared" ca="1" si="55"/>
        <v>-44137.14</v>
      </c>
      <c r="CW92" s="31">
        <f t="shared" ca="1" si="41"/>
        <v>-269694.95</v>
      </c>
      <c r="CX92" s="31">
        <f t="shared" ca="1" si="41"/>
        <v>-136344.94</v>
      </c>
      <c r="CY92" s="31">
        <f t="shared" ca="1" si="41"/>
        <v>-187895.76000000004</v>
      </c>
      <c r="CZ92" s="31">
        <f t="shared" ca="1" si="41"/>
        <v>-170436.90999999997</v>
      </c>
      <c r="DA92" s="31">
        <f t="shared" ca="1" si="41"/>
        <v>-116604.48000000001</v>
      </c>
      <c r="DB92" s="31">
        <f t="shared" ca="1" si="41"/>
        <v>-147767.82</v>
      </c>
      <c r="DC92" s="31">
        <f t="shared" ca="1" si="56"/>
        <v>-262417.37</v>
      </c>
      <c r="DD92" s="31">
        <f t="shared" ca="1" si="56"/>
        <v>-38836.609999999993</v>
      </c>
      <c r="DE92" s="31">
        <f t="shared" ca="1" si="56"/>
        <v>-46830.140000000014</v>
      </c>
      <c r="DF92" s="31">
        <f t="shared" ca="1" si="56"/>
        <v>-125574.25</v>
      </c>
      <c r="DG92" s="31">
        <f t="shared" ca="1" si="56"/>
        <v>-187056</v>
      </c>
      <c r="DH92" s="31">
        <f t="shared" ca="1" si="56"/>
        <v>-113653.13</v>
      </c>
      <c r="DI92" s="32">
        <f t="shared" ca="1" si="48"/>
        <v>-13484.75</v>
      </c>
      <c r="DJ92" s="32">
        <f t="shared" ca="1" si="48"/>
        <v>-6817.25</v>
      </c>
      <c r="DK92" s="32">
        <f t="shared" ca="1" si="48"/>
        <v>-9394.7900000000009</v>
      </c>
      <c r="DL92" s="32">
        <f t="shared" ca="1" si="48"/>
        <v>-8521.85</v>
      </c>
      <c r="DM92" s="32">
        <f t="shared" ca="1" si="48"/>
        <v>-5830.22</v>
      </c>
      <c r="DN92" s="32">
        <f t="shared" ca="1" si="48"/>
        <v>-7388.39</v>
      </c>
      <c r="DO92" s="32">
        <f t="shared" ca="1" si="58"/>
        <v>-13120.87</v>
      </c>
      <c r="DP92" s="32">
        <f t="shared" ca="1" si="58"/>
        <v>-1941.83</v>
      </c>
      <c r="DQ92" s="32">
        <f t="shared" ca="1" si="58"/>
        <v>-2341.5100000000002</v>
      </c>
      <c r="DR92" s="32">
        <f t="shared" ca="1" si="58"/>
        <v>-6278.71</v>
      </c>
      <c r="DS92" s="32">
        <f t="shared" ca="1" si="58"/>
        <v>-9352.7999999999993</v>
      </c>
      <c r="DT92" s="32">
        <f t="shared" ca="1" si="58"/>
        <v>-5682.66</v>
      </c>
      <c r="DU92" s="31">
        <f t="shared" ca="1" si="49"/>
        <v>-66023.259999999995</v>
      </c>
      <c r="DV92" s="31">
        <f t="shared" ca="1" si="49"/>
        <v>-33060.639999999999</v>
      </c>
      <c r="DW92" s="31">
        <f t="shared" ca="1" si="49"/>
        <v>-45151.16</v>
      </c>
      <c r="DX92" s="31">
        <f t="shared" ca="1" si="49"/>
        <v>-40558.83</v>
      </c>
      <c r="DY92" s="31">
        <f t="shared" ca="1" si="49"/>
        <v>-27485.5</v>
      </c>
      <c r="DZ92" s="31">
        <f t="shared" ca="1" si="49"/>
        <v>-34487</v>
      </c>
      <c r="EA92" s="31">
        <f t="shared" ca="1" si="59"/>
        <v>-60653.13</v>
      </c>
      <c r="EB92" s="31">
        <f t="shared" ca="1" si="59"/>
        <v>-8885.94</v>
      </c>
      <c r="EC92" s="31">
        <f t="shared" ca="1" si="59"/>
        <v>-10605.8</v>
      </c>
      <c r="ED92" s="31">
        <f t="shared" ca="1" si="59"/>
        <v>-28156.23</v>
      </c>
      <c r="EE92" s="31">
        <f t="shared" ca="1" si="59"/>
        <v>-41505.949999999997</v>
      </c>
      <c r="EF92" s="31">
        <f t="shared" ca="1" si="59"/>
        <v>-24962.37</v>
      </c>
      <c r="EG92" s="32">
        <f t="shared" ca="1" si="50"/>
        <v>-349202.96</v>
      </c>
      <c r="EH92" s="32">
        <f t="shared" ca="1" si="50"/>
        <v>-176222.83000000002</v>
      </c>
      <c r="EI92" s="32">
        <f t="shared" ca="1" si="50"/>
        <v>-242441.71000000005</v>
      </c>
      <c r="EJ92" s="32">
        <f t="shared" ca="1" si="50"/>
        <v>-219517.58999999997</v>
      </c>
      <c r="EK92" s="32">
        <f t="shared" ca="1" si="50"/>
        <v>-149920.20000000001</v>
      </c>
      <c r="EL92" s="32">
        <f t="shared" ca="1" si="50"/>
        <v>-189643.21000000002</v>
      </c>
      <c r="EM92" s="32">
        <f t="shared" ca="1" si="60"/>
        <v>-336191.37</v>
      </c>
      <c r="EN92" s="32">
        <f t="shared" ca="1" si="60"/>
        <v>-49664.38</v>
      </c>
      <c r="EO92" s="32">
        <f t="shared" ca="1" si="60"/>
        <v>-59777.450000000012</v>
      </c>
      <c r="EP92" s="32">
        <f t="shared" ca="1" si="60"/>
        <v>-160009.19</v>
      </c>
      <c r="EQ92" s="32">
        <f t="shared" ca="1" si="60"/>
        <v>-237914.75</v>
      </c>
      <c r="ER92" s="32">
        <f t="shared" ca="1" si="60"/>
        <v>-144298.16</v>
      </c>
    </row>
    <row r="93" spans="1:148" x14ac:dyDescent="0.25">
      <c r="A93" t="s">
        <v>459</v>
      </c>
      <c r="B93" s="1" t="s">
        <v>402</v>
      </c>
      <c r="C93" t="str">
        <f t="shared" ca="1" si="52"/>
        <v>SPCIMP</v>
      </c>
      <c r="D93" t="str">
        <f t="shared" ca="1" si="53"/>
        <v>Alberta-Saskatchewan Intertie - Import</v>
      </c>
      <c r="E93" s="51">
        <v>358</v>
      </c>
      <c r="F93" s="51">
        <v>1469</v>
      </c>
      <c r="G93" s="51">
        <v>53</v>
      </c>
      <c r="H93" s="51">
        <v>18937</v>
      </c>
      <c r="I93" s="51">
        <v>27214</v>
      </c>
      <c r="J93" s="51">
        <v>3555</v>
      </c>
      <c r="K93" s="51">
        <v>1940</v>
      </c>
      <c r="L93" s="51">
        <v>10972</v>
      </c>
      <c r="M93" s="51">
        <v>16661</v>
      </c>
      <c r="O93" s="51">
        <v>10</v>
      </c>
      <c r="P93" s="51">
        <v>48</v>
      </c>
      <c r="Q93" s="32">
        <v>14858.16</v>
      </c>
      <c r="R93" s="32">
        <v>47813.279999999999</v>
      </c>
      <c r="S93" s="32">
        <v>1369.69</v>
      </c>
      <c r="T93" s="32">
        <v>1023249.6</v>
      </c>
      <c r="U93" s="32">
        <v>815937.26</v>
      </c>
      <c r="V93" s="32">
        <v>116705.04</v>
      </c>
      <c r="W93" s="32">
        <v>97871.91</v>
      </c>
      <c r="X93" s="32">
        <v>404394.73</v>
      </c>
      <c r="Y93" s="32">
        <v>1827421.8</v>
      </c>
      <c r="Z93" s="32"/>
      <c r="AA93" s="32">
        <v>356.3</v>
      </c>
      <c r="AB93" s="32">
        <v>998.94</v>
      </c>
      <c r="AC93" s="2">
        <v>5.6</v>
      </c>
      <c r="AD93" s="2">
        <v>5.6</v>
      </c>
      <c r="AE93" s="2">
        <v>5.6</v>
      </c>
      <c r="AF93" s="2">
        <v>5.6</v>
      </c>
      <c r="AG93" s="2">
        <v>5.6</v>
      </c>
      <c r="AH93" s="2">
        <v>5.6</v>
      </c>
      <c r="AI93" s="2">
        <v>5.6</v>
      </c>
      <c r="AJ93" s="2">
        <v>4.9000000000000004</v>
      </c>
      <c r="AK93" s="2">
        <v>4.9000000000000004</v>
      </c>
      <c r="AM93" s="2">
        <v>4.9000000000000004</v>
      </c>
      <c r="AN93" s="2">
        <v>4.9000000000000004</v>
      </c>
      <c r="AO93" s="33">
        <v>832.06</v>
      </c>
      <c r="AP93" s="33">
        <v>2677.54</v>
      </c>
      <c r="AQ93" s="33">
        <v>76.7</v>
      </c>
      <c r="AR93" s="33">
        <v>57301.98</v>
      </c>
      <c r="AS93" s="33">
        <v>45692.49</v>
      </c>
      <c r="AT93" s="33">
        <v>6535.48</v>
      </c>
      <c r="AU93" s="33">
        <v>5480.83</v>
      </c>
      <c r="AV93" s="33">
        <v>19815.34</v>
      </c>
      <c r="AW93" s="33">
        <v>89543.67</v>
      </c>
      <c r="AX93" s="33"/>
      <c r="AY93" s="33">
        <v>17.46</v>
      </c>
      <c r="AZ93" s="33">
        <v>48.95</v>
      </c>
      <c r="BA93" s="31">
        <f t="shared" si="38"/>
        <v>1.49</v>
      </c>
      <c r="BB93" s="31">
        <f t="shared" si="38"/>
        <v>4.78</v>
      </c>
      <c r="BC93" s="31">
        <f t="shared" si="38"/>
        <v>0.14000000000000001</v>
      </c>
      <c r="BD93" s="31">
        <f t="shared" si="38"/>
        <v>-3683.7</v>
      </c>
      <c r="BE93" s="31">
        <f t="shared" si="38"/>
        <v>-2937.37</v>
      </c>
      <c r="BF93" s="31">
        <f t="shared" si="38"/>
        <v>-420.14</v>
      </c>
      <c r="BG93" s="31">
        <f t="shared" si="54"/>
        <v>-352.34</v>
      </c>
      <c r="BH93" s="31">
        <f t="shared" si="54"/>
        <v>-3639.55</v>
      </c>
      <c r="BI93" s="31">
        <f t="shared" si="54"/>
        <v>-16446.8</v>
      </c>
      <c r="BJ93" s="31">
        <f t="shared" si="54"/>
        <v>0</v>
      </c>
      <c r="BK93" s="31">
        <f t="shared" si="54"/>
        <v>-1.96</v>
      </c>
      <c r="BL93" s="31">
        <f t="shared" si="54"/>
        <v>-5.49</v>
      </c>
      <c r="BM93" s="6">
        <f t="shared" ca="1" si="57"/>
        <v>5.4399999999999997E-2</v>
      </c>
      <c r="BN93" s="6">
        <f t="shared" ca="1" si="57"/>
        <v>5.4399999999999997E-2</v>
      </c>
      <c r="BO93" s="6">
        <f t="shared" ca="1" si="57"/>
        <v>5.4399999999999997E-2</v>
      </c>
      <c r="BP93" s="6">
        <f t="shared" ca="1" si="57"/>
        <v>5.4399999999999997E-2</v>
      </c>
      <c r="BQ93" s="6">
        <f t="shared" ca="1" si="57"/>
        <v>5.4399999999999997E-2</v>
      </c>
      <c r="BR93" s="6">
        <f t="shared" ca="1" si="57"/>
        <v>5.4399999999999997E-2</v>
      </c>
      <c r="BS93" s="6">
        <f t="shared" ca="1" si="57"/>
        <v>5.4399999999999997E-2</v>
      </c>
      <c r="BT93" s="6">
        <f t="shared" ca="1" si="57"/>
        <v>5.4399999999999997E-2</v>
      </c>
      <c r="BU93" s="6">
        <f t="shared" ca="1" si="57"/>
        <v>5.4399999999999997E-2</v>
      </c>
      <c r="BV93" s="6">
        <f t="shared" ca="1" si="57"/>
        <v>5.4399999999999997E-2</v>
      </c>
      <c r="BW93" s="6">
        <f t="shared" ca="1" si="57"/>
        <v>5.4399999999999997E-2</v>
      </c>
      <c r="BX93" s="6">
        <f t="shared" ca="1" si="57"/>
        <v>5.4399999999999997E-2</v>
      </c>
      <c r="BY93" s="31">
        <f t="shared" ca="1" si="61"/>
        <v>808.28</v>
      </c>
      <c r="BZ93" s="31">
        <f t="shared" ca="1" si="61"/>
        <v>2601.04</v>
      </c>
      <c r="CA93" s="31">
        <f t="shared" ca="1" si="61"/>
        <v>74.510000000000005</v>
      </c>
      <c r="CB93" s="31">
        <f t="shared" ca="1" si="61"/>
        <v>55664.78</v>
      </c>
      <c r="CC93" s="31">
        <f t="shared" ca="1" si="61"/>
        <v>44386.99</v>
      </c>
      <c r="CD93" s="31">
        <f t="shared" ca="1" si="61"/>
        <v>6348.75</v>
      </c>
      <c r="CE93" s="31">
        <f t="shared" ca="1" si="61"/>
        <v>5324.23</v>
      </c>
      <c r="CF93" s="31">
        <f t="shared" ca="1" si="61"/>
        <v>21999.07</v>
      </c>
      <c r="CG93" s="31">
        <f t="shared" ca="1" si="61"/>
        <v>99411.75</v>
      </c>
      <c r="CH93" s="31">
        <f t="shared" ca="1" si="61"/>
        <v>0</v>
      </c>
      <c r="CI93" s="31">
        <f t="shared" ca="1" si="61"/>
        <v>19.38</v>
      </c>
      <c r="CJ93" s="31">
        <f t="shared" ca="1" si="61"/>
        <v>54.34</v>
      </c>
      <c r="CK93" s="32">
        <f t="shared" ca="1" si="39"/>
        <v>-59.43</v>
      </c>
      <c r="CL93" s="32">
        <f t="shared" ca="1" si="39"/>
        <v>-191.25</v>
      </c>
      <c r="CM93" s="32">
        <f t="shared" ca="1" si="39"/>
        <v>-5.48</v>
      </c>
      <c r="CN93" s="32">
        <f t="shared" ca="1" si="39"/>
        <v>-4093</v>
      </c>
      <c r="CO93" s="32">
        <f t="shared" ca="1" si="39"/>
        <v>-3263.75</v>
      </c>
      <c r="CP93" s="32">
        <f t="shared" ca="1" si="39"/>
        <v>-466.82</v>
      </c>
      <c r="CQ93" s="32">
        <f t="shared" ca="1" si="55"/>
        <v>-391.49</v>
      </c>
      <c r="CR93" s="32">
        <f t="shared" ca="1" si="55"/>
        <v>-1617.58</v>
      </c>
      <c r="CS93" s="32">
        <f t="shared" ca="1" si="55"/>
        <v>-7309.69</v>
      </c>
      <c r="CT93" s="32">
        <f t="shared" ca="1" si="55"/>
        <v>0</v>
      </c>
      <c r="CU93" s="32">
        <f t="shared" ca="1" si="55"/>
        <v>-1.43</v>
      </c>
      <c r="CV93" s="32">
        <f t="shared" ca="1" si="55"/>
        <v>-4</v>
      </c>
      <c r="CW93" s="31">
        <f t="shared" ca="1" si="41"/>
        <v>-84.699999999999918</v>
      </c>
      <c r="CX93" s="31">
        <f t="shared" ca="1" si="41"/>
        <v>-272.52999999999997</v>
      </c>
      <c r="CY93" s="31">
        <f t="shared" ca="1" si="41"/>
        <v>-7.8100000000000014</v>
      </c>
      <c r="CZ93" s="31">
        <f t="shared" ca="1" si="41"/>
        <v>-2046.5000000000045</v>
      </c>
      <c r="DA93" s="31">
        <f t="shared" ca="1" si="41"/>
        <v>-1631.88</v>
      </c>
      <c r="DB93" s="31">
        <f t="shared" ca="1" si="41"/>
        <v>-233.40999999999929</v>
      </c>
      <c r="DC93" s="31">
        <f t="shared" ca="1" si="56"/>
        <v>-195.75000000000017</v>
      </c>
      <c r="DD93" s="31">
        <f t="shared" ca="1" si="56"/>
        <v>4205.699999999998</v>
      </c>
      <c r="DE93" s="31">
        <f t="shared" ca="1" si="56"/>
        <v>19005.189999999999</v>
      </c>
      <c r="DF93" s="31">
        <f t="shared" ca="1" si="56"/>
        <v>0</v>
      </c>
      <c r="DG93" s="31">
        <f t="shared" ca="1" si="56"/>
        <v>2.4499999999999984</v>
      </c>
      <c r="DH93" s="31">
        <f t="shared" ca="1" si="56"/>
        <v>6.8800000000000008</v>
      </c>
      <c r="DI93" s="32">
        <f t="shared" ca="1" si="48"/>
        <v>-4.24</v>
      </c>
      <c r="DJ93" s="32">
        <f t="shared" ca="1" si="48"/>
        <v>-13.63</v>
      </c>
      <c r="DK93" s="32">
        <f t="shared" ca="1" si="48"/>
        <v>-0.39</v>
      </c>
      <c r="DL93" s="32">
        <f t="shared" ca="1" si="48"/>
        <v>-102.33</v>
      </c>
      <c r="DM93" s="32">
        <f t="shared" ca="1" si="48"/>
        <v>-81.59</v>
      </c>
      <c r="DN93" s="32">
        <f t="shared" ca="1" si="48"/>
        <v>-11.67</v>
      </c>
      <c r="DO93" s="32">
        <f t="shared" ca="1" si="58"/>
        <v>-9.7899999999999991</v>
      </c>
      <c r="DP93" s="32">
        <f t="shared" ca="1" si="58"/>
        <v>210.29</v>
      </c>
      <c r="DQ93" s="32">
        <f t="shared" ca="1" si="58"/>
        <v>950.26</v>
      </c>
      <c r="DR93" s="32">
        <f t="shared" ca="1" si="58"/>
        <v>0</v>
      </c>
      <c r="DS93" s="32">
        <f t="shared" ca="1" si="58"/>
        <v>0.12</v>
      </c>
      <c r="DT93" s="32">
        <f t="shared" ca="1" si="58"/>
        <v>0.34</v>
      </c>
      <c r="DU93" s="31">
        <f t="shared" ca="1" si="49"/>
        <v>-20.74</v>
      </c>
      <c r="DV93" s="31">
        <f t="shared" ca="1" si="49"/>
        <v>-66.08</v>
      </c>
      <c r="DW93" s="31">
        <f t="shared" ca="1" si="49"/>
        <v>-1.88</v>
      </c>
      <c r="DX93" s="31">
        <f t="shared" ca="1" si="49"/>
        <v>-487.01</v>
      </c>
      <c r="DY93" s="31">
        <f t="shared" ca="1" si="49"/>
        <v>-384.66</v>
      </c>
      <c r="DZ93" s="31">
        <f t="shared" ca="1" si="49"/>
        <v>-54.47</v>
      </c>
      <c r="EA93" s="31">
        <f t="shared" ca="1" si="59"/>
        <v>-45.24</v>
      </c>
      <c r="EB93" s="31">
        <f t="shared" ca="1" si="59"/>
        <v>962.28</v>
      </c>
      <c r="EC93" s="31">
        <f t="shared" ca="1" si="59"/>
        <v>4304.18</v>
      </c>
      <c r="ED93" s="31">
        <f t="shared" ca="1" si="59"/>
        <v>0</v>
      </c>
      <c r="EE93" s="31">
        <f t="shared" ca="1" si="59"/>
        <v>0.54</v>
      </c>
      <c r="EF93" s="31">
        <f t="shared" ca="1" si="59"/>
        <v>1.51</v>
      </c>
      <c r="EG93" s="32">
        <f t="shared" ca="1" si="50"/>
        <v>-109.67999999999991</v>
      </c>
      <c r="EH93" s="32">
        <f t="shared" ca="1" si="50"/>
        <v>-352.23999999999995</v>
      </c>
      <c r="EI93" s="32">
        <f t="shared" ca="1" si="50"/>
        <v>-10.080000000000002</v>
      </c>
      <c r="EJ93" s="32">
        <f t="shared" ca="1" si="50"/>
        <v>-2635.8400000000047</v>
      </c>
      <c r="EK93" s="32">
        <f t="shared" ca="1" si="50"/>
        <v>-2098.13</v>
      </c>
      <c r="EL93" s="32">
        <f t="shared" ca="1" si="50"/>
        <v>-299.54999999999927</v>
      </c>
      <c r="EM93" s="32">
        <f t="shared" ca="1" si="60"/>
        <v>-250.78000000000017</v>
      </c>
      <c r="EN93" s="32">
        <f t="shared" ca="1" si="60"/>
        <v>5378.2699999999977</v>
      </c>
      <c r="EO93" s="32">
        <f t="shared" ca="1" si="60"/>
        <v>24259.629999999997</v>
      </c>
      <c r="EP93" s="32">
        <f t="shared" ca="1" si="60"/>
        <v>0</v>
      </c>
      <c r="EQ93" s="32">
        <f t="shared" ca="1" si="60"/>
        <v>3.1099999999999985</v>
      </c>
      <c r="ER93" s="32">
        <f t="shared" ca="1" si="60"/>
        <v>8.73</v>
      </c>
    </row>
    <row r="94" spans="1:148" x14ac:dyDescent="0.25">
      <c r="A94" t="s">
        <v>476</v>
      </c>
      <c r="B94" s="1" t="s">
        <v>281</v>
      </c>
      <c r="C94" t="str">
        <f t="shared" ca="1" si="52"/>
        <v>RB2</v>
      </c>
      <c r="D94" t="str">
        <f t="shared" ca="1" si="53"/>
        <v>Rainbow #2</v>
      </c>
      <c r="E94" s="51">
        <v>4492.3415999999997</v>
      </c>
      <c r="F94" s="51">
        <v>1879.0776000000001</v>
      </c>
      <c r="G94" s="51">
        <v>2271.4679999999998</v>
      </c>
      <c r="H94" s="51">
        <v>284.36399999999998</v>
      </c>
      <c r="I94" s="51">
        <v>33.982799999999997</v>
      </c>
      <c r="J94" s="51">
        <v>200.274</v>
      </c>
      <c r="K94" s="51">
        <v>340.41239999999999</v>
      </c>
      <c r="L94" s="51">
        <v>433.49400000000003</v>
      </c>
      <c r="M94" s="51">
        <v>980.05319999999995</v>
      </c>
      <c r="N94" s="51">
        <v>1168.6872000000001</v>
      </c>
      <c r="Q94" s="32">
        <v>930446.61</v>
      </c>
      <c r="R94" s="32">
        <v>122143.99</v>
      </c>
      <c r="S94" s="32">
        <v>184626.73</v>
      </c>
      <c r="T94" s="32">
        <v>174350.93</v>
      </c>
      <c r="U94" s="32">
        <v>22732.51</v>
      </c>
      <c r="V94" s="32">
        <v>84915.28</v>
      </c>
      <c r="W94" s="32">
        <v>265480.07</v>
      </c>
      <c r="X94" s="32">
        <v>275040.15999999997</v>
      </c>
      <c r="Y94" s="32">
        <v>464416.04</v>
      </c>
      <c r="Z94" s="32">
        <v>187083.77</v>
      </c>
      <c r="AA94" s="32"/>
      <c r="AB94" s="32"/>
      <c r="AC94" s="2">
        <v>2.34</v>
      </c>
      <c r="AD94" s="2">
        <v>2.34</v>
      </c>
      <c r="AE94" s="2">
        <v>2.34</v>
      </c>
      <c r="AF94" s="2">
        <v>2</v>
      </c>
      <c r="AG94" s="2">
        <v>2</v>
      </c>
      <c r="AH94" s="2">
        <v>2</v>
      </c>
      <c r="AI94" s="2">
        <v>2</v>
      </c>
      <c r="AJ94" s="2">
        <v>1.5</v>
      </c>
      <c r="AK94" s="2">
        <v>1.5</v>
      </c>
      <c r="AL94" s="2">
        <v>1.5</v>
      </c>
      <c r="AO94" s="33">
        <v>21772.45</v>
      </c>
      <c r="AP94" s="33">
        <v>2858.17</v>
      </c>
      <c r="AQ94" s="33">
        <v>4320.2700000000004</v>
      </c>
      <c r="AR94" s="33">
        <v>3487.02</v>
      </c>
      <c r="AS94" s="33">
        <v>454.65</v>
      </c>
      <c r="AT94" s="33">
        <v>1698.31</v>
      </c>
      <c r="AU94" s="33">
        <v>5309.6</v>
      </c>
      <c r="AV94" s="33">
        <v>4125.6000000000004</v>
      </c>
      <c r="AW94" s="33">
        <v>6966.24</v>
      </c>
      <c r="AX94" s="33">
        <v>2806.26</v>
      </c>
      <c r="AY94" s="33"/>
      <c r="AZ94" s="33"/>
      <c r="BA94" s="31">
        <f t="shared" si="38"/>
        <v>93.04</v>
      </c>
      <c r="BB94" s="31">
        <f t="shared" si="38"/>
        <v>12.21</v>
      </c>
      <c r="BC94" s="31">
        <f t="shared" si="38"/>
        <v>18.46</v>
      </c>
      <c r="BD94" s="31">
        <f t="shared" si="38"/>
        <v>-627.66</v>
      </c>
      <c r="BE94" s="31">
        <f t="shared" si="38"/>
        <v>-81.84</v>
      </c>
      <c r="BF94" s="31">
        <f t="shared" si="38"/>
        <v>-305.7</v>
      </c>
      <c r="BG94" s="31">
        <f t="shared" si="54"/>
        <v>-955.73</v>
      </c>
      <c r="BH94" s="31">
        <f t="shared" si="54"/>
        <v>-2475.36</v>
      </c>
      <c r="BI94" s="31">
        <f t="shared" si="54"/>
        <v>-4179.74</v>
      </c>
      <c r="BJ94" s="31">
        <f t="shared" si="54"/>
        <v>-1028.96</v>
      </c>
      <c r="BK94" s="31">
        <f t="shared" si="54"/>
        <v>0</v>
      </c>
      <c r="BL94" s="31">
        <f t="shared" si="54"/>
        <v>0</v>
      </c>
      <c r="BM94" s="6">
        <f t="shared" ca="1" si="57"/>
        <v>-2.01E-2</v>
      </c>
      <c r="BN94" s="6">
        <f t="shared" ca="1" si="57"/>
        <v>-2.01E-2</v>
      </c>
      <c r="BO94" s="6">
        <f t="shared" ca="1" si="57"/>
        <v>-2.01E-2</v>
      </c>
      <c r="BP94" s="6">
        <f t="shared" ca="1" si="57"/>
        <v>-2.01E-2</v>
      </c>
      <c r="BQ94" s="6">
        <f t="shared" ca="1" si="57"/>
        <v>-2.01E-2</v>
      </c>
      <c r="BR94" s="6">
        <f t="shared" ca="1" si="57"/>
        <v>-2.01E-2</v>
      </c>
      <c r="BS94" s="6">
        <f t="shared" ca="1" si="57"/>
        <v>-2.01E-2</v>
      </c>
      <c r="BT94" s="6">
        <f t="shared" ca="1" si="57"/>
        <v>-2.01E-2</v>
      </c>
      <c r="BU94" s="6">
        <f t="shared" ca="1" si="57"/>
        <v>-2.01E-2</v>
      </c>
      <c r="BV94" s="6">
        <f t="shared" ca="1" si="57"/>
        <v>-2.01E-2</v>
      </c>
      <c r="BW94" s="6">
        <f t="shared" ca="1" si="57"/>
        <v>-2.01E-2</v>
      </c>
      <c r="BX94" s="6">
        <f t="shared" ca="1" si="57"/>
        <v>-2.01E-2</v>
      </c>
      <c r="BY94" s="31">
        <f t="shared" ca="1" si="61"/>
        <v>-18701.98</v>
      </c>
      <c r="BZ94" s="31">
        <f t="shared" ca="1" si="61"/>
        <v>-2455.09</v>
      </c>
      <c r="CA94" s="31">
        <f t="shared" ca="1" si="61"/>
        <v>-3711</v>
      </c>
      <c r="CB94" s="31">
        <f t="shared" ca="1" si="61"/>
        <v>-3504.45</v>
      </c>
      <c r="CC94" s="31">
        <f t="shared" ca="1" si="61"/>
        <v>-456.92</v>
      </c>
      <c r="CD94" s="31">
        <f t="shared" ca="1" si="61"/>
        <v>-1706.8</v>
      </c>
      <c r="CE94" s="31">
        <f t="shared" ca="1" si="61"/>
        <v>-5336.15</v>
      </c>
      <c r="CF94" s="31">
        <f t="shared" ca="1" si="61"/>
        <v>-5528.31</v>
      </c>
      <c r="CG94" s="31">
        <f t="shared" ca="1" si="61"/>
        <v>-9334.76</v>
      </c>
      <c r="CH94" s="31">
        <f t="shared" ca="1" si="61"/>
        <v>-3760.38</v>
      </c>
      <c r="CI94" s="31">
        <f t="shared" ca="1" si="61"/>
        <v>0</v>
      </c>
      <c r="CJ94" s="31">
        <f t="shared" ca="1" si="61"/>
        <v>0</v>
      </c>
      <c r="CK94" s="32">
        <f t="shared" ca="1" si="39"/>
        <v>-3721.79</v>
      </c>
      <c r="CL94" s="32">
        <f t="shared" ca="1" si="39"/>
        <v>-488.58</v>
      </c>
      <c r="CM94" s="32">
        <f t="shared" ca="1" si="39"/>
        <v>-738.51</v>
      </c>
      <c r="CN94" s="32">
        <f t="shared" ca="1" si="39"/>
        <v>-697.4</v>
      </c>
      <c r="CO94" s="32">
        <f t="shared" ca="1" si="39"/>
        <v>-90.93</v>
      </c>
      <c r="CP94" s="32">
        <f t="shared" ca="1" si="39"/>
        <v>-339.66</v>
      </c>
      <c r="CQ94" s="32">
        <f t="shared" ca="1" si="55"/>
        <v>-1061.92</v>
      </c>
      <c r="CR94" s="32">
        <f t="shared" ca="1" si="55"/>
        <v>-1100.1600000000001</v>
      </c>
      <c r="CS94" s="32">
        <f t="shared" ca="1" si="55"/>
        <v>-1857.66</v>
      </c>
      <c r="CT94" s="32">
        <f t="shared" ca="1" si="55"/>
        <v>-748.34</v>
      </c>
      <c r="CU94" s="32">
        <f t="shared" ca="1" si="55"/>
        <v>0</v>
      </c>
      <c r="CV94" s="32">
        <f t="shared" ca="1" si="55"/>
        <v>0</v>
      </c>
      <c r="CW94" s="31">
        <f t="shared" ca="1" si="41"/>
        <v>-44289.26</v>
      </c>
      <c r="CX94" s="31">
        <f t="shared" ca="1" si="41"/>
        <v>-5814.05</v>
      </c>
      <c r="CY94" s="31">
        <f t="shared" ca="1" si="41"/>
        <v>-8788.24</v>
      </c>
      <c r="CZ94" s="31">
        <f t="shared" ca="1" si="41"/>
        <v>-7061.2099999999991</v>
      </c>
      <c r="DA94" s="31">
        <f t="shared" ca="1" si="41"/>
        <v>-920.66</v>
      </c>
      <c r="DB94" s="31">
        <f t="shared" ca="1" si="41"/>
        <v>-3439.07</v>
      </c>
      <c r="DC94" s="31">
        <f t="shared" ca="1" si="56"/>
        <v>-10751.94</v>
      </c>
      <c r="DD94" s="31">
        <f t="shared" ca="1" si="56"/>
        <v>-8278.7099999999991</v>
      </c>
      <c r="DE94" s="31">
        <f t="shared" ca="1" si="56"/>
        <v>-13978.92</v>
      </c>
      <c r="DF94" s="31">
        <f t="shared" ca="1" si="56"/>
        <v>-6286.02</v>
      </c>
      <c r="DG94" s="31">
        <f t="shared" ca="1" si="56"/>
        <v>0</v>
      </c>
      <c r="DH94" s="31">
        <f t="shared" ca="1" si="56"/>
        <v>0</v>
      </c>
      <c r="DI94" s="32">
        <f t="shared" ca="1" si="48"/>
        <v>-2214.46</v>
      </c>
      <c r="DJ94" s="32">
        <f t="shared" ca="1" si="48"/>
        <v>-290.7</v>
      </c>
      <c r="DK94" s="32">
        <f t="shared" ca="1" si="48"/>
        <v>-439.41</v>
      </c>
      <c r="DL94" s="32">
        <f t="shared" ca="1" si="48"/>
        <v>-353.06</v>
      </c>
      <c r="DM94" s="32">
        <f t="shared" ca="1" si="48"/>
        <v>-46.03</v>
      </c>
      <c r="DN94" s="32">
        <f t="shared" ca="1" si="48"/>
        <v>-171.95</v>
      </c>
      <c r="DO94" s="32">
        <f t="shared" ca="1" si="58"/>
        <v>-537.6</v>
      </c>
      <c r="DP94" s="32">
        <f t="shared" ca="1" si="58"/>
        <v>-413.94</v>
      </c>
      <c r="DQ94" s="32">
        <f t="shared" ca="1" si="58"/>
        <v>-698.95</v>
      </c>
      <c r="DR94" s="32">
        <f t="shared" ca="1" si="58"/>
        <v>-314.3</v>
      </c>
      <c r="DS94" s="32">
        <f t="shared" ca="1" si="58"/>
        <v>0</v>
      </c>
      <c r="DT94" s="32">
        <f t="shared" ca="1" si="58"/>
        <v>0</v>
      </c>
      <c r="DU94" s="31">
        <f t="shared" ca="1" si="49"/>
        <v>-10842.33</v>
      </c>
      <c r="DV94" s="31">
        <f t="shared" ca="1" si="49"/>
        <v>-1409.78</v>
      </c>
      <c r="DW94" s="31">
        <f t="shared" ca="1" si="49"/>
        <v>-2111.81</v>
      </c>
      <c r="DX94" s="31">
        <f t="shared" ca="1" si="49"/>
        <v>-1680.35</v>
      </c>
      <c r="DY94" s="31">
        <f t="shared" ca="1" si="49"/>
        <v>-217.01</v>
      </c>
      <c r="DZ94" s="31">
        <f t="shared" ca="1" si="49"/>
        <v>-802.63</v>
      </c>
      <c r="EA94" s="31">
        <f t="shared" ca="1" si="59"/>
        <v>-2485.12</v>
      </c>
      <c r="EB94" s="31">
        <f t="shared" ca="1" si="59"/>
        <v>-1894.19</v>
      </c>
      <c r="EC94" s="31">
        <f t="shared" ca="1" si="59"/>
        <v>-3165.86</v>
      </c>
      <c r="ED94" s="31">
        <f t="shared" ca="1" si="59"/>
        <v>-1409.45</v>
      </c>
      <c r="EE94" s="31">
        <f t="shared" ca="1" si="59"/>
        <v>0</v>
      </c>
      <c r="EF94" s="31">
        <f t="shared" ca="1" si="59"/>
        <v>0</v>
      </c>
      <c r="EG94" s="32">
        <f t="shared" ca="1" si="50"/>
        <v>-57346.05</v>
      </c>
      <c r="EH94" s="32">
        <f t="shared" ca="1" si="50"/>
        <v>-7514.53</v>
      </c>
      <c r="EI94" s="32">
        <f t="shared" ca="1" si="50"/>
        <v>-11339.46</v>
      </c>
      <c r="EJ94" s="32">
        <f t="shared" ca="1" si="50"/>
        <v>-9094.619999999999</v>
      </c>
      <c r="EK94" s="32">
        <f t="shared" ca="1" si="50"/>
        <v>-1183.6999999999998</v>
      </c>
      <c r="EL94" s="32">
        <f t="shared" ca="1" si="50"/>
        <v>-4413.6499999999996</v>
      </c>
      <c r="EM94" s="32">
        <f t="shared" ca="1" si="60"/>
        <v>-13774.66</v>
      </c>
      <c r="EN94" s="32">
        <f t="shared" ca="1" si="60"/>
        <v>-10586.84</v>
      </c>
      <c r="EO94" s="32">
        <f t="shared" ca="1" si="60"/>
        <v>-17843.73</v>
      </c>
      <c r="EP94" s="32">
        <f t="shared" ca="1" si="60"/>
        <v>-8009.77</v>
      </c>
      <c r="EQ94" s="32">
        <f t="shared" ca="1" si="60"/>
        <v>0</v>
      </c>
      <c r="ER94" s="32">
        <f t="shared" ca="1" si="60"/>
        <v>0</v>
      </c>
    </row>
    <row r="95" spans="1:148" x14ac:dyDescent="0.25">
      <c r="A95" t="s">
        <v>476</v>
      </c>
      <c r="B95" s="1" t="s">
        <v>51</v>
      </c>
      <c r="C95" t="str">
        <f t="shared" ca="1" si="52"/>
        <v>RB5</v>
      </c>
      <c r="D95" t="str">
        <f t="shared" ca="1" si="53"/>
        <v>Rainbow #5</v>
      </c>
      <c r="E95" s="51">
        <v>24410.972000000002</v>
      </c>
      <c r="F95" s="51">
        <v>16121.244000000001</v>
      </c>
      <c r="G95" s="51">
        <v>12394.012000000001</v>
      </c>
      <c r="H95" s="51">
        <v>10877.567999999999</v>
      </c>
      <c r="I95" s="51">
        <v>4663.1840000000002</v>
      </c>
      <c r="J95" s="51">
        <v>8025.7439999999997</v>
      </c>
      <c r="K95" s="51">
        <v>5660.3239999999996</v>
      </c>
      <c r="L95" s="51">
        <v>8681.9</v>
      </c>
      <c r="M95" s="51">
        <v>12710.72</v>
      </c>
      <c r="N95" s="51">
        <v>18342.666000000001</v>
      </c>
      <c r="O95" s="51">
        <v>15070.68</v>
      </c>
      <c r="P95" s="51">
        <v>18250.864000000001</v>
      </c>
      <c r="Q95" s="32">
        <v>2494372.37</v>
      </c>
      <c r="R95" s="32">
        <v>757357.58</v>
      </c>
      <c r="S95" s="32">
        <v>751308.07</v>
      </c>
      <c r="T95" s="32">
        <v>810877.72</v>
      </c>
      <c r="U95" s="32">
        <v>386531.92</v>
      </c>
      <c r="V95" s="32">
        <v>1209607.56</v>
      </c>
      <c r="W95" s="32">
        <v>1737874.75</v>
      </c>
      <c r="X95" s="32">
        <v>1251954.25</v>
      </c>
      <c r="Y95" s="32">
        <v>2473475.19</v>
      </c>
      <c r="Z95" s="32">
        <v>2358284.16</v>
      </c>
      <c r="AA95" s="32">
        <v>1947744.41</v>
      </c>
      <c r="AB95" s="32">
        <v>1506796.73</v>
      </c>
      <c r="AC95" s="2">
        <v>2.2799999999999998</v>
      </c>
      <c r="AD95" s="2">
        <v>2.2799999999999998</v>
      </c>
      <c r="AE95" s="2">
        <v>2.2799999999999998</v>
      </c>
      <c r="AF95" s="2">
        <v>1.57</v>
      </c>
      <c r="AG95" s="2">
        <v>1.57</v>
      </c>
      <c r="AH95" s="2">
        <v>1.57</v>
      </c>
      <c r="AI95" s="2">
        <v>1.57</v>
      </c>
      <c r="AJ95" s="2">
        <v>1.07</v>
      </c>
      <c r="AK95" s="2">
        <v>1.07</v>
      </c>
      <c r="AL95" s="2">
        <v>1.07</v>
      </c>
      <c r="AM95" s="2">
        <v>1.07</v>
      </c>
      <c r="AN95" s="2">
        <v>1.07</v>
      </c>
      <c r="AO95" s="33">
        <v>56871.69</v>
      </c>
      <c r="AP95" s="33">
        <v>17267.75</v>
      </c>
      <c r="AQ95" s="33">
        <v>17129.82</v>
      </c>
      <c r="AR95" s="33">
        <v>12730.78</v>
      </c>
      <c r="AS95" s="33">
        <v>6068.55</v>
      </c>
      <c r="AT95" s="33">
        <v>18990.84</v>
      </c>
      <c r="AU95" s="33">
        <v>27284.63</v>
      </c>
      <c r="AV95" s="33">
        <v>13395.91</v>
      </c>
      <c r="AW95" s="33">
        <v>26466.18</v>
      </c>
      <c r="AX95" s="33">
        <v>25233.64</v>
      </c>
      <c r="AY95" s="33">
        <v>20840.87</v>
      </c>
      <c r="AZ95" s="33">
        <v>16122.73</v>
      </c>
      <c r="BA95" s="31">
        <f t="shared" si="38"/>
        <v>249.44</v>
      </c>
      <c r="BB95" s="31">
        <f t="shared" si="38"/>
        <v>75.739999999999995</v>
      </c>
      <c r="BC95" s="31">
        <f t="shared" si="38"/>
        <v>75.13</v>
      </c>
      <c r="BD95" s="31">
        <f t="shared" si="38"/>
        <v>-2919.16</v>
      </c>
      <c r="BE95" s="31">
        <f t="shared" si="38"/>
        <v>-1391.51</v>
      </c>
      <c r="BF95" s="31">
        <f t="shared" si="38"/>
        <v>-4354.59</v>
      </c>
      <c r="BG95" s="31">
        <f t="shared" si="54"/>
        <v>-6256.35</v>
      </c>
      <c r="BH95" s="31">
        <f t="shared" si="54"/>
        <v>-11267.59</v>
      </c>
      <c r="BI95" s="31">
        <f t="shared" si="54"/>
        <v>-22261.279999999999</v>
      </c>
      <c r="BJ95" s="31">
        <f t="shared" si="54"/>
        <v>-12970.56</v>
      </c>
      <c r="BK95" s="31">
        <f t="shared" si="54"/>
        <v>-10712.59</v>
      </c>
      <c r="BL95" s="31">
        <f t="shared" si="54"/>
        <v>-8287.3799999999992</v>
      </c>
      <c r="BM95" s="6">
        <f t="shared" ca="1" si="57"/>
        <v>-5.91E-2</v>
      </c>
      <c r="BN95" s="6">
        <f t="shared" ca="1" si="57"/>
        <v>-5.91E-2</v>
      </c>
      <c r="BO95" s="6">
        <f t="shared" ca="1" si="57"/>
        <v>-5.91E-2</v>
      </c>
      <c r="BP95" s="6">
        <f t="shared" ca="1" si="57"/>
        <v>-5.91E-2</v>
      </c>
      <c r="BQ95" s="6">
        <f t="shared" ca="1" si="57"/>
        <v>-5.91E-2</v>
      </c>
      <c r="BR95" s="6">
        <f t="shared" ca="1" si="57"/>
        <v>-5.91E-2</v>
      </c>
      <c r="BS95" s="6">
        <f t="shared" ca="1" si="57"/>
        <v>-5.91E-2</v>
      </c>
      <c r="BT95" s="6">
        <f t="shared" ca="1" si="57"/>
        <v>-5.91E-2</v>
      </c>
      <c r="BU95" s="6">
        <f t="shared" ca="1" si="57"/>
        <v>-5.91E-2</v>
      </c>
      <c r="BV95" s="6">
        <f t="shared" ca="1" si="57"/>
        <v>-5.91E-2</v>
      </c>
      <c r="BW95" s="6">
        <f t="shared" ca="1" si="57"/>
        <v>-5.91E-2</v>
      </c>
      <c r="BX95" s="6">
        <f t="shared" ca="1" si="57"/>
        <v>-5.91E-2</v>
      </c>
      <c r="BY95" s="31">
        <f t="shared" ca="1" si="61"/>
        <v>-147417.41</v>
      </c>
      <c r="BZ95" s="31">
        <f t="shared" ca="1" si="61"/>
        <v>-44759.83</v>
      </c>
      <c r="CA95" s="31">
        <f t="shared" ca="1" si="61"/>
        <v>-44402.31</v>
      </c>
      <c r="CB95" s="31">
        <f t="shared" ca="1" si="61"/>
        <v>-47922.87</v>
      </c>
      <c r="CC95" s="31">
        <f t="shared" ca="1" si="61"/>
        <v>-22844.04</v>
      </c>
      <c r="CD95" s="31">
        <f t="shared" ca="1" si="61"/>
        <v>-71487.81</v>
      </c>
      <c r="CE95" s="31">
        <f t="shared" ca="1" si="61"/>
        <v>-102708.4</v>
      </c>
      <c r="CF95" s="31">
        <f t="shared" ca="1" si="61"/>
        <v>-73990.5</v>
      </c>
      <c r="CG95" s="31">
        <f t="shared" ca="1" si="61"/>
        <v>-146182.38</v>
      </c>
      <c r="CH95" s="31">
        <f t="shared" ca="1" si="61"/>
        <v>-139374.59</v>
      </c>
      <c r="CI95" s="31">
        <f t="shared" ca="1" si="61"/>
        <v>-115111.69</v>
      </c>
      <c r="CJ95" s="31">
        <f t="shared" ca="1" si="61"/>
        <v>-89051.69</v>
      </c>
      <c r="CK95" s="32">
        <f t="shared" ca="1" si="39"/>
        <v>-9977.49</v>
      </c>
      <c r="CL95" s="32">
        <f t="shared" ca="1" si="39"/>
        <v>-3029.43</v>
      </c>
      <c r="CM95" s="32">
        <f t="shared" ca="1" si="39"/>
        <v>-3005.23</v>
      </c>
      <c r="CN95" s="32">
        <f t="shared" ca="1" si="39"/>
        <v>-3243.51</v>
      </c>
      <c r="CO95" s="32">
        <f t="shared" ca="1" si="39"/>
        <v>-1546.13</v>
      </c>
      <c r="CP95" s="32">
        <f t="shared" ca="1" si="39"/>
        <v>-4838.43</v>
      </c>
      <c r="CQ95" s="32">
        <f t="shared" ca="1" si="55"/>
        <v>-6951.5</v>
      </c>
      <c r="CR95" s="32">
        <f t="shared" ca="1" si="55"/>
        <v>-5007.82</v>
      </c>
      <c r="CS95" s="32">
        <f t="shared" ca="1" si="55"/>
        <v>-9893.9</v>
      </c>
      <c r="CT95" s="32">
        <f t="shared" ca="1" si="55"/>
        <v>-9433.14</v>
      </c>
      <c r="CU95" s="32">
        <f t="shared" ca="1" si="55"/>
        <v>-7790.98</v>
      </c>
      <c r="CV95" s="32">
        <f t="shared" ca="1" si="55"/>
        <v>-6027.19</v>
      </c>
      <c r="CW95" s="31">
        <f t="shared" ca="1" si="41"/>
        <v>-214516.03</v>
      </c>
      <c r="CX95" s="31">
        <f t="shared" ca="1" si="41"/>
        <v>-65132.75</v>
      </c>
      <c r="CY95" s="31">
        <f t="shared" ca="1" si="41"/>
        <v>-64612.49</v>
      </c>
      <c r="CZ95" s="31">
        <f t="shared" ca="1" si="41"/>
        <v>-60978</v>
      </c>
      <c r="DA95" s="31">
        <f t="shared" ca="1" si="41"/>
        <v>-29067.210000000003</v>
      </c>
      <c r="DB95" s="31">
        <f t="shared" ca="1" si="41"/>
        <v>-90962.489999999991</v>
      </c>
      <c r="DC95" s="31">
        <f t="shared" ca="1" si="56"/>
        <v>-130688.18</v>
      </c>
      <c r="DD95" s="31">
        <f t="shared" ca="1" si="56"/>
        <v>-81126.640000000014</v>
      </c>
      <c r="DE95" s="31">
        <f t="shared" ca="1" si="56"/>
        <v>-160281.18</v>
      </c>
      <c r="DF95" s="31">
        <f t="shared" ca="1" si="56"/>
        <v>-161070.81</v>
      </c>
      <c r="DG95" s="31">
        <f t="shared" ca="1" si="56"/>
        <v>-133030.95000000001</v>
      </c>
      <c r="DH95" s="31">
        <f t="shared" ca="1" si="56"/>
        <v>-102914.23</v>
      </c>
      <c r="DI95" s="32">
        <f t="shared" ca="1" si="48"/>
        <v>-10725.8</v>
      </c>
      <c r="DJ95" s="32">
        <f t="shared" ca="1" si="48"/>
        <v>-3256.64</v>
      </c>
      <c r="DK95" s="32">
        <f t="shared" ca="1" si="48"/>
        <v>-3230.62</v>
      </c>
      <c r="DL95" s="32">
        <f t="shared" ca="1" si="48"/>
        <v>-3048.9</v>
      </c>
      <c r="DM95" s="32">
        <f t="shared" ca="1" si="48"/>
        <v>-1453.36</v>
      </c>
      <c r="DN95" s="32">
        <f t="shared" ca="1" si="48"/>
        <v>-4548.12</v>
      </c>
      <c r="DO95" s="32">
        <f t="shared" ca="1" si="58"/>
        <v>-6534.41</v>
      </c>
      <c r="DP95" s="32">
        <f t="shared" ca="1" si="58"/>
        <v>-4056.33</v>
      </c>
      <c r="DQ95" s="32">
        <f t="shared" ca="1" si="58"/>
        <v>-8014.06</v>
      </c>
      <c r="DR95" s="32">
        <f t="shared" ca="1" si="58"/>
        <v>-8053.54</v>
      </c>
      <c r="DS95" s="32">
        <f t="shared" ca="1" si="58"/>
        <v>-6651.55</v>
      </c>
      <c r="DT95" s="32">
        <f t="shared" ca="1" si="58"/>
        <v>-5145.71</v>
      </c>
      <c r="DU95" s="31">
        <f t="shared" ca="1" si="49"/>
        <v>-52515.06</v>
      </c>
      <c r="DV95" s="31">
        <f t="shared" ca="1" si="49"/>
        <v>-15793.25</v>
      </c>
      <c r="DW95" s="31">
        <f t="shared" ca="1" si="49"/>
        <v>-15526.32</v>
      </c>
      <c r="DX95" s="31">
        <f t="shared" ca="1" si="49"/>
        <v>-14510.92</v>
      </c>
      <c r="DY95" s="31">
        <f t="shared" ca="1" si="49"/>
        <v>-6851.6</v>
      </c>
      <c r="DZ95" s="31">
        <f t="shared" ca="1" si="49"/>
        <v>-21229.41</v>
      </c>
      <c r="EA95" s="31">
        <f t="shared" ca="1" si="59"/>
        <v>-30206.26</v>
      </c>
      <c r="EB95" s="31">
        <f t="shared" ca="1" si="59"/>
        <v>-18562.02</v>
      </c>
      <c r="EC95" s="31">
        <f t="shared" ca="1" si="59"/>
        <v>-36299.49</v>
      </c>
      <c r="ED95" s="31">
        <f t="shared" ca="1" si="59"/>
        <v>-36115.26</v>
      </c>
      <c r="EE95" s="31">
        <f t="shared" ca="1" si="59"/>
        <v>-29518.3</v>
      </c>
      <c r="EF95" s="31">
        <f t="shared" ca="1" si="59"/>
        <v>-22603.71</v>
      </c>
      <c r="EG95" s="32">
        <f t="shared" ca="1" si="50"/>
        <v>-277756.89</v>
      </c>
      <c r="EH95" s="32">
        <f t="shared" ca="1" si="50"/>
        <v>-84182.64</v>
      </c>
      <c r="EI95" s="32">
        <f t="shared" ca="1" si="50"/>
        <v>-83369.429999999993</v>
      </c>
      <c r="EJ95" s="32">
        <f t="shared" ca="1" si="50"/>
        <v>-78537.820000000007</v>
      </c>
      <c r="EK95" s="32">
        <f t="shared" ca="1" si="50"/>
        <v>-37372.170000000006</v>
      </c>
      <c r="EL95" s="32">
        <f t="shared" ca="1" si="50"/>
        <v>-116740.01999999999</v>
      </c>
      <c r="EM95" s="32">
        <f t="shared" ca="1" si="60"/>
        <v>-167428.85</v>
      </c>
      <c r="EN95" s="32">
        <f t="shared" ca="1" si="60"/>
        <v>-103744.99000000002</v>
      </c>
      <c r="EO95" s="32">
        <f t="shared" ca="1" si="60"/>
        <v>-204594.72999999998</v>
      </c>
      <c r="EP95" s="32">
        <f t="shared" ca="1" si="60"/>
        <v>-205239.61000000002</v>
      </c>
      <c r="EQ95" s="32">
        <f t="shared" ca="1" si="60"/>
        <v>-169200.8</v>
      </c>
      <c r="ER95" s="32">
        <f t="shared" ca="1" si="60"/>
        <v>-130663.65</v>
      </c>
    </row>
    <row r="96" spans="1:148" x14ac:dyDescent="0.25">
      <c r="A96" t="s">
        <v>478</v>
      </c>
      <c r="B96" s="1" t="s">
        <v>109</v>
      </c>
      <c r="C96" t="str">
        <f t="shared" ca="1" si="52"/>
        <v>BCHIMP</v>
      </c>
      <c r="D96" t="str">
        <f t="shared" ca="1" si="53"/>
        <v>Alberta-BC Intertie - Import</v>
      </c>
      <c r="F96" s="51">
        <v>1026</v>
      </c>
      <c r="G96" s="51">
        <v>2861</v>
      </c>
      <c r="K96" s="51">
        <v>140</v>
      </c>
      <c r="L96" s="51">
        <v>75</v>
      </c>
      <c r="N96" s="51">
        <v>300</v>
      </c>
      <c r="O96" s="51">
        <v>5</v>
      </c>
      <c r="P96" s="51">
        <v>50</v>
      </c>
      <c r="Q96" s="32"/>
      <c r="R96" s="32">
        <v>40934.71</v>
      </c>
      <c r="S96" s="32">
        <v>89313.66</v>
      </c>
      <c r="T96" s="32"/>
      <c r="U96" s="32"/>
      <c r="V96" s="32"/>
      <c r="W96" s="32">
        <v>2570.0500000000002</v>
      </c>
      <c r="X96" s="32">
        <v>1972</v>
      </c>
      <c r="Y96" s="32"/>
      <c r="Z96" s="32">
        <v>11471.5</v>
      </c>
      <c r="AA96" s="32">
        <v>325.75</v>
      </c>
      <c r="AB96" s="32">
        <v>1182.5</v>
      </c>
      <c r="AD96" s="2">
        <v>2.2599999999999998</v>
      </c>
      <c r="AE96" s="2">
        <v>2.2599999999999998</v>
      </c>
      <c r="AI96" s="2">
        <v>2.2599999999999998</v>
      </c>
      <c r="AJ96" s="2">
        <v>1.69</v>
      </c>
      <c r="AL96" s="2">
        <v>1.69</v>
      </c>
      <c r="AM96" s="2">
        <v>1.69</v>
      </c>
      <c r="AN96" s="2">
        <v>1.69</v>
      </c>
      <c r="AO96" s="33"/>
      <c r="AP96" s="33">
        <v>925.12</v>
      </c>
      <c r="AQ96" s="33">
        <v>2018.49</v>
      </c>
      <c r="AR96" s="33"/>
      <c r="AS96" s="33"/>
      <c r="AT96" s="33"/>
      <c r="AU96" s="33">
        <v>58.08</v>
      </c>
      <c r="AV96" s="33">
        <v>33.33</v>
      </c>
      <c r="AW96" s="33"/>
      <c r="AX96" s="33">
        <v>193.87</v>
      </c>
      <c r="AY96" s="33">
        <v>5.51</v>
      </c>
      <c r="AZ96" s="33">
        <v>19.98</v>
      </c>
      <c r="BA96" s="31">
        <f t="shared" si="38"/>
        <v>0</v>
      </c>
      <c r="BB96" s="31">
        <f t="shared" si="38"/>
        <v>4.09</v>
      </c>
      <c r="BC96" s="31">
        <f t="shared" si="38"/>
        <v>8.93</v>
      </c>
      <c r="BD96" s="31">
        <f t="shared" si="38"/>
        <v>0</v>
      </c>
      <c r="BE96" s="31">
        <f t="shared" si="38"/>
        <v>0</v>
      </c>
      <c r="BF96" s="31">
        <f t="shared" si="38"/>
        <v>0</v>
      </c>
      <c r="BG96" s="31">
        <f t="shared" si="54"/>
        <v>-9.25</v>
      </c>
      <c r="BH96" s="31">
        <f t="shared" si="54"/>
        <v>-17.75</v>
      </c>
      <c r="BI96" s="31">
        <f t="shared" si="54"/>
        <v>0</v>
      </c>
      <c r="BJ96" s="31">
        <f t="shared" si="54"/>
        <v>-63.09</v>
      </c>
      <c r="BK96" s="31">
        <f t="shared" si="54"/>
        <v>-1.79</v>
      </c>
      <c r="BL96" s="31">
        <f t="shared" si="54"/>
        <v>-6.5</v>
      </c>
      <c r="BM96" s="6">
        <f t="shared" ca="1" si="57"/>
        <v>5.1000000000000004E-3</v>
      </c>
      <c r="BN96" s="6">
        <f t="shared" ca="1" si="57"/>
        <v>5.1000000000000004E-3</v>
      </c>
      <c r="BO96" s="6">
        <f t="shared" ca="1" si="57"/>
        <v>5.1000000000000004E-3</v>
      </c>
      <c r="BP96" s="6">
        <f t="shared" ca="1" si="57"/>
        <v>5.1000000000000004E-3</v>
      </c>
      <c r="BQ96" s="6">
        <f t="shared" ca="1" si="57"/>
        <v>5.1000000000000004E-3</v>
      </c>
      <c r="BR96" s="6">
        <f t="shared" ca="1" si="57"/>
        <v>5.1000000000000004E-3</v>
      </c>
      <c r="BS96" s="6">
        <f t="shared" ca="1" si="57"/>
        <v>5.1000000000000004E-3</v>
      </c>
      <c r="BT96" s="6">
        <f t="shared" ca="1" si="57"/>
        <v>5.1000000000000004E-3</v>
      </c>
      <c r="BU96" s="6">
        <f t="shared" ca="1" si="57"/>
        <v>5.1000000000000004E-3</v>
      </c>
      <c r="BV96" s="6">
        <f t="shared" ca="1" si="57"/>
        <v>5.1000000000000004E-3</v>
      </c>
      <c r="BW96" s="6">
        <f t="shared" ca="1" si="57"/>
        <v>5.1000000000000004E-3</v>
      </c>
      <c r="BX96" s="6">
        <f t="shared" ca="1" si="57"/>
        <v>5.1000000000000004E-3</v>
      </c>
      <c r="BY96" s="31">
        <f t="shared" ca="1" si="61"/>
        <v>0</v>
      </c>
      <c r="BZ96" s="31">
        <f t="shared" ca="1" si="61"/>
        <v>208.77</v>
      </c>
      <c r="CA96" s="31">
        <f t="shared" ca="1" si="61"/>
        <v>455.5</v>
      </c>
      <c r="CB96" s="31">
        <f t="shared" ca="1" si="61"/>
        <v>0</v>
      </c>
      <c r="CC96" s="31">
        <f t="shared" ca="1" si="61"/>
        <v>0</v>
      </c>
      <c r="CD96" s="31">
        <f t="shared" ca="1" si="61"/>
        <v>0</v>
      </c>
      <c r="CE96" s="31">
        <f t="shared" ca="1" si="61"/>
        <v>13.11</v>
      </c>
      <c r="CF96" s="31">
        <f t="shared" ca="1" si="61"/>
        <v>10.06</v>
      </c>
      <c r="CG96" s="31">
        <f t="shared" ca="1" si="61"/>
        <v>0</v>
      </c>
      <c r="CH96" s="31">
        <f t="shared" ca="1" si="61"/>
        <v>58.5</v>
      </c>
      <c r="CI96" s="31">
        <f t="shared" ca="1" si="61"/>
        <v>1.66</v>
      </c>
      <c r="CJ96" s="31">
        <f t="shared" ca="1" si="61"/>
        <v>6.03</v>
      </c>
      <c r="CK96" s="32">
        <f t="shared" ca="1" si="39"/>
        <v>0</v>
      </c>
      <c r="CL96" s="32">
        <f t="shared" ca="1" si="39"/>
        <v>-163.74</v>
      </c>
      <c r="CM96" s="32">
        <f t="shared" ca="1" si="39"/>
        <v>-357.25</v>
      </c>
      <c r="CN96" s="32">
        <f t="shared" ca="1" si="39"/>
        <v>0</v>
      </c>
      <c r="CO96" s="32">
        <f t="shared" ca="1" si="39"/>
        <v>0</v>
      </c>
      <c r="CP96" s="32">
        <f t="shared" ca="1" si="39"/>
        <v>0</v>
      </c>
      <c r="CQ96" s="32">
        <f t="shared" ca="1" si="55"/>
        <v>-10.28</v>
      </c>
      <c r="CR96" s="32">
        <f t="shared" ca="1" si="55"/>
        <v>-7.89</v>
      </c>
      <c r="CS96" s="32">
        <f t="shared" ca="1" si="55"/>
        <v>0</v>
      </c>
      <c r="CT96" s="32">
        <f t="shared" ca="1" si="55"/>
        <v>-45.89</v>
      </c>
      <c r="CU96" s="32">
        <f t="shared" ca="1" si="55"/>
        <v>-1.3</v>
      </c>
      <c r="CV96" s="32">
        <f t="shared" ca="1" si="55"/>
        <v>-4.7300000000000004</v>
      </c>
      <c r="CW96" s="31">
        <f t="shared" ca="1" si="41"/>
        <v>0</v>
      </c>
      <c r="CX96" s="31">
        <f t="shared" ca="1" si="41"/>
        <v>-884.18000000000006</v>
      </c>
      <c r="CY96" s="31">
        <f t="shared" ca="1" si="41"/>
        <v>-1929.17</v>
      </c>
      <c r="CZ96" s="31">
        <f t="shared" ca="1" si="41"/>
        <v>0</v>
      </c>
      <c r="DA96" s="31">
        <f t="shared" ca="1" si="41"/>
        <v>0</v>
      </c>
      <c r="DB96" s="31">
        <f t="shared" ca="1" si="41"/>
        <v>0</v>
      </c>
      <c r="DC96" s="31">
        <f t="shared" ca="1" si="56"/>
        <v>-46</v>
      </c>
      <c r="DD96" s="31">
        <f t="shared" ca="1" si="56"/>
        <v>-13.409999999999997</v>
      </c>
      <c r="DE96" s="31">
        <f t="shared" ca="1" si="56"/>
        <v>0</v>
      </c>
      <c r="DF96" s="31">
        <f t="shared" ca="1" si="56"/>
        <v>-118.16999999999999</v>
      </c>
      <c r="DG96" s="31">
        <f t="shared" ca="1" si="56"/>
        <v>-3.3600000000000003</v>
      </c>
      <c r="DH96" s="31">
        <f t="shared" ca="1" si="56"/>
        <v>-12.18</v>
      </c>
      <c r="DI96" s="32">
        <f t="shared" ca="1" si="48"/>
        <v>0</v>
      </c>
      <c r="DJ96" s="32">
        <f t="shared" ca="1" si="48"/>
        <v>-44.21</v>
      </c>
      <c r="DK96" s="32">
        <f t="shared" ca="1" si="48"/>
        <v>-96.46</v>
      </c>
      <c r="DL96" s="32">
        <f t="shared" ca="1" si="48"/>
        <v>0</v>
      </c>
      <c r="DM96" s="32">
        <f t="shared" ca="1" si="48"/>
        <v>0</v>
      </c>
      <c r="DN96" s="32">
        <f t="shared" ca="1" si="48"/>
        <v>0</v>
      </c>
      <c r="DO96" s="32">
        <f t="shared" ca="1" si="58"/>
        <v>-2.2999999999999998</v>
      </c>
      <c r="DP96" s="32">
        <f t="shared" ca="1" si="58"/>
        <v>-0.67</v>
      </c>
      <c r="DQ96" s="32">
        <f t="shared" ca="1" si="58"/>
        <v>0</v>
      </c>
      <c r="DR96" s="32">
        <f t="shared" ca="1" si="58"/>
        <v>-5.91</v>
      </c>
      <c r="DS96" s="32">
        <f t="shared" ca="1" si="58"/>
        <v>-0.17</v>
      </c>
      <c r="DT96" s="32">
        <f t="shared" ca="1" si="58"/>
        <v>-0.61</v>
      </c>
      <c r="DU96" s="31">
        <f t="shared" ca="1" si="49"/>
        <v>0</v>
      </c>
      <c r="DV96" s="31">
        <f t="shared" ca="1" si="49"/>
        <v>-214.39</v>
      </c>
      <c r="DW96" s="31">
        <f t="shared" ca="1" si="49"/>
        <v>-463.58</v>
      </c>
      <c r="DX96" s="31">
        <f t="shared" ca="1" si="49"/>
        <v>0</v>
      </c>
      <c r="DY96" s="31">
        <f t="shared" ca="1" si="49"/>
        <v>0</v>
      </c>
      <c r="DZ96" s="31">
        <f t="shared" ca="1" si="49"/>
        <v>0</v>
      </c>
      <c r="EA96" s="31">
        <f t="shared" ca="1" si="59"/>
        <v>-10.63</v>
      </c>
      <c r="EB96" s="31">
        <f t="shared" ca="1" si="59"/>
        <v>-3.07</v>
      </c>
      <c r="EC96" s="31">
        <f t="shared" ca="1" si="59"/>
        <v>0</v>
      </c>
      <c r="ED96" s="31">
        <f t="shared" ca="1" si="59"/>
        <v>-26.5</v>
      </c>
      <c r="EE96" s="31">
        <f t="shared" ca="1" si="59"/>
        <v>-0.75</v>
      </c>
      <c r="EF96" s="31">
        <f t="shared" ca="1" si="59"/>
        <v>-2.68</v>
      </c>
      <c r="EG96" s="32">
        <f t="shared" ca="1" si="50"/>
        <v>0</v>
      </c>
      <c r="EH96" s="32">
        <f t="shared" ca="1" si="50"/>
        <v>-1142.7800000000002</v>
      </c>
      <c r="EI96" s="32">
        <f t="shared" ca="1" si="50"/>
        <v>-2489.21</v>
      </c>
      <c r="EJ96" s="32">
        <f t="shared" ca="1" si="50"/>
        <v>0</v>
      </c>
      <c r="EK96" s="32">
        <f t="shared" ca="1" si="50"/>
        <v>0</v>
      </c>
      <c r="EL96" s="32">
        <f t="shared" ca="1" si="50"/>
        <v>0</v>
      </c>
      <c r="EM96" s="32">
        <f t="shared" ca="1" si="60"/>
        <v>-58.93</v>
      </c>
      <c r="EN96" s="32">
        <f t="shared" ca="1" si="60"/>
        <v>-17.149999999999995</v>
      </c>
      <c r="EO96" s="32">
        <f t="shared" ca="1" si="60"/>
        <v>0</v>
      </c>
      <c r="EP96" s="32">
        <f t="shared" ca="1" si="60"/>
        <v>-150.57999999999998</v>
      </c>
      <c r="EQ96" s="32">
        <f t="shared" ca="1" si="60"/>
        <v>-4.28</v>
      </c>
      <c r="ER96" s="32">
        <f t="shared" ca="1" si="60"/>
        <v>-15.469999999999999</v>
      </c>
    </row>
    <row r="97" spans="1:148" x14ac:dyDescent="0.25">
      <c r="A97" t="s">
        <v>478</v>
      </c>
      <c r="B97" s="1" t="s">
        <v>110</v>
      </c>
      <c r="C97" t="str">
        <f t="shared" ca="1" si="52"/>
        <v>SPCIMP</v>
      </c>
      <c r="D97" t="str">
        <f t="shared" ca="1" si="53"/>
        <v>Alberta-Saskatchewan Intertie - Import</v>
      </c>
      <c r="E97" s="51">
        <v>902</v>
      </c>
      <c r="F97" s="51">
        <v>1095</v>
      </c>
      <c r="G97" s="51">
        <v>340</v>
      </c>
      <c r="H97" s="51">
        <v>190</v>
      </c>
      <c r="I97" s="51">
        <v>78</v>
      </c>
      <c r="J97" s="51">
        <v>1159</v>
      </c>
      <c r="L97" s="51">
        <v>175</v>
      </c>
      <c r="M97" s="51">
        <v>1067</v>
      </c>
      <c r="N97" s="51">
        <v>1676</v>
      </c>
      <c r="O97" s="51">
        <v>2703</v>
      </c>
      <c r="P97" s="51">
        <v>1236</v>
      </c>
      <c r="Q97" s="32">
        <v>204501.17</v>
      </c>
      <c r="R97" s="32">
        <v>36152.99</v>
      </c>
      <c r="S97" s="32">
        <v>22928.639999999999</v>
      </c>
      <c r="T97" s="32">
        <v>24937.1</v>
      </c>
      <c r="U97" s="32">
        <v>2318.16</v>
      </c>
      <c r="V97" s="32">
        <v>261181.17</v>
      </c>
      <c r="W97" s="32"/>
      <c r="X97" s="32">
        <v>8691.15</v>
      </c>
      <c r="Y97" s="32">
        <v>144286.84</v>
      </c>
      <c r="Z97" s="32">
        <v>248961.96</v>
      </c>
      <c r="AA97" s="32">
        <v>287071.94</v>
      </c>
      <c r="AB97" s="32">
        <v>92348.800000000003</v>
      </c>
      <c r="AC97" s="2">
        <v>5.6</v>
      </c>
      <c r="AD97" s="2">
        <v>5.6</v>
      </c>
      <c r="AE97" s="2">
        <v>5.6</v>
      </c>
      <c r="AF97" s="2">
        <v>5.6</v>
      </c>
      <c r="AG97" s="2">
        <v>5.6</v>
      </c>
      <c r="AH97" s="2">
        <v>5.6</v>
      </c>
      <c r="AJ97" s="2">
        <v>4.9000000000000004</v>
      </c>
      <c r="AK97" s="2">
        <v>4.9000000000000004</v>
      </c>
      <c r="AL97" s="2">
        <v>4.9000000000000004</v>
      </c>
      <c r="AM97" s="2">
        <v>4.9000000000000004</v>
      </c>
      <c r="AN97" s="2">
        <v>4.9000000000000004</v>
      </c>
      <c r="AO97" s="33">
        <v>11452.07</v>
      </c>
      <c r="AP97" s="33">
        <v>2024.57</v>
      </c>
      <c r="AQ97" s="33">
        <v>1284</v>
      </c>
      <c r="AR97" s="33">
        <v>1396.48</v>
      </c>
      <c r="AS97" s="33">
        <v>129.82</v>
      </c>
      <c r="AT97" s="33">
        <v>14626.15</v>
      </c>
      <c r="AU97" s="33"/>
      <c r="AV97" s="33">
        <v>425.87</v>
      </c>
      <c r="AW97" s="33">
        <v>7070.06</v>
      </c>
      <c r="AX97" s="33">
        <v>12199.14</v>
      </c>
      <c r="AY97" s="33">
        <v>14066.53</v>
      </c>
      <c r="AZ97" s="33">
        <v>4525.09</v>
      </c>
      <c r="BA97" s="31">
        <f t="shared" si="38"/>
        <v>20.45</v>
      </c>
      <c r="BB97" s="31">
        <f t="shared" si="38"/>
        <v>3.62</v>
      </c>
      <c r="BC97" s="31">
        <f t="shared" si="38"/>
        <v>2.29</v>
      </c>
      <c r="BD97" s="31">
        <f t="shared" si="38"/>
        <v>-89.77</v>
      </c>
      <c r="BE97" s="31">
        <f t="shared" si="38"/>
        <v>-8.35</v>
      </c>
      <c r="BF97" s="31">
        <f t="shared" si="38"/>
        <v>-940.25</v>
      </c>
      <c r="BG97" s="31">
        <f t="shared" si="54"/>
        <v>0</v>
      </c>
      <c r="BH97" s="31">
        <f t="shared" si="54"/>
        <v>-78.22</v>
      </c>
      <c r="BI97" s="31">
        <f t="shared" si="54"/>
        <v>-1298.58</v>
      </c>
      <c r="BJ97" s="31">
        <f t="shared" si="54"/>
        <v>-1369.29</v>
      </c>
      <c r="BK97" s="31">
        <f t="shared" si="54"/>
        <v>-1578.9</v>
      </c>
      <c r="BL97" s="31">
        <f t="shared" si="54"/>
        <v>-507.92</v>
      </c>
      <c r="BM97" s="6">
        <f t="shared" ca="1" si="57"/>
        <v>5.4399999999999997E-2</v>
      </c>
      <c r="BN97" s="6">
        <f t="shared" ca="1" si="57"/>
        <v>5.4399999999999997E-2</v>
      </c>
      <c r="BO97" s="6">
        <f t="shared" ca="1" si="57"/>
        <v>5.4399999999999997E-2</v>
      </c>
      <c r="BP97" s="6">
        <f t="shared" ca="1" si="57"/>
        <v>5.4399999999999997E-2</v>
      </c>
      <c r="BQ97" s="6">
        <f t="shared" ca="1" si="57"/>
        <v>5.4399999999999997E-2</v>
      </c>
      <c r="BR97" s="6">
        <f t="shared" ca="1" si="57"/>
        <v>5.4399999999999997E-2</v>
      </c>
      <c r="BS97" s="6">
        <f t="shared" ca="1" si="57"/>
        <v>5.4399999999999997E-2</v>
      </c>
      <c r="BT97" s="6">
        <f t="shared" ca="1" si="57"/>
        <v>5.4399999999999997E-2</v>
      </c>
      <c r="BU97" s="6">
        <f t="shared" ca="1" si="57"/>
        <v>5.4399999999999997E-2</v>
      </c>
      <c r="BV97" s="6">
        <f t="shared" ca="1" si="57"/>
        <v>5.4399999999999997E-2</v>
      </c>
      <c r="BW97" s="6">
        <f t="shared" ca="1" si="57"/>
        <v>5.4399999999999997E-2</v>
      </c>
      <c r="BX97" s="6">
        <f t="shared" ca="1" si="57"/>
        <v>5.4399999999999997E-2</v>
      </c>
      <c r="BY97" s="31">
        <f t="shared" ca="1" si="61"/>
        <v>11124.86</v>
      </c>
      <c r="BZ97" s="31">
        <f t="shared" ca="1" si="61"/>
        <v>1966.72</v>
      </c>
      <c r="CA97" s="31">
        <f t="shared" ca="1" si="61"/>
        <v>1247.32</v>
      </c>
      <c r="CB97" s="31">
        <f t="shared" ca="1" si="61"/>
        <v>1356.58</v>
      </c>
      <c r="CC97" s="31">
        <f t="shared" ca="1" si="61"/>
        <v>126.11</v>
      </c>
      <c r="CD97" s="31">
        <f t="shared" ca="1" si="61"/>
        <v>14208.26</v>
      </c>
      <c r="CE97" s="31">
        <f t="shared" ca="1" si="61"/>
        <v>0</v>
      </c>
      <c r="CF97" s="31">
        <f t="shared" ca="1" si="61"/>
        <v>472.8</v>
      </c>
      <c r="CG97" s="31">
        <f t="shared" ca="1" si="61"/>
        <v>7849.2</v>
      </c>
      <c r="CH97" s="31">
        <f t="shared" ca="1" si="61"/>
        <v>13543.53</v>
      </c>
      <c r="CI97" s="31">
        <f t="shared" ca="1" si="61"/>
        <v>15616.71</v>
      </c>
      <c r="CJ97" s="31">
        <f t="shared" ca="1" si="61"/>
        <v>5023.7700000000004</v>
      </c>
      <c r="CK97" s="32">
        <f t="shared" ca="1" si="39"/>
        <v>-818</v>
      </c>
      <c r="CL97" s="32">
        <f t="shared" ca="1" si="39"/>
        <v>-144.61000000000001</v>
      </c>
      <c r="CM97" s="32">
        <f t="shared" ca="1" si="39"/>
        <v>-91.71</v>
      </c>
      <c r="CN97" s="32">
        <f t="shared" ca="1" si="39"/>
        <v>-99.75</v>
      </c>
      <c r="CO97" s="32">
        <f t="shared" ca="1" si="39"/>
        <v>-9.27</v>
      </c>
      <c r="CP97" s="32">
        <f t="shared" ca="1" si="39"/>
        <v>-1044.72</v>
      </c>
      <c r="CQ97" s="32">
        <f t="shared" ca="1" si="55"/>
        <v>0</v>
      </c>
      <c r="CR97" s="32">
        <f t="shared" ca="1" si="55"/>
        <v>-34.76</v>
      </c>
      <c r="CS97" s="32">
        <f t="shared" ca="1" si="55"/>
        <v>-577.15</v>
      </c>
      <c r="CT97" s="32">
        <f t="shared" ca="1" si="55"/>
        <v>-995.85</v>
      </c>
      <c r="CU97" s="32">
        <f t="shared" ca="1" si="55"/>
        <v>-1148.29</v>
      </c>
      <c r="CV97" s="32">
        <f t="shared" ca="1" si="55"/>
        <v>-369.4</v>
      </c>
      <c r="CW97" s="31">
        <f t="shared" ref="CW97:DE130" ca="1" si="62">BY97+CK97-AO97-BA97</f>
        <v>-1165.6599999999992</v>
      </c>
      <c r="CX97" s="31">
        <f t="shared" ca="1" si="62"/>
        <v>-206.07999999999981</v>
      </c>
      <c r="CY97" s="31">
        <f t="shared" ca="1" si="62"/>
        <v>-130.68000000000009</v>
      </c>
      <c r="CZ97" s="31">
        <f t="shared" ca="1" si="62"/>
        <v>-49.880000000000095</v>
      </c>
      <c r="DA97" s="31">
        <f t="shared" ca="1" si="62"/>
        <v>-4.6299999999999901</v>
      </c>
      <c r="DB97" s="31">
        <f t="shared" ca="1" si="62"/>
        <v>-522.35999999999876</v>
      </c>
      <c r="DC97" s="31">
        <f t="shared" ca="1" si="56"/>
        <v>0</v>
      </c>
      <c r="DD97" s="31">
        <f t="shared" ca="1" si="56"/>
        <v>90.390000000000015</v>
      </c>
      <c r="DE97" s="31">
        <f t="shared" ca="1" si="56"/>
        <v>1500.5699999999997</v>
      </c>
      <c r="DF97" s="31">
        <f t="shared" ca="1" si="56"/>
        <v>1717.8300000000008</v>
      </c>
      <c r="DG97" s="31">
        <f t="shared" ca="1" si="56"/>
        <v>1980.7899999999977</v>
      </c>
      <c r="DH97" s="31">
        <f t="shared" ca="1" si="56"/>
        <v>637.20000000000073</v>
      </c>
      <c r="DI97" s="32">
        <f t="shared" ca="1" si="48"/>
        <v>-58.28</v>
      </c>
      <c r="DJ97" s="32">
        <f t="shared" ca="1" si="48"/>
        <v>-10.3</v>
      </c>
      <c r="DK97" s="32">
        <f t="shared" ca="1" si="48"/>
        <v>-6.53</v>
      </c>
      <c r="DL97" s="32">
        <f t="shared" ca="1" si="48"/>
        <v>-2.4900000000000002</v>
      </c>
      <c r="DM97" s="32">
        <f t="shared" ca="1" si="48"/>
        <v>-0.23</v>
      </c>
      <c r="DN97" s="32">
        <f t="shared" ca="1" si="48"/>
        <v>-26.12</v>
      </c>
      <c r="DO97" s="32">
        <f t="shared" ca="1" si="58"/>
        <v>0</v>
      </c>
      <c r="DP97" s="32">
        <f t="shared" ca="1" si="58"/>
        <v>4.5199999999999996</v>
      </c>
      <c r="DQ97" s="32">
        <f t="shared" ca="1" si="58"/>
        <v>75.03</v>
      </c>
      <c r="DR97" s="32">
        <f t="shared" ca="1" si="58"/>
        <v>85.89</v>
      </c>
      <c r="DS97" s="32">
        <f t="shared" ca="1" si="58"/>
        <v>99.04</v>
      </c>
      <c r="DT97" s="32">
        <f t="shared" ca="1" si="58"/>
        <v>31.86</v>
      </c>
      <c r="DU97" s="31">
        <f t="shared" ca="1" si="49"/>
        <v>-285.36</v>
      </c>
      <c r="DV97" s="31">
        <f t="shared" ca="1" si="49"/>
        <v>-49.97</v>
      </c>
      <c r="DW97" s="31">
        <f t="shared" ca="1" si="49"/>
        <v>-31.4</v>
      </c>
      <c r="DX97" s="31">
        <f t="shared" ca="1" si="49"/>
        <v>-11.87</v>
      </c>
      <c r="DY97" s="31">
        <f t="shared" ca="1" si="49"/>
        <v>-1.0900000000000001</v>
      </c>
      <c r="DZ97" s="31">
        <f t="shared" ca="1" si="49"/>
        <v>-121.91</v>
      </c>
      <c r="EA97" s="31">
        <f t="shared" ca="1" si="59"/>
        <v>0</v>
      </c>
      <c r="EB97" s="31">
        <f t="shared" ca="1" si="59"/>
        <v>20.68</v>
      </c>
      <c r="EC97" s="31">
        <f t="shared" ca="1" si="59"/>
        <v>339.84</v>
      </c>
      <c r="ED97" s="31">
        <f t="shared" ca="1" si="59"/>
        <v>385.17</v>
      </c>
      <c r="EE97" s="31">
        <f t="shared" ca="1" si="59"/>
        <v>439.52</v>
      </c>
      <c r="EF97" s="31">
        <f t="shared" ca="1" si="59"/>
        <v>139.94999999999999</v>
      </c>
      <c r="EG97" s="32">
        <f t="shared" ca="1" si="50"/>
        <v>-1509.2999999999993</v>
      </c>
      <c r="EH97" s="32">
        <f t="shared" ca="1" si="50"/>
        <v>-266.3499999999998</v>
      </c>
      <c r="EI97" s="32">
        <f t="shared" ca="1" si="50"/>
        <v>-168.6100000000001</v>
      </c>
      <c r="EJ97" s="32">
        <f t="shared" ca="1" si="50"/>
        <v>-64.240000000000094</v>
      </c>
      <c r="EK97" s="32">
        <f t="shared" ca="1" si="50"/>
        <v>-5.9499999999999904</v>
      </c>
      <c r="EL97" s="32">
        <f t="shared" ca="1" si="50"/>
        <v>-670.38999999999874</v>
      </c>
      <c r="EM97" s="32">
        <f t="shared" ca="1" si="60"/>
        <v>0</v>
      </c>
      <c r="EN97" s="32">
        <f t="shared" ca="1" si="60"/>
        <v>115.59</v>
      </c>
      <c r="EO97" s="32">
        <f t="shared" ca="1" si="60"/>
        <v>1915.4399999999996</v>
      </c>
      <c r="EP97" s="32">
        <f t="shared" ca="1" si="60"/>
        <v>2188.8900000000008</v>
      </c>
      <c r="EQ97" s="32">
        <f t="shared" ca="1" si="60"/>
        <v>2519.3499999999976</v>
      </c>
      <c r="ER97" s="32">
        <f t="shared" ca="1" si="60"/>
        <v>809.01000000000067</v>
      </c>
    </row>
    <row r="98" spans="1:148" x14ac:dyDescent="0.25">
      <c r="A98" t="s">
        <v>478</v>
      </c>
      <c r="B98" s="1" t="s">
        <v>351</v>
      </c>
      <c r="C98" t="str">
        <f t="shared" ca="1" si="52"/>
        <v>SPCEXP</v>
      </c>
      <c r="D98" t="str">
        <f t="shared" ca="1" si="53"/>
        <v>Alberta-Saskatchewan Intertie - Export</v>
      </c>
      <c r="K98" s="51">
        <v>3049.5</v>
      </c>
      <c r="L98" s="51">
        <v>484</v>
      </c>
      <c r="Q98" s="32"/>
      <c r="R98" s="32"/>
      <c r="S98" s="32"/>
      <c r="T98" s="32"/>
      <c r="U98" s="32"/>
      <c r="V98" s="32"/>
      <c r="W98" s="32">
        <v>60493.2</v>
      </c>
      <c r="X98" s="32">
        <v>8923.35</v>
      </c>
      <c r="Y98" s="32"/>
      <c r="Z98" s="32"/>
      <c r="AA98" s="32"/>
      <c r="AB98" s="32"/>
      <c r="AI98" s="2">
        <v>2.2999999999999998</v>
      </c>
      <c r="AJ98" s="2">
        <v>2.2999999999999998</v>
      </c>
      <c r="AO98" s="33"/>
      <c r="AP98" s="33"/>
      <c r="AQ98" s="33"/>
      <c r="AR98" s="33"/>
      <c r="AS98" s="33"/>
      <c r="AT98" s="33"/>
      <c r="AU98" s="33">
        <v>1391.34</v>
      </c>
      <c r="AV98" s="33">
        <v>205.24</v>
      </c>
      <c r="AW98" s="33"/>
      <c r="AX98" s="33"/>
      <c r="AY98" s="33"/>
      <c r="AZ98" s="33"/>
      <c r="BA98" s="31">
        <f t="shared" si="38"/>
        <v>0</v>
      </c>
      <c r="BB98" s="31">
        <f t="shared" si="38"/>
        <v>0</v>
      </c>
      <c r="BC98" s="31">
        <f t="shared" si="38"/>
        <v>0</v>
      </c>
      <c r="BD98" s="31">
        <f t="shared" si="38"/>
        <v>0</v>
      </c>
      <c r="BE98" s="31">
        <f t="shared" si="38"/>
        <v>0</v>
      </c>
      <c r="BF98" s="31">
        <f t="shared" si="38"/>
        <v>0</v>
      </c>
      <c r="BG98" s="31">
        <f t="shared" si="54"/>
        <v>-217.78</v>
      </c>
      <c r="BH98" s="31">
        <f t="shared" si="54"/>
        <v>-80.31</v>
      </c>
      <c r="BI98" s="31">
        <f t="shared" si="54"/>
        <v>0</v>
      </c>
      <c r="BJ98" s="31">
        <f t="shared" si="54"/>
        <v>0</v>
      </c>
      <c r="BK98" s="31">
        <f t="shared" si="54"/>
        <v>0</v>
      </c>
      <c r="BL98" s="31">
        <f t="shared" si="54"/>
        <v>0</v>
      </c>
      <c r="BM98" s="6">
        <f t="shared" ca="1" si="57"/>
        <v>2.2800000000000001E-2</v>
      </c>
      <c r="BN98" s="6">
        <f t="shared" ca="1" si="57"/>
        <v>2.2800000000000001E-2</v>
      </c>
      <c r="BO98" s="6">
        <f t="shared" ca="1" si="57"/>
        <v>2.2800000000000001E-2</v>
      </c>
      <c r="BP98" s="6">
        <f t="shared" ca="1" si="57"/>
        <v>2.2800000000000001E-2</v>
      </c>
      <c r="BQ98" s="6">
        <f t="shared" ca="1" si="57"/>
        <v>2.2800000000000001E-2</v>
      </c>
      <c r="BR98" s="6">
        <f t="shared" ca="1" si="57"/>
        <v>2.2800000000000001E-2</v>
      </c>
      <c r="BS98" s="6">
        <f t="shared" ca="1" si="57"/>
        <v>2.2800000000000001E-2</v>
      </c>
      <c r="BT98" s="6">
        <f t="shared" ca="1" si="57"/>
        <v>2.2800000000000001E-2</v>
      </c>
      <c r="BU98" s="6">
        <f t="shared" ca="1" si="57"/>
        <v>2.2800000000000001E-2</v>
      </c>
      <c r="BV98" s="6">
        <f t="shared" ca="1" si="57"/>
        <v>2.2800000000000001E-2</v>
      </c>
      <c r="BW98" s="6">
        <f t="shared" ca="1" si="57"/>
        <v>2.2800000000000001E-2</v>
      </c>
      <c r="BX98" s="6">
        <f t="shared" ca="1" si="57"/>
        <v>2.2800000000000001E-2</v>
      </c>
      <c r="BY98" s="31">
        <f t="shared" ca="1" si="61"/>
        <v>0</v>
      </c>
      <c r="BZ98" s="31">
        <f t="shared" ca="1" si="61"/>
        <v>0</v>
      </c>
      <c r="CA98" s="31">
        <f t="shared" ca="1" si="61"/>
        <v>0</v>
      </c>
      <c r="CB98" s="31">
        <f t="shared" ca="1" si="61"/>
        <v>0</v>
      </c>
      <c r="CC98" s="31">
        <f t="shared" ca="1" si="61"/>
        <v>0</v>
      </c>
      <c r="CD98" s="31">
        <f t="shared" ca="1" si="61"/>
        <v>0</v>
      </c>
      <c r="CE98" s="31">
        <f t="shared" ca="1" si="61"/>
        <v>1379.24</v>
      </c>
      <c r="CF98" s="31">
        <f t="shared" ca="1" si="61"/>
        <v>203.45</v>
      </c>
      <c r="CG98" s="31">
        <f t="shared" ca="1" si="61"/>
        <v>0</v>
      </c>
      <c r="CH98" s="31">
        <f t="shared" ca="1" si="61"/>
        <v>0</v>
      </c>
      <c r="CI98" s="31">
        <f t="shared" ca="1" si="61"/>
        <v>0</v>
      </c>
      <c r="CJ98" s="31">
        <f t="shared" ca="1" si="61"/>
        <v>0</v>
      </c>
      <c r="CK98" s="32">
        <f t="shared" ca="1" si="39"/>
        <v>0</v>
      </c>
      <c r="CL98" s="32">
        <f t="shared" ca="1" si="39"/>
        <v>0</v>
      </c>
      <c r="CM98" s="32">
        <f t="shared" ca="1" si="39"/>
        <v>0</v>
      </c>
      <c r="CN98" s="32">
        <f t="shared" ca="1" si="39"/>
        <v>0</v>
      </c>
      <c r="CO98" s="32">
        <f t="shared" ca="1" si="39"/>
        <v>0</v>
      </c>
      <c r="CP98" s="32">
        <f t="shared" ca="1" si="39"/>
        <v>0</v>
      </c>
      <c r="CQ98" s="32">
        <f t="shared" ca="1" si="55"/>
        <v>-241.97</v>
      </c>
      <c r="CR98" s="32">
        <f t="shared" ca="1" si="55"/>
        <v>-35.69</v>
      </c>
      <c r="CS98" s="32">
        <f t="shared" ca="1" si="55"/>
        <v>0</v>
      </c>
      <c r="CT98" s="32">
        <f t="shared" ca="1" si="55"/>
        <v>0</v>
      </c>
      <c r="CU98" s="32">
        <f t="shared" ca="1" si="55"/>
        <v>0</v>
      </c>
      <c r="CV98" s="32">
        <f t="shared" ca="1" si="55"/>
        <v>0</v>
      </c>
      <c r="CW98" s="31">
        <f t="shared" ca="1" si="62"/>
        <v>0</v>
      </c>
      <c r="CX98" s="31">
        <f t="shared" ca="1" si="62"/>
        <v>0</v>
      </c>
      <c r="CY98" s="31">
        <f t="shared" ca="1" si="62"/>
        <v>0</v>
      </c>
      <c r="CZ98" s="31">
        <f t="shared" ca="1" si="62"/>
        <v>0</v>
      </c>
      <c r="DA98" s="31">
        <f t="shared" ca="1" si="62"/>
        <v>0</v>
      </c>
      <c r="DB98" s="31">
        <f t="shared" ca="1" si="62"/>
        <v>0</v>
      </c>
      <c r="DC98" s="31">
        <f t="shared" ca="1" si="56"/>
        <v>-36.289999999999935</v>
      </c>
      <c r="DD98" s="31">
        <f t="shared" ca="1" si="56"/>
        <v>42.829999999999984</v>
      </c>
      <c r="DE98" s="31">
        <f t="shared" ca="1" si="56"/>
        <v>0</v>
      </c>
      <c r="DF98" s="31">
        <f t="shared" ca="1" si="56"/>
        <v>0</v>
      </c>
      <c r="DG98" s="31">
        <f t="shared" ca="1" si="56"/>
        <v>0</v>
      </c>
      <c r="DH98" s="31">
        <f t="shared" ca="1" si="56"/>
        <v>0</v>
      </c>
      <c r="DI98" s="32">
        <f t="shared" ca="1" si="48"/>
        <v>0</v>
      </c>
      <c r="DJ98" s="32">
        <f t="shared" ca="1" si="48"/>
        <v>0</v>
      </c>
      <c r="DK98" s="32">
        <f t="shared" ca="1" si="48"/>
        <v>0</v>
      </c>
      <c r="DL98" s="32">
        <f t="shared" ca="1" si="48"/>
        <v>0</v>
      </c>
      <c r="DM98" s="32">
        <f t="shared" ca="1" si="48"/>
        <v>0</v>
      </c>
      <c r="DN98" s="32">
        <f t="shared" ca="1" si="48"/>
        <v>0</v>
      </c>
      <c r="DO98" s="32">
        <f t="shared" ca="1" si="58"/>
        <v>-1.81</v>
      </c>
      <c r="DP98" s="32">
        <f t="shared" ca="1" si="58"/>
        <v>2.14</v>
      </c>
      <c r="DQ98" s="32">
        <f t="shared" ca="1" si="58"/>
        <v>0</v>
      </c>
      <c r="DR98" s="32">
        <f t="shared" ca="1" si="58"/>
        <v>0</v>
      </c>
      <c r="DS98" s="32">
        <f t="shared" ca="1" si="58"/>
        <v>0</v>
      </c>
      <c r="DT98" s="32">
        <f t="shared" ca="1" si="58"/>
        <v>0</v>
      </c>
      <c r="DU98" s="31">
        <f t="shared" ca="1" si="49"/>
        <v>0</v>
      </c>
      <c r="DV98" s="31">
        <f t="shared" ca="1" si="49"/>
        <v>0</v>
      </c>
      <c r="DW98" s="31">
        <f t="shared" ca="1" si="49"/>
        <v>0</v>
      </c>
      <c r="DX98" s="31">
        <f t="shared" ca="1" si="49"/>
        <v>0</v>
      </c>
      <c r="DY98" s="31">
        <f t="shared" ca="1" si="49"/>
        <v>0</v>
      </c>
      <c r="DZ98" s="31">
        <f t="shared" ca="1" si="49"/>
        <v>0</v>
      </c>
      <c r="EA98" s="31">
        <f t="shared" ca="1" si="59"/>
        <v>-8.39</v>
      </c>
      <c r="EB98" s="31">
        <f t="shared" ca="1" si="59"/>
        <v>9.8000000000000007</v>
      </c>
      <c r="EC98" s="31">
        <f t="shared" ca="1" si="59"/>
        <v>0</v>
      </c>
      <c r="ED98" s="31">
        <f t="shared" ca="1" si="59"/>
        <v>0</v>
      </c>
      <c r="EE98" s="31">
        <f t="shared" ca="1" si="59"/>
        <v>0</v>
      </c>
      <c r="EF98" s="31">
        <f t="shared" ca="1" si="59"/>
        <v>0</v>
      </c>
      <c r="EG98" s="32">
        <f t="shared" ca="1" si="50"/>
        <v>0</v>
      </c>
      <c r="EH98" s="32">
        <f t="shared" ca="1" si="50"/>
        <v>0</v>
      </c>
      <c r="EI98" s="32">
        <f t="shared" ca="1" si="50"/>
        <v>0</v>
      </c>
      <c r="EJ98" s="32">
        <f t="shared" ca="1" si="50"/>
        <v>0</v>
      </c>
      <c r="EK98" s="32">
        <f t="shared" ca="1" si="50"/>
        <v>0</v>
      </c>
      <c r="EL98" s="32">
        <f t="shared" ca="1" si="50"/>
        <v>0</v>
      </c>
      <c r="EM98" s="32">
        <f t="shared" ca="1" si="60"/>
        <v>-46.489999999999938</v>
      </c>
      <c r="EN98" s="32">
        <f t="shared" ca="1" si="60"/>
        <v>54.769999999999982</v>
      </c>
      <c r="EO98" s="32">
        <f t="shared" ca="1" si="60"/>
        <v>0</v>
      </c>
      <c r="EP98" s="32">
        <f t="shared" ca="1" si="60"/>
        <v>0</v>
      </c>
      <c r="EQ98" s="32">
        <f t="shared" ca="1" si="60"/>
        <v>0</v>
      </c>
      <c r="ER98" s="32">
        <f t="shared" ca="1" si="60"/>
        <v>0</v>
      </c>
    </row>
    <row r="99" spans="1:148" x14ac:dyDescent="0.25">
      <c r="A99" t="s">
        <v>476</v>
      </c>
      <c r="B99" s="1" t="s">
        <v>52</v>
      </c>
      <c r="C99" t="str">
        <f t="shared" ca="1" si="52"/>
        <v>RL1</v>
      </c>
      <c r="D99" t="str">
        <f t="shared" ca="1" si="53"/>
        <v>Rainbow Lake #1</v>
      </c>
      <c r="E99" s="51">
        <v>30643.995200000001</v>
      </c>
      <c r="F99" s="51">
        <v>28257.378799999999</v>
      </c>
      <c r="G99" s="51">
        <v>28800.9064</v>
      </c>
      <c r="H99" s="51">
        <v>26872.258000000002</v>
      </c>
      <c r="I99" s="51">
        <v>29151.3992</v>
      </c>
      <c r="J99" s="51">
        <v>26411.429800000002</v>
      </c>
      <c r="K99" s="51">
        <v>25022.750199999999</v>
      </c>
      <c r="L99" s="51">
        <v>25969.022799999999</v>
      </c>
      <c r="M99" s="51">
        <v>23579.687600000001</v>
      </c>
      <c r="N99" s="51">
        <v>24918.941599999998</v>
      </c>
      <c r="O99" s="51">
        <v>14865.522000000001</v>
      </c>
      <c r="P99" s="51">
        <v>17151.796200000001</v>
      </c>
      <c r="Q99" s="32">
        <v>2730093.59</v>
      </c>
      <c r="R99" s="32">
        <v>1237682.68</v>
      </c>
      <c r="S99" s="32">
        <v>1515774.95</v>
      </c>
      <c r="T99" s="32">
        <v>991797.38</v>
      </c>
      <c r="U99" s="32">
        <v>819083.85</v>
      </c>
      <c r="V99" s="32">
        <v>1296147.6599999999</v>
      </c>
      <c r="W99" s="32">
        <v>1679314.18</v>
      </c>
      <c r="X99" s="32">
        <v>1402536.74</v>
      </c>
      <c r="Y99" s="32">
        <v>2454984.6800000002</v>
      </c>
      <c r="Z99" s="32">
        <v>2595095.33</v>
      </c>
      <c r="AA99" s="32">
        <v>785164.17</v>
      </c>
      <c r="AB99" s="32">
        <v>1160147.8600000001</v>
      </c>
      <c r="AC99" s="2">
        <v>2.4500000000000002</v>
      </c>
      <c r="AD99" s="2">
        <v>2.4500000000000002</v>
      </c>
      <c r="AE99" s="2">
        <v>2.4500000000000002</v>
      </c>
      <c r="AF99" s="2">
        <v>1.49</v>
      </c>
      <c r="AG99" s="2">
        <v>1.49</v>
      </c>
      <c r="AH99" s="2">
        <v>1.49</v>
      </c>
      <c r="AI99" s="2">
        <v>1.49</v>
      </c>
      <c r="AJ99" s="2">
        <v>1.02</v>
      </c>
      <c r="AK99" s="2">
        <v>1.02</v>
      </c>
      <c r="AL99" s="2">
        <v>1.02</v>
      </c>
      <c r="AM99" s="2">
        <v>1.02</v>
      </c>
      <c r="AN99" s="2">
        <v>1.02</v>
      </c>
      <c r="AO99" s="33">
        <v>66887.289999999994</v>
      </c>
      <c r="AP99" s="33">
        <v>30323.23</v>
      </c>
      <c r="AQ99" s="33">
        <v>37136.49</v>
      </c>
      <c r="AR99" s="33">
        <v>14777.78</v>
      </c>
      <c r="AS99" s="33">
        <v>12204.35</v>
      </c>
      <c r="AT99" s="33">
        <v>19312.599999999999</v>
      </c>
      <c r="AU99" s="33">
        <v>25021.78</v>
      </c>
      <c r="AV99" s="33">
        <v>14305.87</v>
      </c>
      <c r="AW99" s="33">
        <v>25040.84</v>
      </c>
      <c r="AX99" s="33">
        <v>26469.97</v>
      </c>
      <c r="AY99" s="33">
        <v>8008.67</v>
      </c>
      <c r="AZ99" s="33">
        <v>11833.51</v>
      </c>
      <c r="BA99" s="31">
        <f t="shared" si="38"/>
        <v>273.01</v>
      </c>
      <c r="BB99" s="31">
        <f t="shared" si="38"/>
        <v>123.77</v>
      </c>
      <c r="BC99" s="31">
        <f t="shared" si="38"/>
        <v>151.58000000000001</v>
      </c>
      <c r="BD99" s="31">
        <f t="shared" ref="BD99:BI130" si="63">ROUND(T99*BD$3,2)</f>
        <v>-3570.47</v>
      </c>
      <c r="BE99" s="31">
        <f t="shared" si="63"/>
        <v>-2948.7</v>
      </c>
      <c r="BF99" s="31">
        <f t="shared" si="63"/>
        <v>-4666.13</v>
      </c>
      <c r="BG99" s="31">
        <f t="shared" si="54"/>
        <v>-6045.53</v>
      </c>
      <c r="BH99" s="31">
        <f t="shared" si="54"/>
        <v>-12622.83</v>
      </c>
      <c r="BI99" s="31">
        <f t="shared" si="54"/>
        <v>-22094.86</v>
      </c>
      <c r="BJ99" s="31">
        <f t="shared" si="54"/>
        <v>-14273.02</v>
      </c>
      <c r="BK99" s="31">
        <f t="shared" si="54"/>
        <v>-4318.3999999999996</v>
      </c>
      <c r="BL99" s="31">
        <f t="shared" si="54"/>
        <v>-6380.81</v>
      </c>
      <c r="BM99" s="6">
        <f t="shared" ca="1" si="57"/>
        <v>-0.1153</v>
      </c>
      <c r="BN99" s="6">
        <f t="shared" ca="1" si="57"/>
        <v>-0.1153</v>
      </c>
      <c r="BO99" s="6">
        <f t="shared" ca="1" si="57"/>
        <v>-0.1153</v>
      </c>
      <c r="BP99" s="6">
        <f t="shared" ca="1" si="57"/>
        <v>-0.1153</v>
      </c>
      <c r="BQ99" s="6">
        <f t="shared" ca="1" si="57"/>
        <v>-0.1153</v>
      </c>
      <c r="BR99" s="6">
        <f t="shared" ca="1" si="57"/>
        <v>-0.1153</v>
      </c>
      <c r="BS99" s="6">
        <f t="shared" ca="1" si="57"/>
        <v>-0.1153</v>
      </c>
      <c r="BT99" s="6">
        <f t="shared" ca="1" si="57"/>
        <v>-0.1153</v>
      </c>
      <c r="BU99" s="6">
        <f t="shared" ca="1" si="57"/>
        <v>-0.1153</v>
      </c>
      <c r="BV99" s="6">
        <f t="shared" ca="1" si="57"/>
        <v>-0.1153</v>
      </c>
      <c r="BW99" s="6">
        <f t="shared" ca="1" si="57"/>
        <v>-0.1153</v>
      </c>
      <c r="BX99" s="6">
        <f t="shared" ca="1" si="57"/>
        <v>-0.1153</v>
      </c>
      <c r="BY99" s="31">
        <f t="shared" ca="1" si="61"/>
        <v>-314779.78999999998</v>
      </c>
      <c r="BZ99" s="31">
        <f t="shared" ca="1" si="61"/>
        <v>-142704.81</v>
      </c>
      <c r="CA99" s="31">
        <f t="shared" ca="1" si="61"/>
        <v>-174768.85</v>
      </c>
      <c r="CB99" s="31">
        <f t="shared" ca="1" si="61"/>
        <v>-114354.24000000001</v>
      </c>
      <c r="CC99" s="31">
        <f t="shared" ca="1" si="61"/>
        <v>-94440.37</v>
      </c>
      <c r="CD99" s="31">
        <f t="shared" ca="1" si="61"/>
        <v>-149445.82999999999</v>
      </c>
      <c r="CE99" s="31">
        <f t="shared" ca="1" si="61"/>
        <v>-193624.92</v>
      </c>
      <c r="CF99" s="31">
        <f t="shared" ca="1" si="61"/>
        <v>-161712.49</v>
      </c>
      <c r="CG99" s="31">
        <f t="shared" ca="1" si="61"/>
        <v>-283059.73</v>
      </c>
      <c r="CH99" s="31">
        <f t="shared" ca="1" si="61"/>
        <v>-299214.49</v>
      </c>
      <c r="CI99" s="31">
        <f t="shared" ca="1" si="61"/>
        <v>-90529.43</v>
      </c>
      <c r="CJ99" s="31">
        <f t="shared" ca="1" si="61"/>
        <v>-133765.04999999999</v>
      </c>
      <c r="CK99" s="32">
        <f t="shared" ca="1" si="39"/>
        <v>-10920.37</v>
      </c>
      <c r="CL99" s="32">
        <f t="shared" ca="1" si="39"/>
        <v>-4950.7299999999996</v>
      </c>
      <c r="CM99" s="32">
        <f t="shared" ca="1" si="39"/>
        <v>-6063.1</v>
      </c>
      <c r="CN99" s="32">
        <f t="shared" ref="CN99:CS130" ca="1" si="64">ROUND(T99*$CV$3,2)</f>
        <v>-3967.19</v>
      </c>
      <c r="CO99" s="32">
        <f t="shared" ca="1" si="64"/>
        <v>-3276.34</v>
      </c>
      <c r="CP99" s="32">
        <f t="shared" ca="1" si="64"/>
        <v>-5184.59</v>
      </c>
      <c r="CQ99" s="32">
        <f t="shared" ca="1" si="55"/>
        <v>-6717.26</v>
      </c>
      <c r="CR99" s="32">
        <f t="shared" ca="1" si="55"/>
        <v>-5610.15</v>
      </c>
      <c r="CS99" s="32">
        <f t="shared" ca="1" si="55"/>
        <v>-9819.94</v>
      </c>
      <c r="CT99" s="32">
        <f t="shared" ca="1" si="55"/>
        <v>-10380.379999999999</v>
      </c>
      <c r="CU99" s="32">
        <f t="shared" ca="1" si="55"/>
        <v>-3140.66</v>
      </c>
      <c r="CV99" s="32">
        <f t="shared" ca="1" si="55"/>
        <v>-4640.59</v>
      </c>
      <c r="CW99" s="31">
        <f t="shared" ca="1" si="62"/>
        <v>-392860.45999999996</v>
      </c>
      <c r="CX99" s="31">
        <f t="shared" ca="1" si="62"/>
        <v>-178102.54</v>
      </c>
      <c r="CY99" s="31">
        <f t="shared" ca="1" si="62"/>
        <v>-218120.02</v>
      </c>
      <c r="CZ99" s="31">
        <f t="shared" ca="1" si="62"/>
        <v>-129528.74000000002</v>
      </c>
      <c r="DA99" s="31">
        <f t="shared" ca="1" si="62"/>
        <v>-106972.36</v>
      </c>
      <c r="DB99" s="31">
        <f t="shared" ca="1" si="62"/>
        <v>-169276.88999999998</v>
      </c>
      <c r="DC99" s="31">
        <f t="shared" ca="1" si="56"/>
        <v>-219318.43000000002</v>
      </c>
      <c r="DD99" s="31">
        <f t="shared" ca="1" si="56"/>
        <v>-169005.68</v>
      </c>
      <c r="DE99" s="31">
        <f t="shared" ca="1" si="56"/>
        <v>-295825.65000000002</v>
      </c>
      <c r="DF99" s="31">
        <f t="shared" ca="1" si="56"/>
        <v>-321791.81999999995</v>
      </c>
      <c r="DG99" s="31">
        <f t="shared" ca="1" si="56"/>
        <v>-97360.36</v>
      </c>
      <c r="DH99" s="31">
        <f t="shared" ca="1" si="56"/>
        <v>-143858.34</v>
      </c>
      <c r="DI99" s="32">
        <f t="shared" ca="1" si="48"/>
        <v>-19643.02</v>
      </c>
      <c r="DJ99" s="32">
        <f t="shared" ca="1" si="48"/>
        <v>-8905.1299999999992</v>
      </c>
      <c r="DK99" s="32">
        <f t="shared" ca="1" si="48"/>
        <v>-10906</v>
      </c>
      <c r="DL99" s="32">
        <f t="shared" ca="1" si="48"/>
        <v>-6476.44</v>
      </c>
      <c r="DM99" s="32">
        <f t="shared" ca="1" si="48"/>
        <v>-5348.62</v>
      </c>
      <c r="DN99" s="32">
        <f t="shared" ca="1" si="48"/>
        <v>-8463.84</v>
      </c>
      <c r="DO99" s="32">
        <f t="shared" ca="1" si="58"/>
        <v>-10965.92</v>
      </c>
      <c r="DP99" s="32">
        <f t="shared" ca="1" si="58"/>
        <v>-8450.2800000000007</v>
      </c>
      <c r="DQ99" s="32">
        <f t="shared" ca="1" si="58"/>
        <v>-14791.28</v>
      </c>
      <c r="DR99" s="32">
        <f t="shared" ca="1" si="58"/>
        <v>-16089.59</v>
      </c>
      <c r="DS99" s="32">
        <f t="shared" ca="1" si="58"/>
        <v>-4868.0200000000004</v>
      </c>
      <c r="DT99" s="32">
        <f t="shared" ca="1" si="58"/>
        <v>-7192.92</v>
      </c>
      <c r="DU99" s="31">
        <f t="shared" ca="1" si="49"/>
        <v>-96175.06</v>
      </c>
      <c r="DV99" s="31">
        <f t="shared" ca="1" si="49"/>
        <v>-43185.94</v>
      </c>
      <c r="DW99" s="31">
        <f t="shared" ca="1" si="49"/>
        <v>-52414.02</v>
      </c>
      <c r="DX99" s="31">
        <f t="shared" ca="1" si="49"/>
        <v>-30823.919999999998</v>
      </c>
      <c r="DY99" s="31">
        <f t="shared" ca="1" si="49"/>
        <v>-25215.06</v>
      </c>
      <c r="DZ99" s="31">
        <f t="shared" ca="1" si="49"/>
        <v>-39506.93</v>
      </c>
      <c r="EA99" s="31">
        <f t="shared" ca="1" si="59"/>
        <v>-50691.57</v>
      </c>
      <c r="EB99" s="31">
        <f t="shared" ca="1" si="59"/>
        <v>-38669.019999999997</v>
      </c>
      <c r="EC99" s="31">
        <f t="shared" ca="1" si="59"/>
        <v>-66996.77</v>
      </c>
      <c r="ED99" s="31">
        <f t="shared" ca="1" si="59"/>
        <v>-72152.08</v>
      </c>
      <c r="EE99" s="31">
        <f t="shared" ca="1" si="59"/>
        <v>-21603.34</v>
      </c>
      <c r="EF99" s="31">
        <f t="shared" ca="1" si="59"/>
        <v>-31596.53</v>
      </c>
      <c r="EG99" s="32">
        <f t="shared" ca="1" si="50"/>
        <v>-508678.54</v>
      </c>
      <c r="EH99" s="32">
        <f t="shared" ca="1" si="50"/>
        <v>-230193.61000000002</v>
      </c>
      <c r="EI99" s="32">
        <f t="shared" ca="1" si="50"/>
        <v>-281440.03999999998</v>
      </c>
      <c r="EJ99" s="32">
        <f t="shared" ca="1" si="50"/>
        <v>-166829.10000000003</v>
      </c>
      <c r="EK99" s="32">
        <f t="shared" ca="1" si="50"/>
        <v>-137536.04</v>
      </c>
      <c r="EL99" s="32">
        <f t="shared" ca="1" si="50"/>
        <v>-217247.65999999997</v>
      </c>
      <c r="EM99" s="32">
        <f t="shared" ca="1" si="60"/>
        <v>-280975.92000000004</v>
      </c>
      <c r="EN99" s="32">
        <f t="shared" ca="1" si="60"/>
        <v>-216124.97999999998</v>
      </c>
      <c r="EO99" s="32">
        <f t="shared" ca="1" si="60"/>
        <v>-377613.70000000007</v>
      </c>
      <c r="EP99" s="32">
        <f t="shared" ca="1" si="60"/>
        <v>-410033.49</v>
      </c>
      <c r="EQ99" s="32">
        <f t="shared" ca="1" si="60"/>
        <v>-123831.72</v>
      </c>
      <c r="ER99" s="32">
        <f t="shared" ca="1" si="60"/>
        <v>-182647.79</v>
      </c>
    </row>
    <row r="100" spans="1:148" x14ac:dyDescent="0.25">
      <c r="A100" t="s">
        <v>445</v>
      </c>
      <c r="B100" s="1" t="s">
        <v>132</v>
      </c>
      <c r="C100" t="str">
        <f t="shared" ca="1" si="52"/>
        <v>RUN</v>
      </c>
      <c r="D100" t="str">
        <f t="shared" ca="1" si="53"/>
        <v>Rundle Hydro Facility</v>
      </c>
      <c r="E100" s="51">
        <v>7223.0229992000004</v>
      </c>
      <c r="F100" s="51">
        <v>5916.5788603999999</v>
      </c>
      <c r="G100" s="51">
        <v>7685.8146471999999</v>
      </c>
      <c r="H100" s="51">
        <v>6412.7171535999996</v>
      </c>
      <c r="I100" s="51">
        <v>7730.2661441</v>
      </c>
      <c r="J100" s="51">
        <v>8709.7314853999997</v>
      </c>
      <c r="K100" s="51">
        <v>17712.344932</v>
      </c>
      <c r="L100" s="51">
        <v>14036.0251195</v>
      </c>
      <c r="M100" s="51">
        <v>6358.6445514999996</v>
      </c>
      <c r="N100" s="51">
        <v>3150.0170036999998</v>
      </c>
      <c r="O100" s="51">
        <v>4532.7231906999996</v>
      </c>
      <c r="P100" s="51">
        <v>5148.9805496999998</v>
      </c>
      <c r="Q100" s="32">
        <v>691060.94</v>
      </c>
      <c r="R100" s="32">
        <v>265901.07</v>
      </c>
      <c r="S100" s="32">
        <v>336622.55</v>
      </c>
      <c r="T100" s="32">
        <v>249229.3</v>
      </c>
      <c r="U100" s="32">
        <v>192537.16</v>
      </c>
      <c r="V100" s="32">
        <v>479272.03</v>
      </c>
      <c r="W100" s="32">
        <v>1330885.78</v>
      </c>
      <c r="X100" s="32">
        <v>708526.13</v>
      </c>
      <c r="Y100" s="32">
        <v>828446.93</v>
      </c>
      <c r="Z100" s="32">
        <v>370355.85</v>
      </c>
      <c r="AA100" s="32">
        <v>575549.92000000004</v>
      </c>
      <c r="AB100" s="32">
        <v>384311.29</v>
      </c>
      <c r="AC100" s="2">
        <v>-0.64</v>
      </c>
      <c r="AD100" s="2">
        <v>-0.64</v>
      </c>
      <c r="AE100" s="2">
        <v>-0.64</v>
      </c>
      <c r="AF100" s="2">
        <v>-0.64</v>
      </c>
      <c r="AG100" s="2">
        <v>-0.64</v>
      </c>
      <c r="AH100" s="2">
        <v>-0.64</v>
      </c>
      <c r="AI100" s="2">
        <v>-0.64</v>
      </c>
      <c r="AJ100" s="2">
        <v>-1.27</v>
      </c>
      <c r="AK100" s="2">
        <v>-1.27</v>
      </c>
      <c r="AL100" s="2">
        <v>-1.27</v>
      </c>
      <c r="AM100" s="2">
        <v>-1.27</v>
      </c>
      <c r="AN100" s="2">
        <v>-1.27</v>
      </c>
      <c r="AO100" s="33">
        <v>-4422.79</v>
      </c>
      <c r="AP100" s="33">
        <v>-1701.77</v>
      </c>
      <c r="AQ100" s="33">
        <v>-2154.38</v>
      </c>
      <c r="AR100" s="33">
        <v>-1595.07</v>
      </c>
      <c r="AS100" s="33">
        <v>-1232.24</v>
      </c>
      <c r="AT100" s="33">
        <v>-3067.34</v>
      </c>
      <c r="AU100" s="33">
        <v>-8517.67</v>
      </c>
      <c r="AV100" s="33">
        <v>-8998.2800000000007</v>
      </c>
      <c r="AW100" s="33">
        <v>-10521.28</v>
      </c>
      <c r="AX100" s="33">
        <v>-4703.5200000000004</v>
      </c>
      <c r="AY100" s="33">
        <v>-7309.48</v>
      </c>
      <c r="AZ100" s="33">
        <v>-4880.75</v>
      </c>
      <c r="BA100" s="31">
        <f t="shared" ref="BA100:BC130" si="65">ROUND(Q100*BA$3,2)</f>
        <v>69.11</v>
      </c>
      <c r="BB100" s="31">
        <f t="shared" si="65"/>
        <v>26.59</v>
      </c>
      <c r="BC100" s="31">
        <f t="shared" si="65"/>
        <v>33.659999999999997</v>
      </c>
      <c r="BD100" s="31">
        <f t="shared" si="63"/>
        <v>-897.23</v>
      </c>
      <c r="BE100" s="31">
        <f t="shared" si="63"/>
        <v>-693.13</v>
      </c>
      <c r="BF100" s="31">
        <f t="shared" si="63"/>
        <v>-1725.38</v>
      </c>
      <c r="BG100" s="31">
        <f t="shared" si="54"/>
        <v>-4791.1899999999996</v>
      </c>
      <c r="BH100" s="31">
        <f t="shared" si="54"/>
        <v>-6376.74</v>
      </c>
      <c r="BI100" s="31">
        <f t="shared" si="54"/>
        <v>-7456.02</v>
      </c>
      <c r="BJ100" s="31">
        <f t="shared" si="54"/>
        <v>-2036.96</v>
      </c>
      <c r="BK100" s="31">
        <f t="shared" si="54"/>
        <v>-3165.52</v>
      </c>
      <c r="BL100" s="31">
        <f t="shared" si="54"/>
        <v>-2113.71</v>
      </c>
      <c r="BM100" s="6">
        <f t="shared" ca="1" si="57"/>
        <v>-6.9999999999999999E-4</v>
      </c>
      <c r="BN100" s="6">
        <f t="shared" ca="1" si="57"/>
        <v>-6.9999999999999999E-4</v>
      </c>
      <c r="BO100" s="6">
        <f t="shared" ca="1" si="57"/>
        <v>-6.9999999999999999E-4</v>
      </c>
      <c r="BP100" s="6">
        <f t="shared" ca="1" si="57"/>
        <v>-6.9999999999999999E-4</v>
      </c>
      <c r="BQ100" s="6">
        <f t="shared" ca="1" si="57"/>
        <v>-6.9999999999999999E-4</v>
      </c>
      <c r="BR100" s="6">
        <f t="shared" ca="1" si="57"/>
        <v>-6.9999999999999999E-4</v>
      </c>
      <c r="BS100" s="6">
        <f t="shared" ca="1" si="57"/>
        <v>-6.9999999999999999E-4</v>
      </c>
      <c r="BT100" s="6">
        <f t="shared" ca="1" si="57"/>
        <v>-6.9999999999999999E-4</v>
      </c>
      <c r="BU100" s="6">
        <f t="shared" ca="1" si="57"/>
        <v>-6.9999999999999999E-4</v>
      </c>
      <c r="BV100" s="6">
        <f t="shared" ca="1" si="57"/>
        <v>-6.9999999999999999E-4</v>
      </c>
      <c r="BW100" s="6">
        <f t="shared" ca="1" si="57"/>
        <v>-6.9999999999999999E-4</v>
      </c>
      <c r="BX100" s="6">
        <f t="shared" ca="1" si="57"/>
        <v>-6.9999999999999999E-4</v>
      </c>
      <c r="BY100" s="31">
        <f t="shared" ca="1" si="61"/>
        <v>-483.74</v>
      </c>
      <c r="BZ100" s="31">
        <f t="shared" ca="1" si="61"/>
        <v>-186.13</v>
      </c>
      <c r="CA100" s="31">
        <f t="shared" ca="1" si="61"/>
        <v>-235.64</v>
      </c>
      <c r="CB100" s="31">
        <f t="shared" ca="1" si="61"/>
        <v>-174.46</v>
      </c>
      <c r="CC100" s="31">
        <f t="shared" ca="1" si="61"/>
        <v>-134.78</v>
      </c>
      <c r="CD100" s="31">
        <f t="shared" ca="1" si="61"/>
        <v>-335.49</v>
      </c>
      <c r="CE100" s="31">
        <f t="shared" ca="1" si="61"/>
        <v>-931.62</v>
      </c>
      <c r="CF100" s="31">
        <f t="shared" ca="1" si="61"/>
        <v>-495.97</v>
      </c>
      <c r="CG100" s="31">
        <f t="shared" ca="1" si="61"/>
        <v>-579.91</v>
      </c>
      <c r="CH100" s="31">
        <f t="shared" ca="1" si="61"/>
        <v>-259.25</v>
      </c>
      <c r="CI100" s="31">
        <f t="shared" ca="1" si="61"/>
        <v>-402.88</v>
      </c>
      <c r="CJ100" s="31">
        <f t="shared" ca="1" si="61"/>
        <v>-269.02</v>
      </c>
      <c r="CK100" s="32">
        <f t="shared" ref="CK100:CM130" ca="1" si="66">ROUND(Q100*$CV$3,2)</f>
        <v>-2764.24</v>
      </c>
      <c r="CL100" s="32">
        <f t="shared" ca="1" si="66"/>
        <v>-1063.5999999999999</v>
      </c>
      <c r="CM100" s="32">
        <f t="shared" ca="1" si="66"/>
        <v>-1346.49</v>
      </c>
      <c r="CN100" s="32">
        <f t="shared" ca="1" si="64"/>
        <v>-996.92</v>
      </c>
      <c r="CO100" s="32">
        <f t="shared" ca="1" si="64"/>
        <v>-770.15</v>
      </c>
      <c r="CP100" s="32">
        <f t="shared" ca="1" si="64"/>
        <v>-1917.09</v>
      </c>
      <c r="CQ100" s="32">
        <f t="shared" ca="1" si="55"/>
        <v>-5323.54</v>
      </c>
      <c r="CR100" s="32">
        <f t="shared" ca="1" si="55"/>
        <v>-2834.1</v>
      </c>
      <c r="CS100" s="32">
        <f t="shared" ca="1" si="55"/>
        <v>-3313.79</v>
      </c>
      <c r="CT100" s="32">
        <f t="shared" ca="1" si="55"/>
        <v>-1481.42</v>
      </c>
      <c r="CU100" s="32">
        <f t="shared" ca="1" si="55"/>
        <v>-2302.1999999999998</v>
      </c>
      <c r="CV100" s="32">
        <f t="shared" ca="1" si="55"/>
        <v>-1537.25</v>
      </c>
      <c r="CW100" s="31">
        <f t="shared" ca="1" si="62"/>
        <v>1105.7000000000005</v>
      </c>
      <c r="CX100" s="31">
        <f t="shared" ca="1" si="62"/>
        <v>425.45</v>
      </c>
      <c r="CY100" s="31">
        <f t="shared" ca="1" si="62"/>
        <v>538.59</v>
      </c>
      <c r="CZ100" s="31">
        <f t="shared" ca="1" si="62"/>
        <v>1320.92</v>
      </c>
      <c r="DA100" s="31">
        <f t="shared" ca="1" si="62"/>
        <v>1020.44</v>
      </c>
      <c r="DB100" s="31">
        <f t="shared" ca="1" si="62"/>
        <v>2540.1400000000003</v>
      </c>
      <c r="DC100" s="31">
        <f t="shared" ca="1" si="56"/>
        <v>7053.7</v>
      </c>
      <c r="DD100" s="31">
        <f t="shared" ca="1" si="56"/>
        <v>12044.95</v>
      </c>
      <c r="DE100" s="31">
        <f t="shared" ca="1" si="56"/>
        <v>14083.600000000002</v>
      </c>
      <c r="DF100" s="31">
        <f t="shared" ca="1" si="56"/>
        <v>4999.8100000000004</v>
      </c>
      <c r="DG100" s="31">
        <f t="shared" ca="1" si="56"/>
        <v>7769.92</v>
      </c>
      <c r="DH100" s="31">
        <f t="shared" ca="1" si="56"/>
        <v>5188.1900000000005</v>
      </c>
      <c r="DI100" s="32">
        <f t="shared" ca="1" si="48"/>
        <v>55.29</v>
      </c>
      <c r="DJ100" s="32">
        <f t="shared" ca="1" si="48"/>
        <v>21.27</v>
      </c>
      <c r="DK100" s="32">
        <f t="shared" ca="1" si="48"/>
        <v>26.93</v>
      </c>
      <c r="DL100" s="32">
        <f t="shared" ca="1" si="48"/>
        <v>66.05</v>
      </c>
      <c r="DM100" s="32">
        <f t="shared" ca="1" si="48"/>
        <v>51.02</v>
      </c>
      <c r="DN100" s="32">
        <f t="shared" ca="1" si="48"/>
        <v>127.01</v>
      </c>
      <c r="DO100" s="32">
        <f t="shared" ca="1" si="58"/>
        <v>352.69</v>
      </c>
      <c r="DP100" s="32">
        <f t="shared" ca="1" si="58"/>
        <v>602.25</v>
      </c>
      <c r="DQ100" s="32">
        <f t="shared" ca="1" si="58"/>
        <v>704.18</v>
      </c>
      <c r="DR100" s="32">
        <f t="shared" ca="1" si="58"/>
        <v>249.99</v>
      </c>
      <c r="DS100" s="32">
        <f t="shared" ca="1" si="58"/>
        <v>388.5</v>
      </c>
      <c r="DT100" s="32">
        <f t="shared" ca="1" si="58"/>
        <v>259.41000000000003</v>
      </c>
      <c r="DU100" s="31">
        <f t="shared" ca="1" si="49"/>
        <v>270.68</v>
      </c>
      <c r="DV100" s="31">
        <f t="shared" ca="1" si="49"/>
        <v>103.16</v>
      </c>
      <c r="DW100" s="31">
        <f t="shared" ca="1" si="49"/>
        <v>129.41999999999999</v>
      </c>
      <c r="DX100" s="31">
        <f t="shared" ca="1" si="49"/>
        <v>314.33999999999997</v>
      </c>
      <c r="DY100" s="31">
        <f t="shared" ca="1" si="49"/>
        <v>240.53</v>
      </c>
      <c r="DZ100" s="31">
        <f t="shared" ca="1" si="49"/>
        <v>592.83000000000004</v>
      </c>
      <c r="EA100" s="31">
        <f t="shared" ca="1" si="59"/>
        <v>1630.34</v>
      </c>
      <c r="EB100" s="31">
        <f t="shared" ca="1" si="59"/>
        <v>2755.92</v>
      </c>
      <c r="EC100" s="31">
        <f t="shared" ca="1" si="59"/>
        <v>3189.57</v>
      </c>
      <c r="ED100" s="31">
        <f t="shared" ca="1" si="59"/>
        <v>1121.06</v>
      </c>
      <c r="EE100" s="31">
        <f t="shared" ca="1" si="59"/>
        <v>1724.07</v>
      </c>
      <c r="EF100" s="31">
        <f t="shared" ca="1" si="59"/>
        <v>1139.52</v>
      </c>
      <c r="EG100" s="32">
        <f t="shared" ca="1" si="50"/>
        <v>1431.6700000000005</v>
      </c>
      <c r="EH100" s="32">
        <f t="shared" ca="1" si="50"/>
        <v>549.88</v>
      </c>
      <c r="EI100" s="32">
        <f t="shared" ca="1" si="50"/>
        <v>694.93999999999994</v>
      </c>
      <c r="EJ100" s="32">
        <f t="shared" ca="1" si="50"/>
        <v>1701.31</v>
      </c>
      <c r="EK100" s="32">
        <f t="shared" ca="1" si="50"/>
        <v>1311.99</v>
      </c>
      <c r="EL100" s="32">
        <f t="shared" ca="1" si="50"/>
        <v>3259.9800000000005</v>
      </c>
      <c r="EM100" s="32">
        <f t="shared" ca="1" si="60"/>
        <v>9036.73</v>
      </c>
      <c r="EN100" s="32">
        <f t="shared" ca="1" si="60"/>
        <v>15403.12</v>
      </c>
      <c r="EO100" s="32">
        <f t="shared" ca="1" si="60"/>
        <v>17977.350000000002</v>
      </c>
      <c r="EP100" s="32">
        <f t="shared" ca="1" si="60"/>
        <v>6370.8600000000006</v>
      </c>
      <c r="EQ100" s="32">
        <f t="shared" ca="1" si="60"/>
        <v>9882.49</v>
      </c>
      <c r="ER100" s="32">
        <f t="shared" ca="1" si="60"/>
        <v>6587.1200000000008</v>
      </c>
    </row>
    <row r="101" spans="1:148" x14ac:dyDescent="0.25">
      <c r="A101" t="s">
        <v>479</v>
      </c>
      <c r="B101" s="1" t="s">
        <v>112</v>
      </c>
      <c r="C101" t="str">
        <f t="shared" ca="1" si="52"/>
        <v>SCL1</v>
      </c>
      <c r="D101" t="str">
        <f t="shared" ca="1" si="53"/>
        <v>Syncrude Industrial System</v>
      </c>
      <c r="E101" s="51">
        <v>34358.131999999998</v>
      </c>
      <c r="F101" s="51">
        <v>16532.527999999998</v>
      </c>
      <c r="G101" s="51">
        <v>26239.55</v>
      </c>
      <c r="H101" s="51">
        <v>31135.736000000001</v>
      </c>
      <c r="I101" s="51">
        <v>13200.848</v>
      </c>
      <c r="J101" s="51">
        <v>37172.636299999998</v>
      </c>
      <c r="K101" s="51">
        <v>13025.4926</v>
      </c>
      <c r="L101" s="51">
        <v>28.777999999999999</v>
      </c>
      <c r="M101" s="51">
        <v>459.36</v>
      </c>
      <c r="N101" s="51">
        <v>200.83600000000001</v>
      </c>
      <c r="O101" s="51">
        <v>2278.9169999999999</v>
      </c>
      <c r="P101" s="51">
        <v>150.93299999999999</v>
      </c>
      <c r="Q101" s="32">
        <v>2898443.49</v>
      </c>
      <c r="R101" s="32">
        <v>766835.22</v>
      </c>
      <c r="S101" s="32">
        <v>1304956.76</v>
      </c>
      <c r="T101" s="32">
        <v>959659.43</v>
      </c>
      <c r="U101" s="32">
        <v>433621.88</v>
      </c>
      <c r="V101" s="32">
        <v>1898586.04</v>
      </c>
      <c r="W101" s="32">
        <v>1931546.84</v>
      </c>
      <c r="X101" s="32">
        <v>923.44</v>
      </c>
      <c r="Y101" s="32">
        <v>60791.7</v>
      </c>
      <c r="Z101" s="32">
        <v>33698.870000000003</v>
      </c>
      <c r="AA101" s="32">
        <v>213953.27</v>
      </c>
      <c r="AB101" s="32">
        <v>3976.44</v>
      </c>
      <c r="AC101" s="2">
        <v>2.9</v>
      </c>
      <c r="AD101" s="2">
        <v>2.9</v>
      </c>
      <c r="AE101" s="2">
        <v>2.9</v>
      </c>
      <c r="AF101" s="2">
        <v>2.59</v>
      </c>
      <c r="AG101" s="2">
        <v>2.59</v>
      </c>
      <c r="AH101" s="2">
        <v>2.59</v>
      </c>
      <c r="AI101" s="2">
        <v>2.59</v>
      </c>
      <c r="AJ101" s="2">
        <v>2.85</v>
      </c>
      <c r="AK101" s="2">
        <v>2.85</v>
      </c>
      <c r="AL101" s="2">
        <v>2.85</v>
      </c>
      <c r="AM101" s="2">
        <v>2.85</v>
      </c>
      <c r="AN101" s="2">
        <v>2.85</v>
      </c>
      <c r="AO101" s="33">
        <v>84054.86</v>
      </c>
      <c r="AP101" s="33">
        <v>22238.22</v>
      </c>
      <c r="AQ101" s="33">
        <v>37843.75</v>
      </c>
      <c r="AR101" s="33">
        <v>24855.18</v>
      </c>
      <c r="AS101" s="33">
        <v>11230.81</v>
      </c>
      <c r="AT101" s="33">
        <v>49173.38</v>
      </c>
      <c r="AU101" s="33">
        <v>50027.06</v>
      </c>
      <c r="AV101" s="33">
        <v>26.32</v>
      </c>
      <c r="AW101" s="33">
        <v>1732.56</v>
      </c>
      <c r="AX101" s="33">
        <v>960.42</v>
      </c>
      <c r="AY101" s="33">
        <v>6097.67</v>
      </c>
      <c r="AZ101" s="33">
        <v>113.33</v>
      </c>
      <c r="BA101" s="31">
        <f t="shared" si="65"/>
        <v>289.83999999999997</v>
      </c>
      <c r="BB101" s="31">
        <f t="shared" si="65"/>
        <v>76.680000000000007</v>
      </c>
      <c r="BC101" s="31">
        <f t="shared" si="65"/>
        <v>130.5</v>
      </c>
      <c r="BD101" s="31">
        <f t="shared" si="63"/>
        <v>-3454.77</v>
      </c>
      <c r="BE101" s="31">
        <f t="shared" si="63"/>
        <v>-1561.04</v>
      </c>
      <c r="BF101" s="31">
        <f t="shared" si="63"/>
        <v>-6834.91</v>
      </c>
      <c r="BG101" s="31">
        <f t="shared" si="54"/>
        <v>-6953.57</v>
      </c>
      <c r="BH101" s="31">
        <f t="shared" si="54"/>
        <v>-8.31</v>
      </c>
      <c r="BI101" s="31">
        <f t="shared" si="54"/>
        <v>-547.13</v>
      </c>
      <c r="BJ101" s="31">
        <f t="shared" si="54"/>
        <v>-185.34</v>
      </c>
      <c r="BK101" s="31">
        <f t="shared" si="54"/>
        <v>-1176.74</v>
      </c>
      <c r="BL101" s="31">
        <f t="shared" si="54"/>
        <v>-21.87</v>
      </c>
      <c r="BM101" s="6">
        <f t="shared" ca="1" si="57"/>
        <v>6.7599999999999993E-2</v>
      </c>
      <c r="BN101" s="6">
        <f t="shared" ca="1" si="57"/>
        <v>6.7599999999999993E-2</v>
      </c>
      <c r="BO101" s="6">
        <f t="shared" ca="1" si="57"/>
        <v>6.7599999999999993E-2</v>
      </c>
      <c r="BP101" s="6">
        <f t="shared" ca="1" si="57"/>
        <v>6.7599999999999993E-2</v>
      </c>
      <c r="BQ101" s="6">
        <f t="shared" ca="1" si="57"/>
        <v>6.7599999999999993E-2</v>
      </c>
      <c r="BR101" s="6">
        <f t="shared" ca="1" si="57"/>
        <v>6.7599999999999993E-2</v>
      </c>
      <c r="BS101" s="6">
        <f t="shared" ca="1" si="57"/>
        <v>6.7599999999999993E-2</v>
      </c>
      <c r="BT101" s="6">
        <f t="shared" ca="1" si="57"/>
        <v>6.7599999999999993E-2</v>
      </c>
      <c r="BU101" s="6">
        <f t="shared" ca="1" si="57"/>
        <v>6.7599999999999993E-2</v>
      </c>
      <c r="BV101" s="6">
        <f t="shared" ca="1" si="57"/>
        <v>6.7599999999999993E-2</v>
      </c>
      <c r="BW101" s="6">
        <f t="shared" ca="1" si="57"/>
        <v>6.7599999999999993E-2</v>
      </c>
      <c r="BX101" s="6">
        <f t="shared" ca="1" si="57"/>
        <v>6.7599999999999993E-2</v>
      </c>
      <c r="BY101" s="31">
        <f t="shared" ca="1" si="61"/>
        <v>195934.78</v>
      </c>
      <c r="BZ101" s="31">
        <f t="shared" ca="1" si="61"/>
        <v>51838.06</v>
      </c>
      <c r="CA101" s="31">
        <f t="shared" ca="1" si="61"/>
        <v>88215.08</v>
      </c>
      <c r="CB101" s="31">
        <f t="shared" ca="1" si="61"/>
        <v>64872.98</v>
      </c>
      <c r="CC101" s="31">
        <f t="shared" ca="1" si="61"/>
        <v>29312.84</v>
      </c>
      <c r="CD101" s="31">
        <f t="shared" ca="1" si="61"/>
        <v>128344.42</v>
      </c>
      <c r="CE101" s="31">
        <f t="shared" ca="1" si="61"/>
        <v>130572.57</v>
      </c>
      <c r="CF101" s="31">
        <f t="shared" ca="1" si="61"/>
        <v>62.42</v>
      </c>
      <c r="CG101" s="31">
        <f t="shared" ca="1" si="61"/>
        <v>4109.5200000000004</v>
      </c>
      <c r="CH101" s="31">
        <f t="shared" ca="1" si="61"/>
        <v>2278.04</v>
      </c>
      <c r="CI101" s="31">
        <f t="shared" ca="1" si="61"/>
        <v>14463.24</v>
      </c>
      <c r="CJ101" s="31">
        <f t="shared" ca="1" si="61"/>
        <v>268.81</v>
      </c>
      <c r="CK101" s="32">
        <f t="shared" ca="1" si="66"/>
        <v>-11593.77</v>
      </c>
      <c r="CL101" s="32">
        <f t="shared" ca="1" si="66"/>
        <v>-3067.34</v>
      </c>
      <c r="CM101" s="32">
        <f t="shared" ca="1" si="66"/>
        <v>-5219.83</v>
      </c>
      <c r="CN101" s="32">
        <f t="shared" ca="1" si="64"/>
        <v>-3838.64</v>
      </c>
      <c r="CO101" s="32">
        <f t="shared" ca="1" si="64"/>
        <v>-1734.49</v>
      </c>
      <c r="CP101" s="32">
        <f t="shared" ca="1" si="64"/>
        <v>-7594.34</v>
      </c>
      <c r="CQ101" s="32">
        <f t="shared" ca="1" si="55"/>
        <v>-7726.19</v>
      </c>
      <c r="CR101" s="32">
        <f t="shared" ca="1" si="55"/>
        <v>-3.69</v>
      </c>
      <c r="CS101" s="32">
        <f t="shared" ca="1" si="55"/>
        <v>-243.17</v>
      </c>
      <c r="CT101" s="32">
        <f t="shared" ca="1" si="55"/>
        <v>-134.80000000000001</v>
      </c>
      <c r="CU101" s="32">
        <f t="shared" ca="1" si="55"/>
        <v>-855.81</v>
      </c>
      <c r="CV101" s="32">
        <f t="shared" ca="1" si="55"/>
        <v>-15.91</v>
      </c>
      <c r="CW101" s="31">
        <f t="shared" ca="1" si="62"/>
        <v>99996.310000000012</v>
      </c>
      <c r="CX101" s="31">
        <f t="shared" ca="1" si="62"/>
        <v>26455.82</v>
      </c>
      <c r="CY101" s="31">
        <f t="shared" ca="1" si="62"/>
        <v>45021</v>
      </c>
      <c r="CZ101" s="31">
        <f t="shared" ca="1" si="62"/>
        <v>39633.93</v>
      </c>
      <c r="DA101" s="31">
        <f t="shared" ca="1" si="62"/>
        <v>17908.579999999998</v>
      </c>
      <c r="DB101" s="31">
        <f t="shared" ca="1" si="62"/>
        <v>78411.610000000015</v>
      </c>
      <c r="DC101" s="31">
        <f t="shared" ca="1" si="56"/>
        <v>79772.890000000014</v>
      </c>
      <c r="DD101" s="31">
        <f t="shared" ca="1" si="56"/>
        <v>40.720000000000006</v>
      </c>
      <c r="DE101" s="31">
        <f t="shared" ca="1" si="56"/>
        <v>2680.9200000000005</v>
      </c>
      <c r="DF101" s="31">
        <f t="shared" ca="1" si="56"/>
        <v>1368.1599999999996</v>
      </c>
      <c r="DG101" s="31">
        <f t="shared" ca="1" si="56"/>
        <v>8686.5</v>
      </c>
      <c r="DH101" s="31">
        <f t="shared" ca="1" si="56"/>
        <v>161.44</v>
      </c>
      <c r="DI101" s="32">
        <f t="shared" ca="1" si="48"/>
        <v>4999.82</v>
      </c>
      <c r="DJ101" s="32">
        <f t="shared" ca="1" si="48"/>
        <v>1322.79</v>
      </c>
      <c r="DK101" s="32">
        <f t="shared" ca="1" si="48"/>
        <v>2251.0500000000002</v>
      </c>
      <c r="DL101" s="32">
        <f t="shared" ca="1" si="48"/>
        <v>1981.7</v>
      </c>
      <c r="DM101" s="32">
        <f t="shared" ca="1" si="48"/>
        <v>895.43</v>
      </c>
      <c r="DN101" s="32">
        <f t="shared" ca="1" si="48"/>
        <v>3920.58</v>
      </c>
      <c r="DO101" s="32">
        <f t="shared" ca="1" si="58"/>
        <v>3988.64</v>
      </c>
      <c r="DP101" s="32">
        <f t="shared" ca="1" si="58"/>
        <v>2.04</v>
      </c>
      <c r="DQ101" s="32">
        <f t="shared" ca="1" si="58"/>
        <v>134.05000000000001</v>
      </c>
      <c r="DR101" s="32">
        <f t="shared" ca="1" si="58"/>
        <v>68.41</v>
      </c>
      <c r="DS101" s="32">
        <f t="shared" ca="1" si="58"/>
        <v>434.33</v>
      </c>
      <c r="DT101" s="32">
        <f t="shared" ca="1" si="58"/>
        <v>8.07</v>
      </c>
      <c r="DU101" s="31">
        <f t="shared" ca="1" si="49"/>
        <v>24479.81</v>
      </c>
      <c r="DV101" s="31">
        <f t="shared" ca="1" si="49"/>
        <v>6414.95</v>
      </c>
      <c r="DW101" s="31">
        <f t="shared" ca="1" si="49"/>
        <v>10818.5</v>
      </c>
      <c r="DX101" s="31">
        <f t="shared" ca="1" si="49"/>
        <v>9431.68</v>
      </c>
      <c r="DY101" s="31">
        <f t="shared" ca="1" si="49"/>
        <v>4221.33</v>
      </c>
      <c r="DZ101" s="31">
        <f t="shared" ca="1" si="49"/>
        <v>18300.2</v>
      </c>
      <c r="EA101" s="31">
        <f t="shared" ca="1" si="59"/>
        <v>18438.09</v>
      </c>
      <c r="EB101" s="31">
        <f t="shared" ca="1" si="59"/>
        <v>9.32</v>
      </c>
      <c r="EC101" s="31">
        <f t="shared" ca="1" si="59"/>
        <v>607.16</v>
      </c>
      <c r="ED101" s="31">
        <f t="shared" ca="1" si="59"/>
        <v>306.77</v>
      </c>
      <c r="EE101" s="31">
        <f t="shared" ca="1" si="59"/>
        <v>1927.45</v>
      </c>
      <c r="EF101" s="31">
        <f t="shared" ca="1" si="59"/>
        <v>35.46</v>
      </c>
      <c r="EG101" s="32">
        <f t="shared" ca="1" si="50"/>
        <v>129475.94</v>
      </c>
      <c r="EH101" s="32">
        <f t="shared" ca="1" si="50"/>
        <v>34193.56</v>
      </c>
      <c r="EI101" s="32">
        <f t="shared" ca="1" si="50"/>
        <v>58090.55</v>
      </c>
      <c r="EJ101" s="32">
        <f t="shared" ca="1" si="50"/>
        <v>51047.31</v>
      </c>
      <c r="EK101" s="32">
        <f t="shared" ca="1" si="50"/>
        <v>23025.339999999997</v>
      </c>
      <c r="EL101" s="32">
        <f t="shared" ca="1" si="50"/>
        <v>100632.39000000001</v>
      </c>
      <c r="EM101" s="32">
        <f t="shared" ca="1" si="60"/>
        <v>102199.62000000001</v>
      </c>
      <c r="EN101" s="32">
        <f t="shared" ca="1" si="60"/>
        <v>52.080000000000005</v>
      </c>
      <c r="EO101" s="32">
        <f t="shared" ca="1" si="60"/>
        <v>3422.1300000000006</v>
      </c>
      <c r="EP101" s="32">
        <f t="shared" ca="1" si="60"/>
        <v>1743.3399999999997</v>
      </c>
      <c r="EQ101" s="32">
        <f t="shared" ca="1" si="60"/>
        <v>11048.28</v>
      </c>
      <c r="ER101" s="32">
        <f t="shared" ca="1" si="60"/>
        <v>204.97</v>
      </c>
    </row>
    <row r="102" spans="1:148" x14ac:dyDescent="0.25">
      <c r="A102" t="s">
        <v>480</v>
      </c>
      <c r="B102" s="1" t="s">
        <v>113</v>
      </c>
      <c r="C102" t="str">
        <f t="shared" ca="1" si="52"/>
        <v>SCR1</v>
      </c>
      <c r="D102" t="str">
        <f t="shared" ca="1" si="53"/>
        <v>Suncor Industrial System</v>
      </c>
      <c r="E102" s="51">
        <v>94723.54</v>
      </c>
      <c r="F102" s="51">
        <v>122771.4336</v>
      </c>
      <c r="G102" s="51">
        <v>183903.3327</v>
      </c>
      <c r="H102" s="51">
        <v>185804.27309999999</v>
      </c>
      <c r="I102" s="51">
        <v>117445.02899999999</v>
      </c>
      <c r="J102" s="51">
        <v>144394.49710000001</v>
      </c>
      <c r="K102" s="51">
        <v>144549.44519999999</v>
      </c>
      <c r="L102" s="51">
        <v>110625.712</v>
      </c>
      <c r="M102" s="51">
        <v>179470.9143</v>
      </c>
      <c r="N102" s="51">
        <v>230595.00839999999</v>
      </c>
      <c r="O102" s="51">
        <v>271395.81559999997</v>
      </c>
      <c r="P102" s="51">
        <v>270062.8112</v>
      </c>
      <c r="Q102" s="32">
        <v>8139563.7599999998</v>
      </c>
      <c r="R102" s="32">
        <v>5385738.1900000004</v>
      </c>
      <c r="S102" s="32">
        <v>9660627.2699999996</v>
      </c>
      <c r="T102" s="32">
        <v>7505849.6299999999</v>
      </c>
      <c r="U102" s="32">
        <v>3634065.35</v>
      </c>
      <c r="V102" s="32">
        <v>7451503.0099999998</v>
      </c>
      <c r="W102" s="32">
        <v>9852372.0999999996</v>
      </c>
      <c r="X102" s="32">
        <v>5608360.3799999999</v>
      </c>
      <c r="Y102" s="32">
        <v>21089948.079999998</v>
      </c>
      <c r="Z102" s="32">
        <v>20948726.91</v>
      </c>
      <c r="AA102" s="32">
        <v>23909716.489999998</v>
      </c>
      <c r="AB102" s="32">
        <v>15181349.08</v>
      </c>
      <c r="AC102" s="2">
        <v>2.97</v>
      </c>
      <c r="AD102" s="2">
        <v>2.97</v>
      </c>
      <c r="AE102" s="2">
        <v>2.97</v>
      </c>
      <c r="AF102" s="2">
        <v>2.97</v>
      </c>
      <c r="AG102" s="2">
        <v>2.97</v>
      </c>
      <c r="AH102" s="2">
        <v>2.97</v>
      </c>
      <c r="AI102" s="2">
        <v>2.97</v>
      </c>
      <c r="AJ102" s="2">
        <v>3.19</v>
      </c>
      <c r="AK102" s="2">
        <v>3.19</v>
      </c>
      <c r="AL102" s="2">
        <v>3.19</v>
      </c>
      <c r="AM102" s="2">
        <v>3.19</v>
      </c>
      <c r="AN102" s="2">
        <v>3.19</v>
      </c>
      <c r="AO102" s="33">
        <v>241745.04</v>
      </c>
      <c r="AP102" s="33">
        <v>159956.42000000001</v>
      </c>
      <c r="AQ102" s="33">
        <v>286920.63</v>
      </c>
      <c r="AR102" s="33">
        <v>222923.73</v>
      </c>
      <c r="AS102" s="33">
        <v>107931.74</v>
      </c>
      <c r="AT102" s="33">
        <v>221309.64</v>
      </c>
      <c r="AU102" s="33">
        <v>292615.45</v>
      </c>
      <c r="AV102" s="33">
        <v>178906.7</v>
      </c>
      <c r="AW102" s="33">
        <v>672769.34</v>
      </c>
      <c r="AX102" s="33">
        <v>668264.39</v>
      </c>
      <c r="AY102" s="33">
        <v>762719.96</v>
      </c>
      <c r="AZ102" s="33">
        <v>484285.04</v>
      </c>
      <c r="BA102" s="31">
        <f t="shared" si="65"/>
        <v>813.96</v>
      </c>
      <c r="BB102" s="31">
        <f t="shared" si="65"/>
        <v>538.57000000000005</v>
      </c>
      <c r="BC102" s="31">
        <f t="shared" si="65"/>
        <v>966.06</v>
      </c>
      <c r="BD102" s="31">
        <f t="shared" si="63"/>
        <v>-27021.06</v>
      </c>
      <c r="BE102" s="31">
        <f t="shared" si="63"/>
        <v>-13082.64</v>
      </c>
      <c r="BF102" s="31">
        <f t="shared" si="63"/>
        <v>-26825.41</v>
      </c>
      <c r="BG102" s="31">
        <f t="shared" si="54"/>
        <v>-35468.54</v>
      </c>
      <c r="BH102" s="31">
        <f t="shared" si="54"/>
        <v>-50475.24</v>
      </c>
      <c r="BI102" s="31">
        <f t="shared" si="54"/>
        <v>-189809.53</v>
      </c>
      <c r="BJ102" s="31">
        <f t="shared" si="54"/>
        <v>-115218</v>
      </c>
      <c r="BK102" s="31">
        <f t="shared" si="54"/>
        <v>-131503.44</v>
      </c>
      <c r="BL102" s="31">
        <f t="shared" si="54"/>
        <v>-83497.42</v>
      </c>
      <c r="BM102" s="6">
        <f t="shared" ca="1" si="57"/>
        <v>3.1199999999999999E-2</v>
      </c>
      <c r="BN102" s="6">
        <f t="shared" ca="1" si="57"/>
        <v>3.1199999999999999E-2</v>
      </c>
      <c r="BO102" s="6">
        <f t="shared" ca="1" si="57"/>
        <v>3.1199999999999999E-2</v>
      </c>
      <c r="BP102" s="6">
        <f t="shared" ca="1" si="57"/>
        <v>3.1199999999999999E-2</v>
      </c>
      <c r="BQ102" s="6">
        <f t="shared" ca="1" si="57"/>
        <v>3.1199999999999999E-2</v>
      </c>
      <c r="BR102" s="6">
        <f t="shared" ca="1" si="57"/>
        <v>3.1199999999999999E-2</v>
      </c>
      <c r="BS102" s="6">
        <f t="shared" ca="1" si="57"/>
        <v>3.1199999999999999E-2</v>
      </c>
      <c r="BT102" s="6">
        <f t="shared" ca="1" si="57"/>
        <v>3.1199999999999999E-2</v>
      </c>
      <c r="BU102" s="6">
        <f t="shared" ca="1" si="57"/>
        <v>3.1199999999999999E-2</v>
      </c>
      <c r="BV102" s="6">
        <f t="shared" ca="1" si="57"/>
        <v>3.1199999999999999E-2</v>
      </c>
      <c r="BW102" s="6">
        <f t="shared" ca="1" si="57"/>
        <v>3.1199999999999999E-2</v>
      </c>
      <c r="BX102" s="6">
        <f t="shared" ca="1" si="57"/>
        <v>3.1199999999999999E-2</v>
      </c>
      <c r="BY102" s="31">
        <f t="shared" ca="1" si="61"/>
        <v>253954.39</v>
      </c>
      <c r="BZ102" s="31">
        <f t="shared" ca="1" si="61"/>
        <v>168035.03</v>
      </c>
      <c r="CA102" s="31">
        <f t="shared" ca="1" si="61"/>
        <v>301411.57</v>
      </c>
      <c r="CB102" s="31">
        <f t="shared" ca="1" si="61"/>
        <v>234182.51</v>
      </c>
      <c r="CC102" s="31">
        <f t="shared" ca="1" si="61"/>
        <v>113382.84</v>
      </c>
      <c r="CD102" s="31">
        <f t="shared" ca="1" si="61"/>
        <v>232486.89</v>
      </c>
      <c r="CE102" s="31">
        <f t="shared" ca="1" si="61"/>
        <v>307394.01</v>
      </c>
      <c r="CF102" s="31">
        <f t="shared" ca="1" si="61"/>
        <v>174980.84</v>
      </c>
      <c r="CG102" s="31">
        <f t="shared" ca="1" si="61"/>
        <v>658006.38</v>
      </c>
      <c r="CH102" s="31">
        <f t="shared" ca="1" si="61"/>
        <v>653600.28</v>
      </c>
      <c r="CI102" s="31">
        <f t="shared" ca="1" si="61"/>
        <v>745983.15</v>
      </c>
      <c r="CJ102" s="31">
        <f t="shared" ca="1" si="61"/>
        <v>473658.09</v>
      </c>
      <c r="CK102" s="32">
        <f t="shared" ca="1" si="66"/>
        <v>-32558.26</v>
      </c>
      <c r="CL102" s="32">
        <f t="shared" ca="1" si="66"/>
        <v>-21542.95</v>
      </c>
      <c r="CM102" s="32">
        <f t="shared" ca="1" si="66"/>
        <v>-38642.51</v>
      </c>
      <c r="CN102" s="32">
        <f t="shared" ca="1" si="64"/>
        <v>-30023.4</v>
      </c>
      <c r="CO102" s="32">
        <f t="shared" ca="1" si="64"/>
        <v>-14536.26</v>
      </c>
      <c r="CP102" s="32">
        <f t="shared" ca="1" si="64"/>
        <v>-29806.01</v>
      </c>
      <c r="CQ102" s="32">
        <f t="shared" ca="1" si="55"/>
        <v>-39409.49</v>
      </c>
      <c r="CR102" s="32">
        <f t="shared" ca="1" si="55"/>
        <v>-22433.439999999999</v>
      </c>
      <c r="CS102" s="32">
        <f t="shared" ca="1" si="55"/>
        <v>-84359.79</v>
      </c>
      <c r="CT102" s="32">
        <f t="shared" ca="1" si="55"/>
        <v>-83794.91</v>
      </c>
      <c r="CU102" s="32">
        <f t="shared" ca="1" si="55"/>
        <v>-95638.87</v>
      </c>
      <c r="CV102" s="32">
        <f t="shared" ca="1" si="55"/>
        <v>-60725.4</v>
      </c>
      <c r="CW102" s="31">
        <f t="shared" ca="1" si="62"/>
        <v>-21162.870000000003</v>
      </c>
      <c r="CX102" s="31">
        <f t="shared" ca="1" si="62"/>
        <v>-14002.910000000025</v>
      </c>
      <c r="CY102" s="31">
        <f t="shared" ca="1" si="62"/>
        <v>-25117.630000000008</v>
      </c>
      <c r="CZ102" s="31">
        <f t="shared" ca="1" si="62"/>
        <v>8256.440000000006</v>
      </c>
      <c r="DA102" s="31">
        <f t="shared" ca="1" si="62"/>
        <v>3997.4799999999959</v>
      </c>
      <c r="DB102" s="31">
        <f t="shared" ca="1" si="62"/>
        <v>8196.6499999999905</v>
      </c>
      <c r="DC102" s="31">
        <f t="shared" ca="1" si="56"/>
        <v>10837.610000000008</v>
      </c>
      <c r="DD102" s="31">
        <f t="shared" ca="1" si="56"/>
        <v>24115.939999999981</v>
      </c>
      <c r="DE102" s="31">
        <f t="shared" ca="1" si="56"/>
        <v>90686.78</v>
      </c>
      <c r="DF102" s="31">
        <f t="shared" ca="1" si="56"/>
        <v>16758.979999999981</v>
      </c>
      <c r="DG102" s="31">
        <f t="shared" ca="1" si="56"/>
        <v>19127.760000000068</v>
      </c>
      <c r="DH102" s="31">
        <f t="shared" ca="1" si="56"/>
        <v>12145.070000000022</v>
      </c>
      <c r="DI102" s="32">
        <f t="shared" ca="1" si="48"/>
        <v>-1058.1400000000001</v>
      </c>
      <c r="DJ102" s="32">
        <f t="shared" ca="1" si="48"/>
        <v>-700.15</v>
      </c>
      <c r="DK102" s="32">
        <f t="shared" ca="1" si="48"/>
        <v>-1255.8800000000001</v>
      </c>
      <c r="DL102" s="32">
        <f t="shared" ca="1" si="48"/>
        <v>412.82</v>
      </c>
      <c r="DM102" s="32">
        <f t="shared" ca="1" si="48"/>
        <v>199.87</v>
      </c>
      <c r="DN102" s="32">
        <f t="shared" ca="1" si="48"/>
        <v>409.83</v>
      </c>
      <c r="DO102" s="32">
        <f t="shared" ca="1" si="58"/>
        <v>541.88</v>
      </c>
      <c r="DP102" s="32">
        <f t="shared" ca="1" si="58"/>
        <v>1205.8</v>
      </c>
      <c r="DQ102" s="32">
        <f t="shared" ca="1" si="58"/>
        <v>4534.34</v>
      </c>
      <c r="DR102" s="32">
        <f t="shared" ca="1" si="58"/>
        <v>837.95</v>
      </c>
      <c r="DS102" s="32">
        <f t="shared" ca="1" si="58"/>
        <v>956.39</v>
      </c>
      <c r="DT102" s="32">
        <f t="shared" ca="1" si="58"/>
        <v>607.25</v>
      </c>
      <c r="DU102" s="31">
        <f t="shared" ca="1" si="49"/>
        <v>-5180.82</v>
      </c>
      <c r="DV102" s="31">
        <f t="shared" ca="1" si="49"/>
        <v>-3395.4</v>
      </c>
      <c r="DW102" s="31">
        <f t="shared" ca="1" si="49"/>
        <v>-6035.74</v>
      </c>
      <c r="DX102" s="31">
        <f t="shared" ca="1" si="49"/>
        <v>1964.78</v>
      </c>
      <c r="DY102" s="31">
        <f t="shared" ca="1" si="49"/>
        <v>942.27</v>
      </c>
      <c r="DZ102" s="31">
        <f t="shared" ca="1" si="49"/>
        <v>1912.99</v>
      </c>
      <c r="EA102" s="31">
        <f t="shared" ca="1" si="59"/>
        <v>2504.92</v>
      </c>
      <c r="EB102" s="31">
        <f t="shared" ca="1" si="59"/>
        <v>5517.8</v>
      </c>
      <c r="EC102" s="31">
        <f t="shared" ca="1" si="59"/>
        <v>20538.18</v>
      </c>
      <c r="ED102" s="31">
        <f t="shared" ca="1" si="59"/>
        <v>3757.69</v>
      </c>
      <c r="EE102" s="31">
        <f t="shared" ca="1" si="59"/>
        <v>4244.2700000000004</v>
      </c>
      <c r="EF102" s="31">
        <f t="shared" ca="1" si="59"/>
        <v>2667.5</v>
      </c>
      <c r="EG102" s="32">
        <f t="shared" ca="1" si="50"/>
        <v>-27401.83</v>
      </c>
      <c r="EH102" s="32">
        <f t="shared" ca="1" si="50"/>
        <v>-18098.460000000025</v>
      </c>
      <c r="EI102" s="32">
        <f t="shared" ca="1" si="50"/>
        <v>-32409.250000000007</v>
      </c>
      <c r="EJ102" s="32">
        <f t="shared" ca="1" si="50"/>
        <v>10634.040000000006</v>
      </c>
      <c r="EK102" s="32">
        <f t="shared" ca="1" si="50"/>
        <v>5139.6199999999953</v>
      </c>
      <c r="EL102" s="32">
        <f t="shared" ca="1" si="50"/>
        <v>10519.46999999999</v>
      </c>
      <c r="EM102" s="32">
        <f t="shared" ca="1" si="60"/>
        <v>13884.410000000007</v>
      </c>
      <c r="EN102" s="32">
        <f t="shared" ca="1" si="60"/>
        <v>30839.539999999979</v>
      </c>
      <c r="EO102" s="32">
        <f t="shared" ca="1" si="60"/>
        <v>115759.29999999999</v>
      </c>
      <c r="EP102" s="32">
        <f t="shared" ca="1" si="60"/>
        <v>21354.619999999981</v>
      </c>
      <c r="EQ102" s="32">
        <f t="shared" ca="1" si="60"/>
        <v>24328.420000000067</v>
      </c>
      <c r="ER102" s="32">
        <f t="shared" ca="1" si="60"/>
        <v>15419.820000000022</v>
      </c>
    </row>
    <row r="103" spans="1:148" x14ac:dyDescent="0.25">
      <c r="A103" t="s">
        <v>481</v>
      </c>
      <c r="B103" s="1" t="s">
        <v>114</v>
      </c>
      <c r="C103" t="str">
        <f t="shared" ca="1" si="52"/>
        <v>SCR2</v>
      </c>
      <c r="D103" t="str">
        <f t="shared" ca="1" si="53"/>
        <v>Magrath Wind Facility</v>
      </c>
      <c r="E103" s="51">
        <v>13551.968999999999</v>
      </c>
      <c r="F103" s="51">
        <v>7882.9143999999997</v>
      </c>
      <c r="G103" s="51">
        <v>10823.5221</v>
      </c>
      <c r="H103" s="51">
        <v>7149.8047999999999</v>
      </c>
      <c r="I103" s="51">
        <v>7951.9273000000003</v>
      </c>
      <c r="J103" s="51">
        <v>8163.6962000000003</v>
      </c>
      <c r="K103" s="51">
        <v>4486.2277999999997</v>
      </c>
      <c r="L103" s="51">
        <v>4359.8678</v>
      </c>
      <c r="M103" s="51">
        <v>6268.3584000000001</v>
      </c>
      <c r="N103" s="51">
        <v>8145.3760000000002</v>
      </c>
      <c r="O103" s="51">
        <v>7134.1616000000004</v>
      </c>
      <c r="P103" s="51">
        <v>9319.2618000000002</v>
      </c>
      <c r="Q103" s="32">
        <v>449115.36</v>
      </c>
      <c r="R103" s="32">
        <v>244585.31</v>
      </c>
      <c r="S103" s="32">
        <v>344280.15</v>
      </c>
      <c r="T103" s="32">
        <v>162250</v>
      </c>
      <c r="U103" s="32">
        <v>146950.47</v>
      </c>
      <c r="V103" s="32">
        <v>211366.66</v>
      </c>
      <c r="W103" s="32">
        <v>105955.91</v>
      </c>
      <c r="X103" s="32">
        <v>233976.53</v>
      </c>
      <c r="Y103" s="32">
        <v>234495.25</v>
      </c>
      <c r="Z103" s="32">
        <v>401537.93</v>
      </c>
      <c r="AA103" s="32">
        <v>322136.25</v>
      </c>
      <c r="AB103" s="32">
        <v>364082.21</v>
      </c>
      <c r="AC103" s="2">
        <v>1.92</v>
      </c>
      <c r="AD103" s="2">
        <v>1.92</v>
      </c>
      <c r="AE103" s="2">
        <v>1.92</v>
      </c>
      <c r="AF103" s="2">
        <v>1.92</v>
      </c>
      <c r="AG103" s="2">
        <v>1.92</v>
      </c>
      <c r="AH103" s="2">
        <v>1.92</v>
      </c>
      <c r="AI103" s="2">
        <v>1.92</v>
      </c>
      <c r="AJ103" s="2">
        <v>1.32</v>
      </c>
      <c r="AK103" s="2">
        <v>1.32</v>
      </c>
      <c r="AL103" s="2">
        <v>1.32</v>
      </c>
      <c r="AM103" s="2">
        <v>1.32</v>
      </c>
      <c r="AN103" s="2">
        <v>1.32</v>
      </c>
      <c r="AO103" s="33">
        <v>8623.01</v>
      </c>
      <c r="AP103" s="33">
        <v>4696.04</v>
      </c>
      <c r="AQ103" s="33">
        <v>6610.18</v>
      </c>
      <c r="AR103" s="33">
        <v>3115.2</v>
      </c>
      <c r="AS103" s="33">
        <v>2821.45</v>
      </c>
      <c r="AT103" s="33">
        <v>4058.24</v>
      </c>
      <c r="AU103" s="33">
        <v>2034.35</v>
      </c>
      <c r="AV103" s="33">
        <v>3088.49</v>
      </c>
      <c r="AW103" s="33">
        <v>3095.34</v>
      </c>
      <c r="AX103" s="33">
        <v>5300.3</v>
      </c>
      <c r="AY103" s="33">
        <v>4252.2</v>
      </c>
      <c r="AZ103" s="33">
        <v>4805.8900000000003</v>
      </c>
      <c r="BA103" s="31">
        <f t="shared" si="65"/>
        <v>44.91</v>
      </c>
      <c r="BB103" s="31">
        <f t="shared" si="65"/>
        <v>24.46</v>
      </c>
      <c r="BC103" s="31">
        <f t="shared" si="65"/>
        <v>34.43</v>
      </c>
      <c r="BD103" s="31">
        <f t="shared" si="63"/>
        <v>-584.1</v>
      </c>
      <c r="BE103" s="31">
        <f t="shared" si="63"/>
        <v>-529.02</v>
      </c>
      <c r="BF103" s="31">
        <f t="shared" si="63"/>
        <v>-760.92</v>
      </c>
      <c r="BG103" s="31">
        <f t="shared" si="54"/>
        <v>-381.44</v>
      </c>
      <c r="BH103" s="31">
        <f t="shared" si="54"/>
        <v>-2105.79</v>
      </c>
      <c r="BI103" s="31">
        <f t="shared" si="54"/>
        <v>-2110.46</v>
      </c>
      <c r="BJ103" s="31">
        <f t="shared" si="54"/>
        <v>-2208.46</v>
      </c>
      <c r="BK103" s="31">
        <f t="shared" si="54"/>
        <v>-1771.75</v>
      </c>
      <c r="BL103" s="31">
        <f t="shared" si="54"/>
        <v>-2002.45</v>
      </c>
      <c r="BM103" s="6">
        <f t="shared" ca="1" si="57"/>
        <v>3.95E-2</v>
      </c>
      <c r="BN103" s="6">
        <f t="shared" ca="1" si="57"/>
        <v>3.95E-2</v>
      </c>
      <c r="BO103" s="6">
        <f t="shared" ca="1" si="57"/>
        <v>3.95E-2</v>
      </c>
      <c r="BP103" s="6">
        <f t="shared" ca="1" si="57"/>
        <v>3.95E-2</v>
      </c>
      <c r="BQ103" s="6">
        <f t="shared" ca="1" si="57"/>
        <v>3.95E-2</v>
      </c>
      <c r="BR103" s="6">
        <f t="shared" ca="1" si="57"/>
        <v>3.95E-2</v>
      </c>
      <c r="BS103" s="6">
        <f t="shared" ca="1" si="57"/>
        <v>3.95E-2</v>
      </c>
      <c r="BT103" s="6">
        <f t="shared" ca="1" si="57"/>
        <v>3.95E-2</v>
      </c>
      <c r="BU103" s="6">
        <f t="shared" ca="1" si="57"/>
        <v>3.95E-2</v>
      </c>
      <c r="BV103" s="6">
        <f t="shared" ca="1" si="57"/>
        <v>3.95E-2</v>
      </c>
      <c r="BW103" s="6">
        <f t="shared" ca="1" si="57"/>
        <v>3.95E-2</v>
      </c>
      <c r="BX103" s="6">
        <f t="shared" ca="1" si="57"/>
        <v>3.95E-2</v>
      </c>
      <c r="BY103" s="31">
        <f t="shared" ca="1" si="61"/>
        <v>17740.060000000001</v>
      </c>
      <c r="BZ103" s="31">
        <f t="shared" ca="1" si="61"/>
        <v>9661.1200000000008</v>
      </c>
      <c r="CA103" s="31">
        <f t="shared" ca="1" si="61"/>
        <v>13599.07</v>
      </c>
      <c r="CB103" s="31">
        <f t="shared" ca="1" si="61"/>
        <v>6408.88</v>
      </c>
      <c r="CC103" s="31">
        <f t="shared" ca="1" si="61"/>
        <v>5804.54</v>
      </c>
      <c r="CD103" s="31">
        <f t="shared" ca="1" si="61"/>
        <v>8348.98</v>
      </c>
      <c r="CE103" s="31">
        <f t="shared" ca="1" si="61"/>
        <v>4185.26</v>
      </c>
      <c r="CF103" s="31">
        <f t="shared" ca="1" si="61"/>
        <v>9242.07</v>
      </c>
      <c r="CG103" s="31">
        <f t="shared" ca="1" si="61"/>
        <v>9262.56</v>
      </c>
      <c r="CH103" s="31">
        <f t="shared" ca="1" si="61"/>
        <v>15860.75</v>
      </c>
      <c r="CI103" s="31">
        <f t="shared" ca="1" si="61"/>
        <v>12724.38</v>
      </c>
      <c r="CJ103" s="31">
        <f t="shared" ca="1" si="61"/>
        <v>14381.25</v>
      </c>
      <c r="CK103" s="32">
        <f t="shared" ca="1" si="66"/>
        <v>-1796.46</v>
      </c>
      <c r="CL103" s="32">
        <f t="shared" ca="1" si="66"/>
        <v>-978.34</v>
      </c>
      <c r="CM103" s="32">
        <f t="shared" ca="1" si="66"/>
        <v>-1377.12</v>
      </c>
      <c r="CN103" s="32">
        <f t="shared" ca="1" si="64"/>
        <v>-649</v>
      </c>
      <c r="CO103" s="32">
        <f t="shared" ca="1" si="64"/>
        <v>-587.79999999999995</v>
      </c>
      <c r="CP103" s="32">
        <f t="shared" ca="1" si="64"/>
        <v>-845.47</v>
      </c>
      <c r="CQ103" s="32">
        <f t="shared" ca="1" si="55"/>
        <v>-423.82</v>
      </c>
      <c r="CR103" s="32">
        <f t="shared" ca="1" si="55"/>
        <v>-935.91</v>
      </c>
      <c r="CS103" s="32">
        <f t="shared" ca="1" si="55"/>
        <v>-937.98</v>
      </c>
      <c r="CT103" s="32">
        <f t="shared" ca="1" si="55"/>
        <v>-1606.15</v>
      </c>
      <c r="CU103" s="32">
        <f t="shared" ca="1" si="55"/>
        <v>-1288.55</v>
      </c>
      <c r="CV103" s="32">
        <f t="shared" ca="1" si="55"/>
        <v>-1456.33</v>
      </c>
      <c r="CW103" s="31">
        <f t="shared" ca="1" si="62"/>
        <v>7275.6800000000021</v>
      </c>
      <c r="CX103" s="31">
        <f t="shared" ca="1" si="62"/>
        <v>3962.2800000000007</v>
      </c>
      <c r="CY103" s="31">
        <f t="shared" ca="1" si="62"/>
        <v>5577.34</v>
      </c>
      <c r="CZ103" s="31">
        <f t="shared" ca="1" si="62"/>
        <v>3228.78</v>
      </c>
      <c r="DA103" s="31">
        <f t="shared" ca="1" si="62"/>
        <v>2924.31</v>
      </c>
      <c r="DB103" s="31">
        <f t="shared" ca="1" si="62"/>
        <v>4206.1899999999996</v>
      </c>
      <c r="DC103" s="31">
        <f t="shared" ca="1" si="56"/>
        <v>2108.5300000000002</v>
      </c>
      <c r="DD103" s="31">
        <f t="shared" ca="1" si="56"/>
        <v>7323.46</v>
      </c>
      <c r="DE103" s="31">
        <f t="shared" ca="1" si="56"/>
        <v>7339.7</v>
      </c>
      <c r="DF103" s="31">
        <f t="shared" ca="1" si="56"/>
        <v>11162.759999999998</v>
      </c>
      <c r="DG103" s="31">
        <f t="shared" ca="1" si="56"/>
        <v>8955.380000000001</v>
      </c>
      <c r="DH103" s="31">
        <f t="shared" ca="1" si="56"/>
        <v>10121.48</v>
      </c>
      <c r="DI103" s="32">
        <f t="shared" ca="1" si="48"/>
        <v>363.78</v>
      </c>
      <c r="DJ103" s="32">
        <f t="shared" ca="1" si="48"/>
        <v>198.11</v>
      </c>
      <c r="DK103" s="32">
        <f t="shared" ca="1" si="48"/>
        <v>278.87</v>
      </c>
      <c r="DL103" s="32">
        <f t="shared" ca="1" si="48"/>
        <v>161.44</v>
      </c>
      <c r="DM103" s="32">
        <f t="shared" ca="1" si="48"/>
        <v>146.22</v>
      </c>
      <c r="DN103" s="32">
        <f t="shared" ca="1" si="48"/>
        <v>210.31</v>
      </c>
      <c r="DO103" s="32">
        <f t="shared" ca="1" si="58"/>
        <v>105.43</v>
      </c>
      <c r="DP103" s="32">
        <f t="shared" ca="1" si="58"/>
        <v>366.17</v>
      </c>
      <c r="DQ103" s="32">
        <f t="shared" ca="1" si="58"/>
        <v>366.99</v>
      </c>
      <c r="DR103" s="32">
        <f t="shared" ca="1" si="58"/>
        <v>558.14</v>
      </c>
      <c r="DS103" s="32">
        <f t="shared" ca="1" si="58"/>
        <v>447.77</v>
      </c>
      <c r="DT103" s="32">
        <f t="shared" ca="1" si="58"/>
        <v>506.07</v>
      </c>
      <c r="DU103" s="31">
        <f t="shared" ca="1" si="49"/>
        <v>1781.14</v>
      </c>
      <c r="DV103" s="31">
        <f t="shared" ca="1" si="49"/>
        <v>960.77</v>
      </c>
      <c r="DW103" s="31">
        <f t="shared" ca="1" si="49"/>
        <v>1340.23</v>
      </c>
      <c r="DX103" s="31">
        <f t="shared" ca="1" si="49"/>
        <v>768.35</v>
      </c>
      <c r="DY103" s="31">
        <f t="shared" ca="1" si="49"/>
        <v>689.31</v>
      </c>
      <c r="DZ103" s="31">
        <f t="shared" ca="1" si="49"/>
        <v>981.67</v>
      </c>
      <c r="EA103" s="31">
        <f t="shared" ca="1" si="59"/>
        <v>487.35</v>
      </c>
      <c r="EB103" s="31">
        <f t="shared" ca="1" si="59"/>
        <v>1675.63</v>
      </c>
      <c r="EC103" s="31">
        <f t="shared" ca="1" si="59"/>
        <v>1662.25</v>
      </c>
      <c r="ED103" s="31">
        <f t="shared" ca="1" si="59"/>
        <v>2502.91</v>
      </c>
      <c r="EE103" s="31">
        <f t="shared" ca="1" si="59"/>
        <v>1987.11</v>
      </c>
      <c r="EF103" s="31">
        <f t="shared" ca="1" si="59"/>
        <v>2223.0500000000002</v>
      </c>
      <c r="EG103" s="32">
        <f t="shared" ca="1" si="50"/>
        <v>9420.6000000000022</v>
      </c>
      <c r="EH103" s="32">
        <f t="shared" ca="1" si="50"/>
        <v>5121.16</v>
      </c>
      <c r="EI103" s="32">
        <f t="shared" ca="1" si="50"/>
        <v>7196.4400000000005</v>
      </c>
      <c r="EJ103" s="32">
        <f t="shared" ca="1" si="50"/>
        <v>4158.5700000000006</v>
      </c>
      <c r="EK103" s="32">
        <f t="shared" ca="1" si="50"/>
        <v>3759.8399999999997</v>
      </c>
      <c r="EL103" s="32">
        <f t="shared" ca="1" si="50"/>
        <v>5398.17</v>
      </c>
      <c r="EM103" s="32">
        <f t="shared" ca="1" si="60"/>
        <v>2701.31</v>
      </c>
      <c r="EN103" s="32">
        <f t="shared" ca="1" si="60"/>
        <v>9365.26</v>
      </c>
      <c r="EO103" s="32">
        <f t="shared" ca="1" si="60"/>
        <v>9368.9399999999987</v>
      </c>
      <c r="EP103" s="32">
        <f t="shared" ca="1" si="60"/>
        <v>14223.809999999998</v>
      </c>
      <c r="EQ103" s="32">
        <f t="shared" ca="1" si="60"/>
        <v>11390.260000000002</v>
      </c>
      <c r="ER103" s="32">
        <f t="shared" ca="1" si="60"/>
        <v>12850.599999999999</v>
      </c>
    </row>
    <row r="104" spans="1:148" x14ac:dyDescent="0.25">
      <c r="A104" t="s">
        <v>481</v>
      </c>
      <c r="B104" s="1" t="s">
        <v>115</v>
      </c>
      <c r="C104" t="str">
        <f t="shared" ca="1" si="52"/>
        <v>SCR3</v>
      </c>
      <c r="D104" t="str">
        <f t="shared" ca="1" si="53"/>
        <v>Chin Chute Wind Facility</v>
      </c>
      <c r="E104" s="51">
        <v>13427.0052</v>
      </c>
      <c r="F104" s="51">
        <v>8656.0681999999997</v>
      </c>
      <c r="G104" s="51">
        <v>11884.052600000001</v>
      </c>
      <c r="H104" s="51">
        <v>6742.2287999999999</v>
      </c>
      <c r="I104" s="51">
        <v>8213.2440999999999</v>
      </c>
      <c r="J104" s="51">
        <v>9432.0560999999998</v>
      </c>
      <c r="K104" s="51">
        <v>4865.1782000000003</v>
      </c>
      <c r="L104" s="51">
        <v>5339.8612000000003</v>
      </c>
      <c r="M104" s="51">
        <v>6365.5511999999999</v>
      </c>
      <c r="N104" s="51">
        <v>9270.0447000000004</v>
      </c>
      <c r="O104" s="51">
        <v>8282.1033000000007</v>
      </c>
      <c r="P104" s="51">
        <v>7941.3753999999999</v>
      </c>
      <c r="Q104" s="32">
        <v>476334.88</v>
      </c>
      <c r="R104" s="32">
        <v>274670.93</v>
      </c>
      <c r="S104" s="32">
        <v>380361.24</v>
      </c>
      <c r="T104" s="32">
        <v>169735.76</v>
      </c>
      <c r="U104" s="32">
        <v>137103.76999999999</v>
      </c>
      <c r="V104" s="32">
        <v>201950.8</v>
      </c>
      <c r="W104" s="32">
        <v>91112.63</v>
      </c>
      <c r="X104" s="32">
        <v>216682.53</v>
      </c>
      <c r="Y104" s="32">
        <v>242628.54</v>
      </c>
      <c r="Z104" s="32">
        <v>593445.22</v>
      </c>
      <c r="AA104" s="32">
        <v>460489.88</v>
      </c>
      <c r="AB104" s="32">
        <v>342402.8</v>
      </c>
      <c r="AC104" s="2">
        <v>1.25</v>
      </c>
      <c r="AD104" s="2">
        <v>1.25</v>
      </c>
      <c r="AE104" s="2">
        <v>1.25</v>
      </c>
      <c r="AF104" s="2">
        <v>1.25</v>
      </c>
      <c r="AG104" s="2">
        <v>1.25</v>
      </c>
      <c r="AH104" s="2">
        <v>1.25</v>
      </c>
      <c r="AI104" s="2">
        <v>1.25</v>
      </c>
      <c r="AJ104" s="2">
        <v>0.64</v>
      </c>
      <c r="AK104" s="2">
        <v>0.64</v>
      </c>
      <c r="AL104" s="2">
        <v>0.64</v>
      </c>
      <c r="AM104" s="2">
        <v>0.64</v>
      </c>
      <c r="AN104" s="2">
        <v>0.64</v>
      </c>
      <c r="AO104" s="33">
        <v>5954.19</v>
      </c>
      <c r="AP104" s="33">
        <v>3433.39</v>
      </c>
      <c r="AQ104" s="33">
        <v>4754.5200000000004</v>
      </c>
      <c r="AR104" s="33">
        <v>2121.6999999999998</v>
      </c>
      <c r="AS104" s="33">
        <v>1713.8</v>
      </c>
      <c r="AT104" s="33">
        <v>2524.38</v>
      </c>
      <c r="AU104" s="33">
        <v>1138.9100000000001</v>
      </c>
      <c r="AV104" s="33">
        <v>1386.77</v>
      </c>
      <c r="AW104" s="33">
        <v>1552.82</v>
      </c>
      <c r="AX104" s="33">
        <v>3798.05</v>
      </c>
      <c r="AY104" s="33">
        <v>2947.14</v>
      </c>
      <c r="AZ104" s="33">
        <v>2191.38</v>
      </c>
      <c r="BA104" s="31">
        <f t="shared" si="65"/>
        <v>47.63</v>
      </c>
      <c r="BB104" s="31">
        <f t="shared" si="65"/>
        <v>27.47</v>
      </c>
      <c r="BC104" s="31">
        <f t="shared" si="65"/>
        <v>38.04</v>
      </c>
      <c r="BD104" s="31">
        <f t="shared" si="63"/>
        <v>-611.04999999999995</v>
      </c>
      <c r="BE104" s="31">
        <f t="shared" si="63"/>
        <v>-493.57</v>
      </c>
      <c r="BF104" s="31">
        <f t="shared" si="63"/>
        <v>-727.02</v>
      </c>
      <c r="BG104" s="31">
        <f t="shared" si="54"/>
        <v>-328.01</v>
      </c>
      <c r="BH104" s="31">
        <f t="shared" si="54"/>
        <v>-1950.14</v>
      </c>
      <c r="BI104" s="31">
        <f t="shared" si="54"/>
        <v>-2183.66</v>
      </c>
      <c r="BJ104" s="31">
        <f t="shared" si="54"/>
        <v>-3263.95</v>
      </c>
      <c r="BK104" s="31">
        <f t="shared" si="54"/>
        <v>-2532.69</v>
      </c>
      <c r="BL104" s="31">
        <f t="shared" si="54"/>
        <v>-1883.22</v>
      </c>
      <c r="BM104" s="6">
        <f t="shared" ca="1" si="57"/>
        <v>2.0400000000000001E-2</v>
      </c>
      <c r="BN104" s="6">
        <f t="shared" ca="1" si="57"/>
        <v>2.0400000000000001E-2</v>
      </c>
      <c r="BO104" s="6">
        <f t="shared" ca="1" si="57"/>
        <v>2.0400000000000001E-2</v>
      </c>
      <c r="BP104" s="6">
        <f t="shared" ca="1" si="57"/>
        <v>2.0400000000000001E-2</v>
      </c>
      <c r="BQ104" s="6">
        <f t="shared" ca="1" si="57"/>
        <v>2.0400000000000001E-2</v>
      </c>
      <c r="BR104" s="6">
        <f t="shared" ca="1" si="57"/>
        <v>2.0400000000000001E-2</v>
      </c>
      <c r="BS104" s="6">
        <f t="shared" ca="1" si="57"/>
        <v>2.0400000000000001E-2</v>
      </c>
      <c r="BT104" s="6">
        <f t="shared" ca="1" si="57"/>
        <v>2.0400000000000001E-2</v>
      </c>
      <c r="BU104" s="6">
        <f t="shared" ca="1" si="57"/>
        <v>2.0400000000000001E-2</v>
      </c>
      <c r="BV104" s="6">
        <f t="shared" ca="1" si="57"/>
        <v>2.0400000000000001E-2</v>
      </c>
      <c r="BW104" s="6">
        <f t="shared" ca="1" si="57"/>
        <v>2.0400000000000001E-2</v>
      </c>
      <c r="BX104" s="6">
        <f t="shared" ca="1" si="57"/>
        <v>2.0400000000000001E-2</v>
      </c>
      <c r="BY104" s="31">
        <f t="shared" ca="1" si="61"/>
        <v>9717.23</v>
      </c>
      <c r="BZ104" s="31">
        <f t="shared" ca="1" si="61"/>
        <v>5603.29</v>
      </c>
      <c r="CA104" s="31">
        <f t="shared" ca="1" si="61"/>
        <v>7759.37</v>
      </c>
      <c r="CB104" s="31">
        <f t="shared" ca="1" si="61"/>
        <v>3462.61</v>
      </c>
      <c r="CC104" s="31">
        <f t="shared" ca="1" si="61"/>
        <v>2796.92</v>
      </c>
      <c r="CD104" s="31">
        <f t="shared" ca="1" si="61"/>
        <v>4119.8</v>
      </c>
      <c r="CE104" s="31">
        <f t="shared" ca="1" si="61"/>
        <v>1858.7</v>
      </c>
      <c r="CF104" s="31">
        <f t="shared" ca="1" si="61"/>
        <v>4420.32</v>
      </c>
      <c r="CG104" s="31">
        <f t="shared" ca="1" si="61"/>
        <v>4949.62</v>
      </c>
      <c r="CH104" s="31">
        <f t="shared" ca="1" si="61"/>
        <v>12106.28</v>
      </c>
      <c r="CI104" s="31">
        <f t="shared" ca="1" si="61"/>
        <v>9393.99</v>
      </c>
      <c r="CJ104" s="31">
        <f t="shared" ca="1" si="61"/>
        <v>6985.02</v>
      </c>
      <c r="CK104" s="32">
        <f t="shared" ca="1" si="66"/>
        <v>-1905.34</v>
      </c>
      <c r="CL104" s="32">
        <f t="shared" ca="1" si="66"/>
        <v>-1098.68</v>
      </c>
      <c r="CM104" s="32">
        <f t="shared" ca="1" si="66"/>
        <v>-1521.44</v>
      </c>
      <c r="CN104" s="32">
        <f t="shared" ca="1" si="64"/>
        <v>-678.94</v>
      </c>
      <c r="CO104" s="32">
        <f t="shared" ca="1" si="64"/>
        <v>-548.41999999999996</v>
      </c>
      <c r="CP104" s="32">
        <f t="shared" ca="1" si="64"/>
        <v>-807.8</v>
      </c>
      <c r="CQ104" s="32">
        <f t="shared" ca="1" si="55"/>
        <v>-364.45</v>
      </c>
      <c r="CR104" s="32">
        <f t="shared" ca="1" si="55"/>
        <v>-866.73</v>
      </c>
      <c r="CS104" s="32">
        <f t="shared" ca="1" si="55"/>
        <v>-970.51</v>
      </c>
      <c r="CT104" s="32">
        <f t="shared" ca="1" si="55"/>
        <v>-2373.7800000000002</v>
      </c>
      <c r="CU104" s="32">
        <f t="shared" ca="1" si="55"/>
        <v>-1841.96</v>
      </c>
      <c r="CV104" s="32">
        <f t="shared" ca="1" si="55"/>
        <v>-1369.61</v>
      </c>
      <c r="CW104" s="31">
        <f t="shared" ca="1" si="62"/>
        <v>1810.0699999999997</v>
      </c>
      <c r="CX104" s="31">
        <f t="shared" ca="1" si="62"/>
        <v>1043.7499999999998</v>
      </c>
      <c r="CY104" s="31">
        <f t="shared" ca="1" si="62"/>
        <v>1445.37</v>
      </c>
      <c r="CZ104" s="31">
        <f t="shared" ca="1" si="62"/>
        <v>1273.0200000000002</v>
      </c>
      <c r="DA104" s="31">
        <f t="shared" ca="1" si="62"/>
        <v>1028.27</v>
      </c>
      <c r="DB104" s="31">
        <f t="shared" ca="1" si="62"/>
        <v>1514.6399999999999</v>
      </c>
      <c r="DC104" s="31">
        <f t="shared" ca="1" si="56"/>
        <v>683.34999999999991</v>
      </c>
      <c r="DD104" s="31">
        <f t="shared" ca="1" si="56"/>
        <v>4116.96</v>
      </c>
      <c r="DE104" s="31">
        <f t="shared" ca="1" si="56"/>
        <v>4609.95</v>
      </c>
      <c r="DF104" s="31">
        <f t="shared" ca="1" si="56"/>
        <v>9198.4</v>
      </c>
      <c r="DG104" s="31">
        <f t="shared" ca="1" si="56"/>
        <v>7137.58</v>
      </c>
      <c r="DH104" s="31">
        <f t="shared" ca="1" si="56"/>
        <v>5307.2500000000009</v>
      </c>
      <c r="DI104" s="32">
        <f t="shared" ca="1" si="48"/>
        <v>90.5</v>
      </c>
      <c r="DJ104" s="32">
        <f t="shared" ca="1" si="48"/>
        <v>52.19</v>
      </c>
      <c r="DK104" s="32">
        <f t="shared" ca="1" si="48"/>
        <v>72.27</v>
      </c>
      <c r="DL104" s="32">
        <f t="shared" ca="1" si="48"/>
        <v>63.65</v>
      </c>
      <c r="DM104" s="32">
        <f t="shared" ca="1" si="48"/>
        <v>51.41</v>
      </c>
      <c r="DN104" s="32">
        <f t="shared" ca="1" si="48"/>
        <v>75.73</v>
      </c>
      <c r="DO104" s="32">
        <f t="shared" ca="1" si="58"/>
        <v>34.17</v>
      </c>
      <c r="DP104" s="32">
        <f t="shared" ca="1" si="58"/>
        <v>205.85</v>
      </c>
      <c r="DQ104" s="32">
        <f t="shared" ca="1" si="58"/>
        <v>230.5</v>
      </c>
      <c r="DR104" s="32">
        <f t="shared" ca="1" si="58"/>
        <v>459.92</v>
      </c>
      <c r="DS104" s="32">
        <f t="shared" ca="1" si="58"/>
        <v>356.88</v>
      </c>
      <c r="DT104" s="32">
        <f t="shared" ca="1" si="58"/>
        <v>265.36</v>
      </c>
      <c r="DU104" s="31">
        <f t="shared" ca="1" si="49"/>
        <v>443.12</v>
      </c>
      <c r="DV104" s="31">
        <f t="shared" ca="1" si="49"/>
        <v>253.09</v>
      </c>
      <c r="DW104" s="31">
        <f t="shared" ca="1" si="49"/>
        <v>347.32</v>
      </c>
      <c r="DX104" s="31">
        <f t="shared" ca="1" si="49"/>
        <v>302.94</v>
      </c>
      <c r="DY104" s="31">
        <f t="shared" ca="1" si="49"/>
        <v>242.38</v>
      </c>
      <c r="DZ104" s="31">
        <f t="shared" ca="1" si="49"/>
        <v>353.5</v>
      </c>
      <c r="EA104" s="31">
        <f t="shared" ca="1" si="59"/>
        <v>157.94</v>
      </c>
      <c r="EB104" s="31">
        <f t="shared" ca="1" si="59"/>
        <v>941.97</v>
      </c>
      <c r="EC104" s="31">
        <f t="shared" ca="1" si="59"/>
        <v>1044.03</v>
      </c>
      <c r="ED104" s="31">
        <f t="shared" ca="1" si="59"/>
        <v>2062.46</v>
      </c>
      <c r="EE104" s="31">
        <f t="shared" ca="1" si="59"/>
        <v>1583.76</v>
      </c>
      <c r="EF104" s="31">
        <f t="shared" ca="1" si="59"/>
        <v>1165.67</v>
      </c>
      <c r="EG104" s="32">
        <f t="shared" ca="1" si="50"/>
        <v>2343.6899999999996</v>
      </c>
      <c r="EH104" s="32">
        <f t="shared" ca="1" si="50"/>
        <v>1349.0299999999997</v>
      </c>
      <c r="EI104" s="32">
        <f t="shared" ca="1" si="50"/>
        <v>1864.9599999999998</v>
      </c>
      <c r="EJ104" s="32">
        <f t="shared" ca="1" si="50"/>
        <v>1639.6100000000004</v>
      </c>
      <c r="EK104" s="32">
        <f t="shared" ca="1" si="50"/>
        <v>1322.06</v>
      </c>
      <c r="EL104" s="32">
        <f t="shared" ca="1" si="50"/>
        <v>1943.87</v>
      </c>
      <c r="EM104" s="32">
        <f t="shared" ca="1" si="60"/>
        <v>875.45999999999981</v>
      </c>
      <c r="EN104" s="32">
        <f t="shared" ca="1" si="60"/>
        <v>5264.7800000000007</v>
      </c>
      <c r="EO104" s="32">
        <f t="shared" ca="1" si="60"/>
        <v>5884.48</v>
      </c>
      <c r="EP104" s="32">
        <f t="shared" ca="1" si="60"/>
        <v>11720.779999999999</v>
      </c>
      <c r="EQ104" s="32">
        <f t="shared" ca="1" si="60"/>
        <v>9078.2199999999993</v>
      </c>
      <c r="ER104" s="32">
        <f t="shared" ca="1" si="60"/>
        <v>6738.2800000000007</v>
      </c>
    </row>
    <row r="105" spans="1:148" x14ac:dyDescent="0.25">
      <c r="A105" t="s">
        <v>481</v>
      </c>
      <c r="B105" s="1" t="s">
        <v>120</v>
      </c>
      <c r="C105" t="str">
        <f t="shared" ca="1" si="52"/>
        <v>SCR4</v>
      </c>
      <c r="D105" t="str">
        <f t="shared" ca="1" si="53"/>
        <v>Wintering Hills Wind Facility</v>
      </c>
      <c r="E105" s="51">
        <v>32192.312900000001</v>
      </c>
      <c r="F105" s="51">
        <v>25573.358700000001</v>
      </c>
      <c r="G105" s="51">
        <v>32547.846699999998</v>
      </c>
      <c r="H105" s="51">
        <v>27782.5353</v>
      </c>
      <c r="I105" s="51">
        <v>22484.974900000001</v>
      </c>
      <c r="J105" s="51">
        <v>23533.287199999999</v>
      </c>
      <c r="K105" s="51">
        <v>19341.317299999999</v>
      </c>
      <c r="L105" s="51">
        <v>20996.6175</v>
      </c>
      <c r="M105" s="51">
        <v>21974.108</v>
      </c>
      <c r="N105" s="51">
        <v>24347.7343</v>
      </c>
      <c r="O105" s="51">
        <v>21234.428599999999</v>
      </c>
      <c r="P105" s="51">
        <v>20787.616000000002</v>
      </c>
      <c r="Q105" s="32">
        <v>1577084.68</v>
      </c>
      <c r="R105" s="32">
        <v>928707.77</v>
      </c>
      <c r="S105" s="32">
        <v>1689137.91</v>
      </c>
      <c r="T105" s="32">
        <v>813087.18</v>
      </c>
      <c r="U105" s="32">
        <v>353505.55</v>
      </c>
      <c r="V105" s="32">
        <v>676245.72</v>
      </c>
      <c r="W105" s="32">
        <v>498302.71999999997</v>
      </c>
      <c r="X105" s="32">
        <v>975952.87</v>
      </c>
      <c r="Y105" s="32">
        <v>1348669.66</v>
      </c>
      <c r="Z105" s="32">
        <v>2102655.37</v>
      </c>
      <c r="AA105" s="32">
        <v>1708584.98</v>
      </c>
      <c r="AB105" s="32">
        <v>968794.98</v>
      </c>
      <c r="AC105" s="2">
        <v>4.84</v>
      </c>
      <c r="AD105" s="2">
        <v>4.84</v>
      </c>
      <c r="AE105" s="2">
        <v>4.84</v>
      </c>
      <c r="AF105" s="2">
        <v>4.84</v>
      </c>
      <c r="AG105" s="2">
        <v>4.84</v>
      </c>
      <c r="AH105" s="2">
        <v>4.84</v>
      </c>
      <c r="AI105" s="2">
        <v>4.84</v>
      </c>
      <c r="AJ105" s="2">
        <v>4.22</v>
      </c>
      <c r="AK105" s="2">
        <v>4.22</v>
      </c>
      <c r="AL105" s="2">
        <v>4.22</v>
      </c>
      <c r="AM105" s="2">
        <v>4.22</v>
      </c>
      <c r="AN105" s="2">
        <v>4.22</v>
      </c>
      <c r="AO105" s="33">
        <v>76330.899999999994</v>
      </c>
      <c r="AP105" s="33">
        <v>44949.46</v>
      </c>
      <c r="AQ105" s="33">
        <v>81754.28</v>
      </c>
      <c r="AR105" s="33">
        <v>39353.42</v>
      </c>
      <c r="AS105" s="33">
        <v>17109.669999999998</v>
      </c>
      <c r="AT105" s="33">
        <v>32730.29</v>
      </c>
      <c r="AU105" s="33">
        <v>24117.85</v>
      </c>
      <c r="AV105" s="33">
        <v>41185.21</v>
      </c>
      <c r="AW105" s="33">
        <v>56913.86</v>
      </c>
      <c r="AX105" s="33">
        <v>88732.06</v>
      </c>
      <c r="AY105" s="33">
        <v>72102.289999999994</v>
      </c>
      <c r="AZ105" s="33">
        <v>40883.15</v>
      </c>
      <c r="BA105" s="31">
        <f t="shared" si="65"/>
        <v>157.71</v>
      </c>
      <c r="BB105" s="31">
        <f t="shared" si="65"/>
        <v>92.87</v>
      </c>
      <c r="BC105" s="31">
        <f t="shared" si="65"/>
        <v>168.91</v>
      </c>
      <c r="BD105" s="31">
        <f t="shared" si="63"/>
        <v>-2927.11</v>
      </c>
      <c r="BE105" s="31">
        <f t="shared" si="63"/>
        <v>-1272.6199999999999</v>
      </c>
      <c r="BF105" s="31">
        <f t="shared" si="63"/>
        <v>-2434.48</v>
      </c>
      <c r="BG105" s="31">
        <f t="shared" si="54"/>
        <v>-1793.89</v>
      </c>
      <c r="BH105" s="31">
        <f t="shared" si="54"/>
        <v>-8783.58</v>
      </c>
      <c r="BI105" s="31">
        <f t="shared" si="54"/>
        <v>-12138.03</v>
      </c>
      <c r="BJ105" s="31">
        <f t="shared" si="54"/>
        <v>-11564.6</v>
      </c>
      <c r="BK105" s="31">
        <f t="shared" si="54"/>
        <v>-9397.2199999999993</v>
      </c>
      <c r="BL105" s="31">
        <f t="shared" si="54"/>
        <v>-5328.37</v>
      </c>
      <c r="BM105" s="6">
        <f t="shared" ca="1" si="57"/>
        <v>6.9900000000000004E-2</v>
      </c>
      <c r="BN105" s="6">
        <f t="shared" ca="1" si="57"/>
        <v>6.9900000000000004E-2</v>
      </c>
      <c r="BO105" s="6">
        <f t="shared" ca="1" si="57"/>
        <v>6.9900000000000004E-2</v>
      </c>
      <c r="BP105" s="6">
        <f t="shared" ca="1" si="57"/>
        <v>6.9900000000000004E-2</v>
      </c>
      <c r="BQ105" s="6">
        <f t="shared" ca="1" si="57"/>
        <v>6.9900000000000004E-2</v>
      </c>
      <c r="BR105" s="6">
        <f t="shared" ca="1" si="57"/>
        <v>6.9900000000000004E-2</v>
      </c>
      <c r="BS105" s="6">
        <f t="shared" ca="1" si="57"/>
        <v>6.9900000000000004E-2</v>
      </c>
      <c r="BT105" s="6">
        <f t="shared" ca="1" si="57"/>
        <v>6.9900000000000004E-2</v>
      </c>
      <c r="BU105" s="6">
        <f t="shared" ca="1" si="57"/>
        <v>6.9900000000000004E-2</v>
      </c>
      <c r="BV105" s="6">
        <f t="shared" ca="1" si="57"/>
        <v>6.9900000000000004E-2</v>
      </c>
      <c r="BW105" s="6">
        <f t="shared" ca="1" si="57"/>
        <v>6.9900000000000004E-2</v>
      </c>
      <c r="BX105" s="6">
        <f t="shared" ca="1" si="57"/>
        <v>6.9900000000000004E-2</v>
      </c>
      <c r="BY105" s="31">
        <f t="shared" ca="1" si="61"/>
        <v>110238.22</v>
      </c>
      <c r="BZ105" s="31">
        <f t="shared" ca="1" si="61"/>
        <v>64916.67</v>
      </c>
      <c r="CA105" s="31">
        <f t="shared" ca="1" si="61"/>
        <v>118070.74</v>
      </c>
      <c r="CB105" s="31">
        <f t="shared" ca="1" si="61"/>
        <v>56834.79</v>
      </c>
      <c r="CC105" s="31">
        <f t="shared" ca="1" si="61"/>
        <v>24710.04</v>
      </c>
      <c r="CD105" s="31">
        <f t="shared" ca="1" si="61"/>
        <v>47269.58</v>
      </c>
      <c r="CE105" s="31">
        <f t="shared" ca="1" si="61"/>
        <v>34831.360000000001</v>
      </c>
      <c r="CF105" s="31">
        <f t="shared" ca="1" si="61"/>
        <v>68219.11</v>
      </c>
      <c r="CG105" s="31">
        <f t="shared" ca="1" si="61"/>
        <v>94272.01</v>
      </c>
      <c r="CH105" s="31">
        <f t="shared" ca="1" si="61"/>
        <v>146975.60999999999</v>
      </c>
      <c r="CI105" s="31">
        <f t="shared" ca="1" si="61"/>
        <v>119430.09</v>
      </c>
      <c r="CJ105" s="31">
        <f t="shared" ca="1" si="61"/>
        <v>67718.77</v>
      </c>
      <c r="CK105" s="32">
        <f t="shared" ca="1" si="66"/>
        <v>-6308.34</v>
      </c>
      <c r="CL105" s="32">
        <f t="shared" ca="1" si="66"/>
        <v>-3714.83</v>
      </c>
      <c r="CM105" s="32">
        <f t="shared" ca="1" si="66"/>
        <v>-6756.55</v>
      </c>
      <c r="CN105" s="32">
        <f t="shared" ca="1" si="64"/>
        <v>-3252.35</v>
      </c>
      <c r="CO105" s="32">
        <f t="shared" ca="1" si="64"/>
        <v>-1414.02</v>
      </c>
      <c r="CP105" s="32">
        <f t="shared" ca="1" si="64"/>
        <v>-2704.98</v>
      </c>
      <c r="CQ105" s="32">
        <f t="shared" ca="1" si="55"/>
        <v>-1993.21</v>
      </c>
      <c r="CR105" s="32">
        <f t="shared" ca="1" si="55"/>
        <v>-3903.81</v>
      </c>
      <c r="CS105" s="32">
        <f t="shared" ca="1" si="55"/>
        <v>-5394.68</v>
      </c>
      <c r="CT105" s="32">
        <f t="shared" ca="1" si="55"/>
        <v>-8410.6200000000008</v>
      </c>
      <c r="CU105" s="32">
        <f t="shared" ca="1" si="55"/>
        <v>-6834.34</v>
      </c>
      <c r="CV105" s="32">
        <f t="shared" ca="1" si="55"/>
        <v>-3875.18</v>
      </c>
      <c r="CW105" s="31">
        <f t="shared" ca="1" si="62"/>
        <v>27441.270000000011</v>
      </c>
      <c r="CX105" s="31">
        <f t="shared" ca="1" si="62"/>
        <v>16159.509999999997</v>
      </c>
      <c r="CY105" s="31">
        <f t="shared" ca="1" si="62"/>
        <v>29391.000000000004</v>
      </c>
      <c r="CZ105" s="31">
        <f t="shared" ca="1" si="62"/>
        <v>17156.130000000005</v>
      </c>
      <c r="DA105" s="31">
        <f t="shared" ca="1" si="62"/>
        <v>7458.9700000000021</v>
      </c>
      <c r="DB105" s="31">
        <f t="shared" ca="1" si="62"/>
        <v>14268.789999999997</v>
      </c>
      <c r="DC105" s="31">
        <f t="shared" ca="1" si="56"/>
        <v>10514.190000000002</v>
      </c>
      <c r="DD105" s="31">
        <f t="shared" ca="1" si="56"/>
        <v>31913.670000000006</v>
      </c>
      <c r="DE105" s="31">
        <f t="shared" ca="1" si="56"/>
        <v>44101.499999999985</v>
      </c>
      <c r="DF105" s="31">
        <f t="shared" ca="1" si="56"/>
        <v>61397.529999999992</v>
      </c>
      <c r="DG105" s="31">
        <f t="shared" ca="1" si="56"/>
        <v>49890.680000000008</v>
      </c>
      <c r="DH105" s="31">
        <f t="shared" ca="1" si="56"/>
        <v>28288.81</v>
      </c>
      <c r="DI105" s="32">
        <f t="shared" ca="1" si="48"/>
        <v>1372.06</v>
      </c>
      <c r="DJ105" s="32">
        <f t="shared" ca="1" si="48"/>
        <v>807.98</v>
      </c>
      <c r="DK105" s="32">
        <f t="shared" ca="1" si="48"/>
        <v>1469.55</v>
      </c>
      <c r="DL105" s="32">
        <f t="shared" ca="1" si="48"/>
        <v>857.81</v>
      </c>
      <c r="DM105" s="32">
        <f t="shared" ca="1" si="48"/>
        <v>372.95</v>
      </c>
      <c r="DN105" s="32">
        <f t="shared" ca="1" si="48"/>
        <v>713.44</v>
      </c>
      <c r="DO105" s="32">
        <f t="shared" ca="1" si="58"/>
        <v>525.71</v>
      </c>
      <c r="DP105" s="32">
        <f t="shared" ca="1" si="58"/>
        <v>1595.68</v>
      </c>
      <c r="DQ105" s="32">
        <f t="shared" ca="1" si="58"/>
        <v>2205.08</v>
      </c>
      <c r="DR105" s="32">
        <f t="shared" ca="1" si="58"/>
        <v>3069.88</v>
      </c>
      <c r="DS105" s="32">
        <f t="shared" ca="1" si="58"/>
        <v>2494.5300000000002</v>
      </c>
      <c r="DT105" s="32">
        <f t="shared" ca="1" si="58"/>
        <v>1414.44</v>
      </c>
      <c r="DU105" s="31">
        <f t="shared" ca="1" si="49"/>
        <v>6717.82</v>
      </c>
      <c r="DV105" s="31">
        <f t="shared" ca="1" si="49"/>
        <v>3918.32</v>
      </c>
      <c r="DW105" s="31">
        <f t="shared" ca="1" si="49"/>
        <v>7062.63</v>
      </c>
      <c r="DX105" s="31">
        <f t="shared" ca="1" si="49"/>
        <v>4082.64</v>
      </c>
      <c r="DY105" s="31">
        <f t="shared" ca="1" si="49"/>
        <v>1758.2</v>
      </c>
      <c r="DZ105" s="31">
        <f t="shared" ca="1" si="49"/>
        <v>3330.14</v>
      </c>
      <c r="EA105" s="31">
        <f t="shared" ca="1" si="59"/>
        <v>2430.17</v>
      </c>
      <c r="EB105" s="31">
        <f t="shared" ca="1" si="59"/>
        <v>7301.95</v>
      </c>
      <c r="EC105" s="31">
        <f t="shared" ca="1" si="59"/>
        <v>9987.84</v>
      </c>
      <c r="ED105" s="31">
        <f t="shared" ca="1" si="59"/>
        <v>13766.54</v>
      </c>
      <c r="EE105" s="31">
        <f t="shared" ca="1" si="59"/>
        <v>11070.27</v>
      </c>
      <c r="EF105" s="31">
        <f t="shared" ca="1" si="59"/>
        <v>6213.25</v>
      </c>
      <c r="EG105" s="32">
        <f t="shared" ca="1" si="50"/>
        <v>35531.150000000009</v>
      </c>
      <c r="EH105" s="32">
        <f t="shared" ca="1" si="50"/>
        <v>20885.809999999998</v>
      </c>
      <c r="EI105" s="32">
        <f t="shared" ca="1" si="50"/>
        <v>37923.18</v>
      </c>
      <c r="EJ105" s="32">
        <f t="shared" ca="1" si="50"/>
        <v>22096.580000000005</v>
      </c>
      <c r="EK105" s="32">
        <f t="shared" ca="1" si="50"/>
        <v>9590.1200000000026</v>
      </c>
      <c r="EL105" s="32">
        <f t="shared" ca="1" si="50"/>
        <v>18312.37</v>
      </c>
      <c r="EM105" s="32">
        <f t="shared" ca="1" si="60"/>
        <v>13470.070000000002</v>
      </c>
      <c r="EN105" s="32">
        <f t="shared" ca="1" si="60"/>
        <v>40811.300000000003</v>
      </c>
      <c r="EO105" s="32">
        <f t="shared" ca="1" si="60"/>
        <v>56294.419999999984</v>
      </c>
      <c r="EP105" s="32">
        <f t="shared" ca="1" si="60"/>
        <v>78233.949999999983</v>
      </c>
      <c r="EQ105" s="32">
        <f t="shared" ca="1" si="60"/>
        <v>63455.48000000001</v>
      </c>
      <c r="ER105" s="32">
        <f t="shared" ca="1" si="60"/>
        <v>35916.5</v>
      </c>
    </row>
    <row r="106" spans="1:148" x14ac:dyDescent="0.25">
      <c r="A106" t="s">
        <v>482</v>
      </c>
      <c r="B106" s="1" t="s">
        <v>116</v>
      </c>
      <c r="C106" t="str">
        <f t="shared" ca="1" si="52"/>
        <v>SCTG</v>
      </c>
      <c r="D106" t="str">
        <f t="shared" ca="1" si="53"/>
        <v>Scotford Industrial System</v>
      </c>
      <c r="E106" s="51">
        <v>102.2323</v>
      </c>
      <c r="G106" s="51">
        <v>25.350100000000001</v>
      </c>
      <c r="H106" s="51">
        <v>10.5923</v>
      </c>
      <c r="I106" s="51">
        <v>68.876499999999993</v>
      </c>
      <c r="J106" s="51">
        <v>594.49590000000001</v>
      </c>
      <c r="K106" s="51">
        <v>7.1185999999999998</v>
      </c>
      <c r="L106" s="51">
        <v>2099.9133999999999</v>
      </c>
      <c r="M106" s="51">
        <v>248.0273</v>
      </c>
      <c r="N106" s="51">
        <v>1290.3240000000001</v>
      </c>
      <c r="O106" s="51">
        <v>3908.2024999999999</v>
      </c>
      <c r="P106" s="51">
        <v>6.5084999999999997</v>
      </c>
      <c r="Q106" s="32">
        <v>93426.11</v>
      </c>
      <c r="R106" s="32"/>
      <c r="S106" s="32">
        <v>2202.21</v>
      </c>
      <c r="T106" s="32">
        <v>428.89</v>
      </c>
      <c r="U106" s="32">
        <v>1932.29</v>
      </c>
      <c r="V106" s="32">
        <v>96574.14</v>
      </c>
      <c r="W106" s="32">
        <v>7118.6</v>
      </c>
      <c r="X106" s="32">
        <v>150095.43</v>
      </c>
      <c r="Y106" s="32">
        <v>8439.51</v>
      </c>
      <c r="Z106" s="32">
        <v>348844.18</v>
      </c>
      <c r="AA106" s="32">
        <v>420402.96</v>
      </c>
      <c r="AB106" s="32">
        <v>1321.53</v>
      </c>
      <c r="AC106" s="2">
        <v>3.03</v>
      </c>
      <c r="AE106" s="2">
        <v>3.03</v>
      </c>
      <c r="AF106" s="2">
        <v>3.03</v>
      </c>
      <c r="AG106" s="2">
        <v>3.03</v>
      </c>
      <c r="AH106" s="2">
        <v>3.03</v>
      </c>
      <c r="AI106" s="2">
        <v>3.03</v>
      </c>
      <c r="AJ106" s="2">
        <v>2.46</v>
      </c>
      <c r="AK106" s="2">
        <v>2.46</v>
      </c>
      <c r="AL106" s="2">
        <v>2.46</v>
      </c>
      <c r="AM106" s="2">
        <v>2.46</v>
      </c>
      <c r="AN106" s="2">
        <v>2.46</v>
      </c>
      <c r="AO106" s="33">
        <v>2830.81</v>
      </c>
      <c r="AP106" s="33"/>
      <c r="AQ106" s="33">
        <v>66.73</v>
      </c>
      <c r="AR106" s="33">
        <v>13</v>
      </c>
      <c r="AS106" s="33">
        <v>58.55</v>
      </c>
      <c r="AT106" s="33">
        <v>2926.2</v>
      </c>
      <c r="AU106" s="33">
        <v>215.69</v>
      </c>
      <c r="AV106" s="33">
        <v>3692.35</v>
      </c>
      <c r="AW106" s="33">
        <v>207.61</v>
      </c>
      <c r="AX106" s="33">
        <v>8581.57</v>
      </c>
      <c r="AY106" s="33">
        <v>10341.91</v>
      </c>
      <c r="AZ106" s="33">
        <v>32.51</v>
      </c>
      <c r="BA106" s="31">
        <f t="shared" si="65"/>
        <v>9.34</v>
      </c>
      <c r="BB106" s="31">
        <f t="shared" si="65"/>
        <v>0</v>
      </c>
      <c r="BC106" s="31">
        <f t="shared" si="65"/>
        <v>0.22</v>
      </c>
      <c r="BD106" s="31">
        <f t="shared" si="63"/>
        <v>-1.54</v>
      </c>
      <c r="BE106" s="31">
        <f t="shared" si="63"/>
        <v>-6.96</v>
      </c>
      <c r="BF106" s="31">
        <f t="shared" si="63"/>
        <v>-347.67</v>
      </c>
      <c r="BG106" s="31">
        <f t="shared" si="54"/>
        <v>-25.63</v>
      </c>
      <c r="BH106" s="31">
        <f t="shared" si="54"/>
        <v>-1350.86</v>
      </c>
      <c r="BI106" s="31">
        <f t="shared" si="54"/>
        <v>-75.959999999999994</v>
      </c>
      <c r="BJ106" s="31">
        <f t="shared" si="54"/>
        <v>-1918.64</v>
      </c>
      <c r="BK106" s="31">
        <f t="shared" si="54"/>
        <v>-2312.2199999999998</v>
      </c>
      <c r="BL106" s="31">
        <f t="shared" si="54"/>
        <v>-7.27</v>
      </c>
      <c r="BM106" s="6">
        <f t="shared" ca="1" si="57"/>
        <v>4.3799999999999999E-2</v>
      </c>
      <c r="BN106" s="6">
        <f t="shared" ca="1" si="57"/>
        <v>4.3799999999999999E-2</v>
      </c>
      <c r="BO106" s="6">
        <f t="shared" ca="1" si="57"/>
        <v>4.3799999999999999E-2</v>
      </c>
      <c r="BP106" s="6">
        <f t="shared" ca="1" si="57"/>
        <v>4.3799999999999999E-2</v>
      </c>
      <c r="BQ106" s="6">
        <f t="shared" ca="1" si="57"/>
        <v>4.3799999999999999E-2</v>
      </c>
      <c r="BR106" s="6">
        <f t="shared" ca="1" si="57"/>
        <v>4.3799999999999999E-2</v>
      </c>
      <c r="BS106" s="6">
        <f t="shared" ref="BS106:BX106" ca="1" si="67">VLOOKUP($C106,LossFactorLookup,3,FALSE)</f>
        <v>4.3799999999999999E-2</v>
      </c>
      <c r="BT106" s="6">
        <f t="shared" ca="1" si="67"/>
        <v>4.3799999999999999E-2</v>
      </c>
      <c r="BU106" s="6">
        <f t="shared" ca="1" si="67"/>
        <v>4.3799999999999999E-2</v>
      </c>
      <c r="BV106" s="6">
        <f t="shared" ca="1" si="67"/>
        <v>4.3799999999999999E-2</v>
      </c>
      <c r="BW106" s="6">
        <f t="shared" ca="1" si="67"/>
        <v>4.3799999999999999E-2</v>
      </c>
      <c r="BX106" s="6">
        <f t="shared" ca="1" si="67"/>
        <v>4.3799999999999999E-2</v>
      </c>
      <c r="BY106" s="31">
        <f t="shared" ca="1" si="61"/>
        <v>4092.06</v>
      </c>
      <c r="BZ106" s="31">
        <f t="shared" ca="1" si="61"/>
        <v>0</v>
      </c>
      <c r="CA106" s="31">
        <f t="shared" ca="1" si="61"/>
        <v>96.46</v>
      </c>
      <c r="CB106" s="31">
        <f t="shared" ca="1" si="61"/>
        <v>18.79</v>
      </c>
      <c r="CC106" s="31">
        <f t="shared" ca="1" si="61"/>
        <v>84.63</v>
      </c>
      <c r="CD106" s="31">
        <f t="shared" ca="1" si="61"/>
        <v>4229.95</v>
      </c>
      <c r="CE106" s="31">
        <f t="shared" ca="1" si="61"/>
        <v>311.79000000000002</v>
      </c>
      <c r="CF106" s="31">
        <f t="shared" ca="1" si="61"/>
        <v>6574.18</v>
      </c>
      <c r="CG106" s="31">
        <f t="shared" ca="1" si="61"/>
        <v>369.65</v>
      </c>
      <c r="CH106" s="31">
        <f t="shared" ca="1" si="61"/>
        <v>15279.38</v>
      </c>
      <c r="CI106" s="31">
        <f t="shared" ca="1" si="61"/>
        <v>18413.650000000001</v>
      </c>
      <c r="CJ106" s="31">
        <f t="shared" ca="1" si="61"/>
        <v>57.88</v>
      </c>
      <c r="CK106" s="32">
        <f t="shared" ca="1" si="66"/>
        <v>-373.7</v>
      </c>
      <c r="CL106" s="32">
        <f t="shared" ca="1" si="66"/>
        <v>0</v>
      </c>
      <c r="CM106" s="32">
        <f t="shared" ca="1" si="66"/>
        <v>-8.81</v>
      </c>
      <c r="CN106" s="32">
        <f t="shared" ca="1" si="64"/>
        <v>-1.72</v>
      </c>
      <c r="CO106" s="32">
        <f t="shared" ca="1" si="64"/>
        <v>-7.73</v>
      </c>
      <c r="CP106" s="32">
        <f t="shared" ca="1" si="64"/>
        <v>-386.3</v>
      </c>
      <c r="CQ106" s="32">
        <f t="shared" ca="1" si="55"/>
        <v>-28.47</v>
      </c>
      <c r="CR106" s="32">
        <f t="shared" ca="1" si="55"/>
        <v>-600.38</v>
      </c>
      <c r="CS106" s="32">
        <f t="shared" ca="1" si="55"/>
        <v>-33.76</v>
      </c>
      <c r="CT106" s="32">
        <f t="shared" ca="1" si="55"/>
        <v>-1395.38</v>
      </c>
      <c r="CU106" s="32">
        <f t="shared" ca="1" si="55"/>
        <v>-1681.61</v>
      </c>
      <c r="CV106" s="32">
        <f t="shared" ca="1" si="55"/>
        <v>-5.29</v>
      </c>
      <c r="CW106" s="31">
        <f t="shared" ca="1" si="62"/>
        <v>878.21000000000015</v>
      </c>
      <c r="CX106" s="31">
        <f t="shared" ca="1" si="62"/>
        <v>0</v>
      </c>
      <c r="CY106" s="31">
        <f t="shared" ca="1" si="62"/>
        <v>20.699999999999989</v>
      </c>
      <c r="CZ106" s="31">
        <f t="shared" ca="1" si="62"/>
        <v>5.61</v>
      </c>
      <c r="DA106" s="31">
        <f t="shared" ca="1" si="62"/>
        <v>25.309999999999995</v>
      </c>
      <c r="DB106" s="31">
        <f t="shared" ca="1" si="62"/>
        <v>1265.1199999999999</v>
      </c>
      <c r="DC106" s="31">
        <f t="shared" ca="1" si="56"/>
        <v>93.260000000000048</v>
      </c>
      <c r="DD106" s="31">
        <f t="shared" ca="1" si="56"/>
        <v>3632.3100000000004</v>
      </c>
      <c r="DE106" s="31">
        <f t="shared" ca="1" si="56"/>
        <v>204.23999999999995</v>
      </c>
      <c r="DF106" s="31">
        <f t="shared" ca="1" si="56"/>
        <v>7221.0700000000006</v>
      </c>
      <c r="DG106" s="31">
        <f t="shared" ca="1" si="56"/>
        <v>8702.35</v>
      </c>
      <c r="DH106" s="31">
        <f t="shared" ca="1" si="56"/>
        <v>27.350000000000005</v>
      </c>
      <c r="DI106" s="32">
        <f t="shared" ca="1" si="48"/>
        <v>43.91</v>
      </c>
      <c r="DJ106" s="32">
        <f t="shared" ca="1" si="48"/>
        <v>0</v>
      </c>
      <c r="DK106" s="32">
        <f t="shared" ca="1" si="48"/>
        <v>1.04</v>
      </c>
      <c r="DL106" s="32">
        <f t="shared" ca="1" si="48"/>
        <v>0.28000000000000003</v>
      </c>
      <c r="DM106" s="32">
        <f t="shared" ca="1" si="48"/>
        <v>1.27</v>
      </c>
      <c r="DN106" s="32">
        <f t="shared" ca="1" si="48"/>
        <v>63.26</v>
      </c>
      <c r="DO106" s="32">
        <f t="shared" ca="1" si="58"/>
        <v>4.66</v>
      </c>
      <c r="DP106" s="32">
        <f t="shared" ca="1" si="58"/>
        <v>181.62</v>
      </c>
      <c r="DQ106" s="32">
        <f t="shared" ca="1" si="58"/>
        <v>10.210000000000001</v>
      </c>
      <c r="DR106" s="32">
        <f t="shared" ca="1" si="58"/>
        <v>361.05</v>
      </c>
      <c r="DS106" s="32">
        <f t="shared" ca="1" si="58"/>
        <v>435.12</v>
      </c>
      <c r="DT106" s="32">
        <f t="shared" ca="1" si="58"/>
        <v>1.37</v>
      </c>
      <c r="DU106" s="31">
        <f t="shared" ca="1" si="49"/>
        <v>214.99</v>
      </c>
      <c r="DV106" s="31">
        <f t="shared" ca="1" si="49"/>
        <v>0</v>
      </c>
      <c r="DW106" s="31">
        <f t="shared" ca="1" si="49"/>
        <v>4.97</v>
      </c>
      <c r="DX106" s="31">
        <f t="shared" ca="1" si="49"/>
        <v>1.34</v>
      </c>
      <c r="DY106" s="31">
        <f t="shared" ca="1" si="49"/>
        <v>5.97</v>
      </c>
      <c r="DZ106" s="31">
        <f t="shared" ca="1" si="49"/>
        <v>295.26</v>
      </c>
      <c r="EA106" s="31">
        <f t="shared" ca="1" si="59"/>
        <v>21.56</v>
      </c>
      <c r="EB106" s="31">
        <f t="shared" ca="1" si="59"/>
        <v>831.08</v>
      </c>
      <c r="EC106" s="31">
        <f t="shared" ca="1" si="59"/>
        <v>46.26</v>
      </c>
      <c r="ED106" s="31">
        <f t="shared" ca="1" si="59"/>
        <v>1619.11</v>
      </c>
      <c r="EE106" s="31">
        <f t="shared" ca="1" si="59"/>
        <v>1930.97</v>
      </c>
      <c r="EF106" s="31">
        <f t="shared" ca="1" si="59"/>
        <v>6.01</v>
      </c>
      <c r="EG106" s="32">
        <f t="shared" ca="1" si="50"/>
        <v>1137.1100000000001</v>
      </c>
      <c r="EH106" s="32">
        <f t="shared" ca="1" si="50"/>
        <v>0</v>
      </c>
      <c r="EI106" s="32">
        <f t="shared" ca="1" si="50"/>
        <v>26.709999999999987</v>
      </c>
      <c r="EJ106" s="32">
        <f t="shared" ca="1" si="50"/>
        <v>7.23</v>
      </c>
      <c r="EK106" s="32">
        <f t="shared" ca="1" si="50"/>
        <v>32.549999999999997</v>
      </c>
      <c r="EL106" s="32">
        <f t="shared" ca="1" si="50"/>
        <v>1623.6399999999999</v>
      </c>
      <c r="EM106" s="32">
        <f t="shared" ca="1" si="60"/>
        <v>119.48000000000005</v>
      </c>
      <c r="EN106" s="32">
        <f t="shared" ca="1" si="60"/>
        <v>4645.01</v>
      </c>
      <c r="EO106" s="32">
        <f t="shared" ca="1" si="60"/>
        <v>260.70999999999998</v>
      </c>
      <c r="EP106" s="32">
        <f t="shared" ca="1" si="60"/>
        <v>9201.2300000000014</v>
      </c>
      <c r="EQ106" s="32">
        <f t="shared" ca="1" si="60"/>
        <v>11068.44</v>
      </c>
      <c r="ER106" s="32">
        <f t="shared" ca="1" si="60"/>
        <v>34.730000000000004</v>
      </c>
    </row>
    <row r="107" spans="1:148" x14ac:dyDescent="0.25">
      <c r="A107" t="s">
        <v>446</v>
      </c>
      <c r="B107" s="1" t="s">
        <v>27</v>
      </c>
      <c r="C107" t="str">
        <f t="shared" ca="1" si="52"/>
        <v>SD2</v>
      </c>
      <c r="D107" t="str">
        <f t="shared" ca="1" si="53"/>
        <v>Sundance #2</v>
      </c>
      <c r="P107" s="51">
        <v>8.9499999999999994E-5</v>
      </c>
      <c r="Q107" s="32"/>
      <c r="R107" s="32"/>
      <c r="S107" s="32"/>
      <c r="T107" s="32"/>
      <c r="U107" s="32"/>
      <c r="V107" s="32"/>
      <c r="W107" s="32"/>
      <c r="X107" s="32"/>
      <c r="Y107" s="32"/>
      <c r="Z107" s="32"/>
      <c r="AA107" s="32"/>
      <c r="AB107" s="32">
        <v>0</v>
      </c>
      <c r="AN107" s="2">
        <v>0</v>
      </c>
      <c r="AO107" s="33"/>
      <c r="AP107" s="33"/>
      <c r="AQ107" s="33"/>
      <c r="AR107" s="33"/>
      <c r="AS107" s="33"/>
      <c r="AT107" s="33"/>
      <c r="AU107" s="33"/>
      <c r="AV107" s="33"/>
      <c r="AW107" s="33"/>
      <c r="AX107" s="33"/>
      <c r="AY107" s="33"/>
      <c r="AZ107" s="33">
        <v>0</v>
      </c>
      <c r="BA107" s="31">
        <f t="shared" si="65"/>
        <v>0</v>
      </c>
      <c r="BB107" s="31">
        <f t="shared" si="65"/>
        <v>0</v>
      </c>
      <c r="BC107" s="31">
        <f t="shared" si="65"/>
        <v>0</v>
      </c>
      <c r="BD107" s="31">
        <f t="shared" si="63"/>
        <v>0</v>
      </c>
      <c r="BE107" s="31">
        <f t="shared" si="63"/>
        <v>0</v>
      </c>
      <c r="BF107" s="31">
        <f t="shared" si="63"/>
        <v>0</v>
      </c>
      <c r="BG107" s="31">
        <f t="shared" si="54"/>
        <v>0</v>
      </c>
      <c r="BH107" s="31">
        <f t="shared" si="54"/>
        <v>0</v>
      </c>
      <c r="BI107" s="31">
        <f t="shared" si="54"/>
        <v>0</v>
      </c>
      <c r="BJ107" s="31">
        <f t="shared" si="54"/>
        <v>0</v>
      </c>
      <c r="BK107" s="31">
        <f t="shared" si="54"/>
        <v>0</v>
      </c>
      <c r="BL107" s="31">
        <f t="shared" si="54"/>
        <v>0</v>
      </c>
      <c r="BM107" s="6">
        <f t="shared" ref="BM107:BX128" ca="1" si="68">VLOOKUP($C107,LossFactorLookup,3,FALSE)</f>
        <v>8.3500000000000005E-2</v>
      </c>
      <c r="BN107" s="6">
        <f t="shared" ca="1" si="68"/>
        <v>8.3500000000000005E-2</v>
      </c>
      <c r="BO107" s="6">
        <f t="shared" ca="1" si="68"/>
        <v>8.3500000000000005E-2</v>
      </c>
      <c r="BP107" s="6">
        <f t="shared" ca="1" si="68"/>
        <v>8.3500000000000005E-2</v>
      </c>
      <c r="BQ107" s="6">
        <f t="shared" ca="1" si="68"/>
        <v>8.3500000000000005E-2</v>
      </c>
      <c r="BR107" s="6">
        <f t="shared" ca="1" si="68"/>
        <v>8.3500000000000005E-2</v>
      </c>
      <c r="BS107" s="6">
        <f t="shared" ca="1" si="68"/>
        <v>8.3500000000000005E-2</v>
      </c>
      <c r="BT107" s="6">
        <f t="shared" ca="1" si="68"/>
        <v>8.3500000000000005E-2</v>
      </c>
      <c r="BU107" s="6">
        <f t="shared" ca="1" si="68"/>
        <v>8.3500000000000005E-2</v>
      </c>
      <c r="BV107" s="6">
        <f t="shared" ca="1" si="68"/>
        <v>8.3500000000000005E-2</v>
      </c>
      <c r="BW107" s="6">
        <f t="shared" ca="1" si="68"/>
        <v>8.3500000000000005E-2</v>
      </c>
      <c r="BX107" s="6">
        <f t="shared" ca="1" si="68"/>
        <v>8.3500000000000005E-2</v>
      </c>
      <c r="BY107" s="31">
        <f t="shared" ca="1" si="61"/>
        <v>0</v>
      </c>
      <c r="BZ107" s="31">
        <f t="shared" ca="1" si="61"/>
        <v>0</v>
      </c>
      <c r="CA107" s="31">
        <f t="shared" ca="1" si="61"/>
        <v>0</v>
      </c>
      <c r="CB107" s="31">
        <f t="shared" ca="1" si="61"/>
        <v>0</v>
      </c>
      <c r="CC107" s="31">
        <f t="shared" ca="1" si="61"/>
        <v>0</v>
      </c>
      <c r="CD107" s="31">
        <f t="shared" ca="1" si="61"/>
        <v>0</v>
      </c>
      <c r="CE107" s="31">
        <f t="shared" ca="1" si="61"/>
        <v>0</v>
      </c>
      <c r="CF107" s="31">
        <f t="shared" ca="1" si="61"/>
        <v>0</v>
      </c>
      <c r="CG107" s="31">
        <f t="shared" ca="1" si="61"/>
        <v>0</v>
      </c>
      <c r="CH107" s="31">
        <f t="shared" ca="1" si="61"/>
        <v>0</v>
      </c>
      <c r="CI107" s="31">
        <f t="shared" ca="1" si="61"/>
        <v>0</v>
      </c>
      <c r="CJ107" s="31">
        <f t="shared" ca="1" si="61"/>
        <v>0</v>
      </c>
      <c r="CK107" s="32">
        <f t="shared" ca="1" si="66"/>
        <v>0</v>
      </c>
      <c r="CL107" s="32">
        <f t="shared" ca="1" si="66"/>
        <v>0</v>
      </c>
      <c r="CM107" s="32">
        <f t="shared" ca="1" si="66"/>
        <v>0</v>
      </c>
      <c r="CN107" s="32">
        <f t="shared" ca="1" si="64"/>
        <v>0</v>
      </c>
      <c r="CO107" s="32">
        <f t="shared" ca="1" si="64"/>
        <v>0</v>
      </c>
      <c r="CP107" s="32">
        <f t="shared" ca="1" si="64"/>
        <v>0</v>
      </c>
      <c r="CQ107" s="32">
        <f t="shared" ca="1" si="55"/>
        <v>0</v>
      </c>
      <c r="CR107" s="32">
        <f t="shared" ca="1" si="55"/>
        <v>0</v>
      </c>
      <c r="CS107" s="32">
        <f t="shared" ca="1" si="55"/>
        <v>0</v>
      </c>
      <c r="CT107" s="32">
        <f t="shared" ca="1" si="55"/>
        <v>0</v>
      </c>
      <c r="CU107" s="32">
        <f t="shared" ca="1" si="55"/>
        <v>0</v>
      </c>
      <c r="CV107" s="32">
        <f t="shared" ca="1" si="55"/>
        <v>0</v>
      </c>
      <c r="CW107" s="31">
        <f t="shared" ca="1" si="62"/>
        <v>0</v>
      </c>
      <c r="CX107" s="31">
        <f t="shared" ca="1" si="62"/>
        <v>0</v>
      </c>
      <c r="CY107" s="31">
        <f t="shared" ca="1" si="62"/>
        <v>0</v>
      </c>
      <c r="CZ107" s="31">
        <f t="shared" ca="1" si="62"/>
        <v>0</v>
      </c>
      <c r="DA107" s="31">
        <f t="shared" ca="1" si="62"/>
        <v>0</v>
      </c>
      <c r="DB107" s="31">
        <f t="shared" ca="1" si="62"/>
        <v>0</v>
      </c>
      <c r="DC107" s="31">
        <f t="shared" ca="1" si="56"/>
        <v>0</v>
      </c>
      <c r="DD107" s="31">
        <f t="shared" ca="1" si="56"/>
        <v>0</v>
      </c>
      <c r="DE107" s="31">
        <f t="shared" ca="1" si="56"/>
        <v>0</v>
      </c>
      <c r="DF107" s="31">
        <f t="shared" ca="1" si="56"/>
        <v>0</v>
      </c>
      <c r="DG107" s="31">
        <f t="shared" ca="1" si="56"/>
        <v>0</v>
      </c>
      <c r="DH107" s="31">
        <f t="shared" ca="1" si="56"/>
        <v>0</v>
      </c>
      <c r="DI107" s="32">
        <f t="shared" ca="1" si="48"/>
        <v>0</v>
      </c>
      <c r="DJ107" s="32">
        <f t="shared" ca="1" si="48"/>
        <v>0</v>
      </c>
      <c r="DK107" s="32">
        <f t="shared" ca="1" si="48"/>
        <v>0</v>
      </c>
      <c r="DL107" s="32">
        <f t="shared" ca="1" si="48"/>
        <v>0</v>
      </c>
      <c r="DM107" s="32">
        <f t="shared" ca="1" si="48"/>
        <v>0</v>
      </c>
      <c r="DN107" s="32">
        <f t="shared" ca="1" si="48"/>
        <v>0</v>
      </c>
      <c r="DO107" s="32">
        <f t="shared" ca="1" si="58"/>
        <v>0</v>
      </c>
      <c r="DP107" s="32">
        <f t="shared" ca="1" si="58"/>
        <v>0</v>
      </c>
      <c r="DQ107" s="32">
        <f t="shared" ca="1" si="58"/>
        <v>0</v>
      </c>
      <c r="DR107" s="32">
        <f t="shared" ca="1" si="58"/>
        <v>0</v>
      </c>
      <c r="DS107" s="32">
        <f t="shared" ca="1" si="58"/>
        <v>0</v>
      </c>
      <c r="DT107" s="32">
        <f t="shared" ca="1" si="58"/>
        <v>0</v>
      </c>
      <c r="DU107" s="31">
        <f t="shared" ca="1" si="49"/>
        <v>0</v>
      </c>
      <c r="DV107" s="31">
        <f t="shared" ca="1" si="49"/>
        <v>0</v>
      </c>
      <c r="DW107" s="31">
        <f t="shared" ca="1" si="49"/>
        <v>0</v>
      </c>
      <c r="DX107" s="31">
        <f t="shared" ca="1" si="49"/>
        <v>0</v>
      </c>
      <c r="DY107" s="31">
        <f t="shared" ca="1" si="49"/>
        <v>0</v>
      </c>
      <c r="DZ107" s="31">
        <f t="shared" ca="1" si="49"/>
        <v>0</v>
      </c>
      <c r="EA107" s="31">
        <f t="shared" ca="1" si="59"/>
        <v>0</v>
      </c>
      <c r="EB107" s="31">
        <f t="shared" ca="1" si="59"/>
        <v>0</v>
      </c>
      <c r="EC107" s="31">
        <f t="shared" ca="1" si="59"/>
        <v>0</v>
      </c>
      <c r="ED107" s="31">
        <f t="shared" ca="1" si="59"/>
        <v>0</v>
      </c>
      <c r="EE107" s="31">
        <f t="shared" ca="1" si="59"/>
        <v>0</v>
      </c>
      <c r="EF107" s="31">
        <f t="shared" ca="1" si="59"/>
        <v>0</v>
      </c>
      <c r="EG107" s="32">
        <f t="shared" ca="1" si="50"/>
        <v>0</v>
      </c>
      <c r="EH107" s="32">
        <f t="shared" ca="1" si="50"/>
        <v>0</v>
      </c>
      <c r="EI107" s="32">
        <f t="shared" ca="1" si="50"/>
        <v>0</v>
      </c>
      <c r="EJ107" s="32">
        <f t="shared" ca="1" si="50"/>
        <v>0</v>
      </c>
      <c r="EK107" s="32">
        <f t="shared" ca="1" si="50"/>
        <v>0</v>
      </c>
      <c r="EL107" s="32">
        <f t="shared" ca="1" si="50"/>
        <v>0</v>
      </c>
      <c r="EM107" s="32">
        <f t="shared" ca="1" si="60"/>
        <v>0</v>
      </c>
      <c r="EN107" s="32">
        <f t="shared" ca="1" si="60"/>
        <v>0</v>
      </c>
      <c r="EO107" s="32">
        <f t="shared" ca="1" si="60"/>
        <v>0</v>
      </c>
      <c r="EP107" s="32">
        <f t="shared" ca="1" si="60"/>
        <v>0</v>
      </c>
      <c r="EQ107" s="32">
        <f t="shared" ca="1" si="60"/>
        <v>0</v>
      </c>
      <c r="ER107" s="32">
        <f t="shared" ca="1" si="60"/>
        <v>0</v>
      </c>
    </row>
    <row r="108" spans="1:148" x14ac:dyDescent="0.25">
      <c r="A108" t="s">
        <v>483</v>
      </c>
      <c r="B108" s="1" t="s">
        <v>23</v>
      </c>
      <c r="C108" t="str">
        <f t="shared" ca="1" si="52"/>
        <v>SD3</v>
      </c>
      <c r="D108" t="str">
        <f t="shared" ca="1" si="53"/>
        <v>Sundance #3</v>
      </c>
      <c r="E108" s="51">
        <v>234043.18913000001</v>
      </c>
      <c r="F108" s="51">
        <v>218927.71908000001</v>
      </c>
      <c r="G108" s="51">
        <v>223996.57701000001</v>
      </c>
      <c r="H108" s="51">
        <v>211948.65959</v>
      </c>
      <c r="I108" s="51">
        <v>169444.7928958</v>
      </c>
      <c r="J108" s="51">
        <v>134635.37302100001</v>
      </c>
      <c r="K108" s="51">
        <v>109934.9911398</v>
      </c>
      <c r="M108" s="51">
        <v>25332.0504248</v>
      </c>
      <c r="N108" s="51">
        <v>216466.55551000001</v>
      </c>
      <c r="O108" s="51">
        <v>134093.7781843</v>
      </c>
      <c r="P108" s="51">
        <v>220113.64748000001</v>
      </c>
      <c r="Q108" s="32">
        <v>20314341.34</v>
      </c>
      <c r="R108" s="32">
        <v>9625146.7200000007</v>
      </c>
      <c r="S108" s="32">
        <v>11544904.220000001</v>
      </c>
      <c r="T108" s="32">
        <v>9388463.7599999998</v>
      </c>
      <c r="U108" s="32">
        <v>4803053.88</v>
      </c>
      <c r="V108" s="32">
        <v>8501538.2799999993</v>
      </c>
      <c r="W108" s="32">
        <v>8169692.3899999997</v>
      </c>
      <c r="X108" s="32"/>
      <c r="Y108" s="32">
        <v>407685.83</v>
      </c>
      <c r="Z108" s="32">
        <v>19416950.010000002</v>
      </c>
      <c r="AA108" s="32">
        <v>10504211.43</v>
      </c>
      <c r="AB108" s="32">
        <v>13162332.65</v>
      </c>
      <c r="AC108" s="2">
        <v>4.54</v>
      </c>
      <c r="AD108" s="2">
        <v>4.54</v>
      </c>
      <c r="AE108" s="2">
        <v>4.54</v>
      </c>
      <c r="AF108" s="2">
        <v>4.54</v>
      </c>
      <c r="AG108" s="2">
        <v>4.54</v>
      </c>
      <c r="AH108" s="2">
        <v>4.54</v>
      </c>
      <c r="AI108" s="2">
        <v>4.54</v>
      </c>
      <c r="AK108" s="2">
        <v>3.93</v>
      </c>
      <c r="AL108" s="2">
        <v>3.93</v>
      </c>
      <c r="AM108" s="2">
        <v>3.93</v>
      </c>
      <c r="AN108" s="2">
        <v>3.93</v>
      </c>
      <c r="AO108" s="33">
        <v>922271.1</v>
      </c>
      <c r="AP108" s="33">
        <v>436981.66</v>
      </c>
      <c r="AQ108" s="33">
        <v>524138.65</v>
      </c>
      <c r="AR108" s="33">
        <v>426236.25</v>
      </c>
      <c r="AS108" s="33">
        <v>218058.65</v>
      </c>
      <c r="AT108" s="33">
        <v>385969.84</v>
      </c>
      <c r="AU108" s="33">
        <v>370904.03</v>
      </c>
      <c r="AV108" s="33"/>
      <c r="AW108" s="33">
        <v>16022.05</v>
      </c>
      <c r="AX108" s="33">
        <v>763086.14</v>
      </c>
      <c r="AY108" s="33">
        <v>412815.51</v>
      </c>
      <c r="AZ108" s="33">
        <v>517279.67</v>
      </c>
      <c r="BA108" s="31">
        <f t="shared" si="65"/>
        <v>2031.43</v>
      </c>
      <c r="BB108" s="31">
        <f t="shared" si="65"/>
        <v>962.51</v>
      </c>
      <c r="BC108" s="31">
        <f t="shared" si="65"/>
        <v>1154.49</v>
      </c>
      <c r="BD108" s="31">
        <f t="shared" si="63"/>
        <v>-33798.47</v>
      </c>
      <c r="BE108" s="31">
        <f t="shared" si="63"/>
        <v>-17290.990000000002</v>
      </c>
      <c r="BF108" s="31">
        <f t="shared" si="63"/>
        <v>-30605.54</v>
      </c>
      <c r="BG108" s="31">
        <f t="shared" si="54"/>
        <v>-29410.89</v>
      </c>
      <c r="BH108" s="31">
        <f t="shared" si="54"/>
        <v>0</v>
      </c>
      <c r="BI108" s="31">
        <f t="shared" si="54"/>
        <v>-3669.17</v>
      </c>
      <c r="BJ108" s="31">
        <f t="shared" si="54"/>
        <v>-106793.23</v>
      </c>
      <c r="BK108" s="31">
        <f t="shared" si="54"/>
        <v>-57773.16</v>
      </c>
      <c r="BL108" s="31">
        <f t="shared" si="54"/>
        <v>-72392.83</v>
      </c>
      <c r="BM108" s="6">
        <f t="shared" ca="1" si="68"/>
        <v>4.3799999999999999E-2</v>
      </c>
      <c r="BN108" s="6">
        <f t="shared" ca="1" si="68"/>
        <v>4.3799999999999999E-2</v>
      </c>
      <c r="BO108" s="6">
        <f t="shared" ca="1" si="68"/>
        <v>4.3799999999999999E-2</v>
      </c>
      <c r="BP108" s="6">
        <f t="shared" ca="1" si="68"/>
        <v>4.3799999999999999E-2</v>
      </c>
      <c r="BQ108" s="6">
        <f t="shared" ca="1" si="68"/>
        <v>4.3799999999999999E-2</v>
      </c>
      <c r="BR108" s="6">
        <f t="shared" ca="1" si="68"/>
        <v>4.3799999999999999E-2</v>
      </c>
      <c r="BS108" s="6">
        <f t="shared" ca="1" si="68"/>
        <v>4.3799999999999999E-2</v>
      </c>
      <c r="BT108" s="6">
        <f t="shared" ca="1" si="68"/>
        <v>4.3799999999999999E-2</v>
      </c>
      <c r="BU108" s="6">
        <f t="shared" ca="1" si="68"/>
        <v>4.3799999999999999E-2</v>
      </c>
      <c r="BV108" s="6">
        <f t="shared" ca="1" si="68"/>
        <v>4.3799999999999999E-2</v>
      </c>
      <c r="BW108" s="6">
        <f t="shared" ca="1" si="68"/>
        <v>4.3799999999999999E-2</v>
      </c>
      <c r="BX108" s="6">
        <f t="shared" ca="1" si="68"/>
        <v>4.3799999999999999E-2</v>
      </c>
      <c r="BY108" s="31">
        <f t="shared" ca="1" si="61"/>
        <v>889768.15</v>
      </c>
      <c r="BZ108" s="31">
        <f t="shared" ca="1" si="61"/>
        <v>421581.43</v>
      </c>
      <c r="CA108" s="31">
        <f t="shared" ca="1" si="61"/>
        <v>505666.8</v>
      </c>
      <c r="CB108" s="31">
        <f t="shared" ca="1" si="61"/>
        <v>411214.71</v>
      </c>
      <c r="CC108" s="31">
        <f t="shared" ca="1" si="61"/>
        <v>210373.76000000001</v>
      </c>
      <c r="CD108" s="31">
        <f t="shared" ca="1" si="61"/>
        <v>372367.38</v>
      </c>
      <c r="CE108" s="31">
        <f t="shared" ca="1" si="61"/>
        <v>357832.53</v>
      </c>
      <c r="CF108" s="31">
        <f t="shared" ca="1" si="61"/>
        <v>0</v>
      </c>
      <c r="CG108" s="31">
        <f t="shared" ca="1" si="61"/>
        <v>17856.64</v>
      </c>
      <c r="CH108" s="31">
        <f t="shared" ca="1" si="61"/>
        <v>850462.41</v>
      </c>
      <c r="CI108" s="31">
        <f t="shared" ca="1" si="61"/>
        <v>460084.46</v>
      </c>
      <c r="CJ108" s="31">
        <f t="shared" ca="1" si="61"/>
        <v>576510.17000000004</v>
      </c>
      <c r="CK108" s="32">
        <f t="shared" ca="1" si="66"/>
        <v>-81257.37</v>
      </c>
      <c r="CL108" s="32">
        <f t="shared" ca="1" si="66"/>
        <v>-38500.589999999997</v>
      </c>
      <c r="CM108" s="32">
        <f t="shared" ca="1" si="66"/>
        <v>-46179.62</v>
      </c>
      <c r="CN108" s="32">
        <f t="shared" ca="1" si="64"/>
        <v>-37553.86</v>
      </c>
      <c r="CO108" s="32">
        <f t="shared" ca="1" si="64"/>
        <v>-19212.22</v>
      </c>
      <c r="CP108" s="32">
        <f t="shared" ca="1" si="64"/>
        <v>-34006.15</v>
      </c>
      <c r="CQ108" s="32">
        <f t="shared" ca="1" si="55"/>
        <v>-32678.77</v>
      </c>
      <c r="CR108" s="32">
        <f t="shared" ca="1" si="55"/>
        <v>0</v>
      </c>
      <c r="CS108" s="32">
        <f t="shared" ca="1" si="55"/>
        <v>-1630.74</v>
      </c>
      <c r="CT108" s="32">
        <f t="shared" ca="1" si="55"/>
        <v>-77667.8</v>
      </c>
      <c r="CU108" s="32">
        <f t="shared" ca="1" si="55"/>
        <v>-42016.85</v>
      </c>
      <c r="CV108" s="32">
        <f t="shared" ca="1" si="55"/>
        <v>-52649.33</v>
      </c>
      <c r="CW108" s="31">
        <f t="shared" ca="1" si="62"/>
        <v>-115791.74999999994</v>
      </c>
      <c r="CX108" s="31">
        <f t="shared" ca="1" si="62"/>
        <v>-54863.330000000009</v>
      </c>
      <c r="CY108" s="31">
        <f t="shared" ca="1" si="62"/>
        <v>-65805.960000000036</v>
      </c>
      <c r="CZ108" s="31">
        <f t="shared" ca="1" si="62"/>
        <v>-18776.929999999964</v>
      </c>
      <c r="DA108" s="31">
        <f t="shared" ca="1" si="62"/>
        <v>-9606.1199999999844</v>
      </c>
      <c r="DB108" s="31">
        <f t="shared" ca="1" si="62"/>
        <v>-17003.070000000043</v>
      </c>
      <c r="DC108" s="31">
        <f t="shared" ca="1" si="56"/>
        <v>-16339.380000000019</v>
      </c>
      <c r="DD108" s="31">
        <f t="shared" ca="1" si="56"/>
        <v>0</v>
      </c>
      <c r="DE108" s="31">
        <f t="shared" ca="1" si="56"/>
        <v>3873.0200000000004</v>
      </c>
      <c r="DF108" s="31">
        <f t="shared" ca="1" si="56"/>
        <v>116501.69999999997</v>
      </c>
      <c r="DG108" s="31">
        <f t="shared" ca="1" si="56"/>
        <v>63025.260000000038</v>
      </c>
      <c r="DH108" s="31">
        <f t="shared" ca="1" si="56"/>
        <v>78974.000000000044</v>
      </c>
      <c r="DI108" s="32">
        <f t="shared" ca="1" si="48"/>
        <v>-5789.59</v>
      </c>
      <c r="DJ108" s="32">
        <f t="shared" ca="1" si="48"/>
        <v>-2743.17</v>
      </c>
      <c r="DK108" s="32">
        <f t="shared" ca="1" si="48"/>
        <v>-3290.3</v>
      </c>
      <c r="DL108" s="32">
        <f t="shared" ca="1" si="48"/>
        <v>-938.85</v>
      </c>
      <c r="DM108" s="32">
        <f t="shared" ca="1" si="48"/>
        <v>-480.31</v>
      </c>
      <c r="DN108" s="32">
        <f t="shared" ca="1" si="48"/>
        <v>-850.15</v>
      </c>
      <c r="DO108" s="32">
        <f t="shared" ca="1" si="58"/>
        <v>-816.97</v>
      </c>
      <c r="DP108" s="32">
        <f t="shared" ca="1" si="58"/>
        <v>0</v>
      </c>
      <c r="DQ108" s="32">
        <f t="shared" ca="1" si="58"/>
        <v>193.65</v>
      </c>
      <c r="DR108" s="32">
        <f t="shared" ca="1" si="58"/>
        <v>5825.09</v>
      </c>
      <c r="DS108" s="32">
        <f t="shared" ca="1" si="58"/>
        <v>3151.26</v>
      </c>
      <c r="DT108" s="32">
        <f t="shared" ca="1" si="58"/>
        <v>3948.7</v>
      </c>
      <c r="DU108" s="31">
        <f t="shared" ca="1" si="49"/>
        <v>-28346.65</v>
      </c>
      <c r="DV108" s="31">
        <f t="shared" ca="1" si="49"/>
        <v>-13303.15</v>
      </c>
      <c r="DW108" s="31">
        <f t="shared" ca="1" si="49"/>
        <v>-15813.1</v>
      </c>
      <c r="DX108" s="31">
        <f t="shared" ca="1" si="49"/>
        <v>-4468.34</v>
      </c>
      <c r="DY108" s="31">
        <f t="shared" ca="1" si="49"/>
        <v>-2264.31</v>
      </c>
      <c r="DZ108" s="31">
        <f t="shared" ca="1" si="49"/>
        <v>-3968.29</v>
      </c>
      <c r="EA108" s="31">
        <f t="shared" ca="1" si="59"/>
        <v>-3776.56</v>
      </c>
      <c r="EB108" s="31">
        <f t="shared" ca="1" si="59"/>
        <v>0</v>
      </c>
      <c r="EC108" s="31">
        <f t="shared" ca="1" si="59"/>
        <v>877.14</v>
      </c>
      <c r="ED108" s="31">
        <f t="shared" ca="1" si="59"/>
        <v>26121.98</v>
      </c>
      <c r="EE108" s="31">
        <f t="shared" ca="1" si="59"/>
        <v>13984.71</v>
      </c>
      <c r="EF108" s="31">
        <f t="shared" ca="1" si="59"/>
        <v>17345.57</v>
      </c>
      <c r="EG108" s="32">
        <f t="shared" ca="1" si="50"/>
        <v>-149927.98999999993</v>
      </c>
      <c r="EH108" s="32">
        <f t="shared" ca="1" si="50"/>
        <v>-70909.650000000009</v>
      </c>
      <c r="EI108" s="32">
        <f t="shared" ca="1" si="50"/>
        <v>-84909.360000000044</v>
      </c>
      <c r="EJ108" s="32">
        <f t="shared" ca="1" si="50"/>
        <v>-24184.119999999963</v>
      </c>
      <c r="EK108" s="32">
        <f t="shared" ca="1" si="50"/>
        <v>-12350.739999999983</v>
      </c>
      <c r="EL108" s="32">
        <f t="shared" ca="1" si="50"/>
        <v>-21821.510000000046</v>
      </c>
      <c r="EM108" s="32">
        <f t="shared" ca="1" si="60"/>
        <v>-20932.910000000022</v>
      </c>
      <c r="EN108" s="32">
        <f t="shared" ca="1" si="60"/>
        <v>0</v>
      </c>
      <c r="EO108" s="32">
        <f t="shared" ca="1" si="60"/>
        <v>4943.8100000000004</v>
      </c>
      <c r="EP108" s="32">
        <f t="shared" ca="1" si="60"/>
        <v>148448.76999999996</v>
      </c>
      <c r="EQ108" s="32">
        <f t="shared" ca="1" si="60"/>
        <v>80161.23000000004</v>
      </c>
      <c r="ER108" s="32">
        <f t="shared" ca="1" si="60"/>
        <v>100268.27000000005</v>
      </c>
    </row>
    <row r="109" spans="1:148" x14ac:dyDescent="0.25">
      <c r="A109" t="s">
        <v>483</v>
      </c>
      <c r="B109" s="1" t="s">
        <v>24</v>
      </c>
      <c r="C109" t="str">
        <f t="shared" ca="1" si="52"/>
        <v>SD4</v>
      </c>
      <c r="D109" t="str">
        <f t="shared" ca="1" si="53"/>
        <v>Sundance #4</v>
      </c>
      <c r="E109" s="51">
        <v>245660.46442</v>
      </c>
      <c r="F109" s="51">
        <v>189032.60583799999</v>
      </c>
      <c r="G109" s="51">
        <v>231864.99192999999</v>
      </c>
      <c r="H109" s="51">
        <v>186085.996713</v>
      </c>
      <c r="I109" s="51">
        <v>192304.78999729999</v>
      </c>
      <c r="J109" s="51">
        <v>142585.07518000001</v>
      </c>
      <c r="K109" s="51">
        <v>145652.39915000001</v>
      </c>
      <c r="L109" s="51">
        <v>180018.3348749</v>
      </c>
      <c r="M109" s="51">
        <v>207056.0401627</v>
      </c>
      <c r="N109" s="51">
        <v>227384.93888999999</v>
      </c>
      <c r="O109" s="51">
        <v>210482.06041760001</v>
      </c>
      <c r="P109" s="51">
        <v>239686.47602199999</v>
      </c>
      <c r="Q109" s="32">
        <v>22436495.870000001</v>
      </c>
      <c r="R109" s="32">
        <v>8830555.8499999996</v>
      </c>
      <c r="S109" s="32">
        <v>12262728.17</v>
      </c>
      <c r="T109" s="32">
        <v>7603910.3399999999</v>
      </c>
      <c r="U109" s="32">
        <v>6218042.1399999997</v>
      </c>
      <c r="V109" s="32">
        <v>8760856.4399999995</v>
      </c>
      <c r="W109" s="32">
        <v>13598586.279999999</v>
      </c>
      <c r="X109" s="32">
        <v>12158708.74</v>
      </c>
      <c r="Y109" s="32">
        <v>21586029.800000001</v>
      </c>
      <c r="Z109" s="32">
        <v>20917348.809999999</v>
      </c>
      <c r="AA109" s="32">
        <v>17227650.289999999</v>
      </c>
      <c r="AB109" s="32">
        <v>13661351.59</v>
      </c>
      <c r="AC109" s="2">
        <v>4.54</v>
      </c>
      <c r="AD109" s="2">
        <v>4.54</v>
      </c>
      <c r="AE109" s="2">
        <v>4.54</v>
      </c>
      <c r="AF109" s="2">
        <v>4.54</v>
      </c>
      <c r="AG109" s="2">
        <v>4.54</v>
      </c>
      <c r="AH109" s="2">
        <v>4.54</v>
      </c>
      <c r="AI109" s="2">
        <v>4.54</v>
      </c>
      <c r="AJ109" s="2">
        <v>3.93</v>
      </c>
      <c r="AK109" s="2">
        <v>3.93</v>
      </c>
      <c r="AL109" s="2">
        <v>3.93</v>
      </c>
      <c r="AM109" s="2">
        <v>3.93</v>
      </c>
      <c r="AN109" s="2">
        <v>3.93</v>
      </c>
      <c r="AO109" s="33">
        <v>1018616.91</v>
      </c>
      <c r="AP109" s="33">
        <v>400907.24</v>
      </c>
      <c r="AQ109" s="33">
        <v>556727.86</v>
      </c>
      <c r="AR109" s="33">
        <v>345217.53</v>
      </c>
      <c r="AS109" s="33">
        <v>282299.11</v>
      </c>
      <c r="AT109" s="33">
        <v>397742.88</v>
      </c>
      <c r="AU109" s="33">
        <v>617375.81999999995</v>
      </c>
      <c r="AV109" s="33">
        <v>477837.25</v>
      </c>
      <c r="AW109" s="33">
        <v>848330.97</v>
      </c>
      <c r="AX109" s="33">
        <v>822051.81</v>
      </c>
      <c r="AY109" s="33">
        <v>677046.66</v>
      </c>
      <c r="AZ109" s="33">
        <v>536891.12</v>
      </c>
      <c r="BA109" s="31">
        <f t="shared" si="65"/>
        <v>2243.65</v>
      </c>
      <c r="BB109" s="31">
        <f t="shared" si="65"/>
        <v>883.06</v>
      </c>
      <c r="BC109" s="31">
        <f t="shared" si="65"/>
        <v>1226.27</v>
      </c>
      <c r="BD109" s="31">
        <f t="shared" si="63"/>
        <v>-27374.080000000002</v>
      </c>
      <c r="BE109" s="31">
        <f t="shared" si="63"/>
        <v>-22384.95</v>
      </c>
      <c r="BF109" s="31">
        <f t="shared" si="63"/>
        <v>-31539.08</v>
      </c>
      <c r="BG109" s="31">
        <f t="shared" si="54"/>
        <v>-48954.91</v>
      </c>
      <c r="BH109" s="31">
        <f t="shared" si="54"/>
        <v>-109428.38</v>
      </c>
      <c r="BI109" s="31">
        <f t="shared" si="54"/>
        <v>-194274.27</v>
      </c>
      <c r="BJ109" s="31">
        <f t="shared" si="54"/>
        <v>-115045.42</v>
      </c>
      <c r="BK109" s="31">
        <f t="shared" si="54"/>
        <v>-94752.08</v>
      </c>
      <c r="BL109" s="31">
        <f t="shared" si="54"/>
        <v>-75137.429999999993</v>
      </c>
      <c r="BM109" s="6">
        <f t="shared" ca="1" si="68"/>
        <v>4.1300000000000003E-2</v>
      </c>
      <c r="BN109" s="6">
        <f t="shared" ca="1" si="68"/>
        <v>4.1300000000000003E-2</v>
      </c>
      <c r="BO109" s="6">
        <f t="shared" ca="1" si="68"/>
        <v>4.1300000000000003E-2</v>
      </c>
      <c r="BP109" s="6">
        <f t="shared" ca="1" si="68"/>
        <v>4.1300000000000003E-2</v>
      </c>
      <c r="BQ109" s="6">
        <f t="shared" ca="1" si="68"/>
        <v>4.1300000000000003E-2</v>
      </c>
      <c r="BR109" s="6">
        <f t="shared" ca="1" si="68"/>
        <v>4.1300000000000003E-2</v>
      </c>
      <c r="BS109" s="6">
        <f t="shared" ca="1" si="68"/>
        <v>4.1300000000000003E-2</v>
      </c>
      <c r="BT109" s="6">
        <f t="shared" ca="1" si="68"/>
        <v>4.1300000000000003E-2</v>
      </c>
      <c r="BU109" s="6">
        <f t="shared" ca="1" si="68"/>
        <v>4.1300000000000003E-2</v>
      </c>
      <c r="BV109" s="6">
        <f t="shared" ca="1" si="68"/>
        <v>4.1300000000000003E-2</v>
      </c>
      <c r="BW109" s="6">
        <f t="shared" ca="1" si="68"/>
        <v>4.1300000000000003E-2</v>
      </c>
      <c r="BX109" s="6">
        <f t="shared" ca="1" si="68"/>
        <v>4.1300000000000003E-2</v>
      </c>
      <c r="BY109" s="31">
        <f t="shared" ca="1" si="61"/>
        <v>926627.28</v>
      </c>
      <c r="BZ109" s="31">
        <f t="shared" ca="1" si="61"/>
        <v>364701.96</v>
      </c>
      <c r="CA109" s="31">
        <f t="shared" ca="1" si="61"/>
        <v>506450.67</v>
      </c>
      <c r="CB109" s="31">
        <f t="shared" ca="1" si="61"/>
        <v>314041.5</v>
      </c>
      <c r="CC109" s="31">
        <f t="shared" ca="1" si="61"/>
        <v>256805.14</v>
      </c>
      <c r="CD109" s="31">
        <f t="shared" ca="1" si="61"/>
        <v>361823.37</v>
      </c>
      <c r="CE109" s="31">
        <f t="shared" ca="1" si="61"/>
        <v>561621.61</v>
      </c>
      <c r="CF109" s="31">
        <f t="shared" ca="1" si="61"/>
        <v>502154.67</v>
      </c>
      <c r="CG109" s="31">
        <f t="shared" ca="1" si="61"/>
        <v>891503.03</v>
      </c>
      <c r="CH109" s="31">
        <f t="shared" ca="1" si="61"/>
        <v>863886.51</v>
      </c>
      <c r="CI109" s="31">
        <f t="shared" ca="1" si="61"/>
        <v>711501.96</v>
      </c>
      <c r="CJ109" s="31">
        <f t="shared" ca="1" si="61"/>
        <v>564213.81999999995</v>
      </c>
      <c r="CK109" s="32">
        <f t="shared" ca="1" si="66"/>
        <v>-89745.98</v>
      </c>
      <c r="CL109" s="32">
        <f t="shared" ca="1" si="66"/>
        <v>-35322.22</v>
      </c>
      <c r="CM109" s="32">
        <f t="shared" ca="1" si="66"/>
        <v>-49050.91</v>
      </c>
      <c r="CN109" s="32">
        <f t="shared" ca="1" si="64"/>
        <v>-30415.64</v>
      </c>
      <c r="CO109" s="32">
        <f t="shared" ca="1" si="64"/>
        <v>-24872.17</v>
      </c>
      <c r="CP109" s="32">
        <f t="shared" ca="1" si="64"/>
        <v>-35043.43</v>
      </c>
      <c r="CQ109" s="32">
        <f t="shared" ca="1" si="55"/>
        <v>-54394.35</v>
      </c>
      <c r="CR109" s="32">
        <f t="shared" ca="1" si="55"/>
        <v>-48634.83</v>
      </c>
      <c r="CS109" s="32">
        <f t="shared" ca="1" si="55"/>
        <v>-86344.12</v>
      </c>
      <c r="CT109" s="32">
        <f t="shared" ca="1" si="55"/>
        <v>-83669.399999999994</v>
      </c>
      <c r="CU109" s="32">
        <f t="shared" ca="1" si="55"/>
        <v>-68910.600000000006</v>
      </c>
      <c r="CV109" s="32">
        <f t="shared" ca="1" si="55"/>
        <v>-54645.41</v>
      </c>
      <c r="CW109" s="31">
        <f t="shared" ca="1" si="62"/>
        <v>-183979.25999999998</v>
      </c>
      <c r="CX109" s="31">
        <f t="shared" ca="1" si="62"/>
        <v>-72410.559999999998</v>
      </c>
      <c r="CY109" s="31">
        <f t="shared" ca="1" si="62"/>
        <v>-100554.36999999998</v>
      </c>
      <c r="CZ109" s="31">
        <f t="shared" ca="1" si="62"/>
        <v>-34217.59000000004</v>
      </c>
      <c r="DA109" s="31">
        <f t="shared" ca="1" si="62"/>
        <v>-27981.189999999955</v>
      </c>
      <c r="DB109" s="31">
        <f t="shared" ca="1" si="62"/>
        <v>-39423.86</v>
      </c>
      <c r="DC109" s="31">
        <f t="shared" ca="1" si="56"/>
        <v>-61193.649999999936</v>
      </c>
      <c r="DD109" s="31">
        <f t="shared" ca="1" si="56"/>
        <v>85110.969999999972</v>
      </c>
      <c r="DE109" s="31">
        <f t="shared" ca="1" si="56"/>
        <v>151102.21000000005</v>
      </c>
      <c r="DF109" s="31">
        <f t="shared" ca="1" si="56"/>
        <v>73210.719999999928</v>
      </c>
      <c r="DG109" s="31">
        <f t="shared" ca="1" si="56"/>
        <v>60296.779999999955</v>
      </c>
      <c r="DH109" s="31">
        <f t="shared" ca="1" si="56"/>
        <v>47814.719999999914</v>
      </c>
      <c r="DI109" s="32">
        <f t="shared" ca="1" si="48"/>
        <v>-9198.9599999999991</v>
      </c>
      <c r="DJ109" s="32">
        <f t="shared" ca="1" si="48"/>
        <v>-3620.53</v>
      </c>
      <c r="DK109" s="32">
        <f t="shared" ca="1" si="48"/>
        <v>-5027.72</v>
      </c>
      <c r="DL109" s="32">
        <f t="shared" ca="1" si="48"/>
        <v>-1710.88</v>
      </c>
      <c r="DM109" s="32">
        <f t="shared" ca="1" si="48"/>
        <v>-1399.06</v>
      </c>
      <c r="DN109" s="32">
        <f t="shared" ca="1" si="48"/>
        <v>-1971.19</v>
      </c>
      <c r="DO109" s="32">
        <f t="shared" ca="1" si="58"/>
        <v>-3059.68</v>
      </c>
      <c r="DP109" s="32">
        <f t="shared" ca="1" si="58"/>
        <v>4255.55</v>
      </c>
      <c r="DQ109" s="32">
        <f t="shared" ca="1" si="58"/>
        <v>7555.11</v>
      </c>
      <c r="DR109" s="32">
        <f t="shared" ca="1" si="58"/>
        <v>3660.54</v>
      </c>
      <c r="DS109" s="32">
        <f t="shared" ca="1" si="58"/>
        <v>3014.84</v>
      </c>
      <c r="DT109" s="32">
        <f t="shared" ca="1" si="58"/>
        <v>2390.7399999999998</v>
      </c>
      <c r="DU109" s="31">
        <f t="shared" ca="1" si="49"/>
        <v>-45039.44</v>
      </c>
      <c r="DV109" s="31">
        <f t="shared" ca="1" si="49"/>
        <v>-17557.96</v>
      </c>
      <c r="DW109" s="31">
        <f t="shared" ca="1" si="49"/>
        <v>-24163.11</v>
      </c>
      <c r="DX109" s="31">
        <f t="shared" ca="1" si="49"/>
        <v>-8142.75</v>
      </c>
      <c r="DY109" s="31">
        <f t="shared" ca="1" si="49"/>
        <v>-6595.6</v>
      </c>
      <c r="DZ109" s="31">
        <f t="shared" ca="1" si="49"/>
        <v>-9200.99</v>
      </c>
      <c r="EA109" s="31">
        <f t="shared" ca="1" si="59"/>
        <v>-14143.83</v>
      </c>
      <c r="EB109" s="31">
        <f t="shared" ca="1" si="59"/>
        <v>19473.650000000001</v>
      </c>
      <c r="EC109" s="31">
        <f t="shared" ca="1" si="59"/>
        <v>34220.699999999997</v>
      </c>
      <c r="ED109" s="31">
        <f t="shared" ca="1" si="59"/>
        <v>16415.29</v>
      </c>
      <c r="EE109" s="31">
        <f t="shared" ca="1" si="59"/>
        <v>13379.28</v>
      </c>
      <c r="EF109" s="31">
        <f t="shared" ca="1" si="59"/>
        <v>10501.85</v>
      </c>
      <c r="EG109" s="32">
        <f t="shared" ca="1" si="50"/>
        <v>-238217.65999999997</v>
      </c>
      <c r="EH109" s="32">
        <f t="shared" ca="1" si="50"/>
        <v>-93589.049999999988</v>
      </c>
      <c r="EI109" s="32">
        <f t="shared" ca="1" si="50"/>
        <v>-129745.19999999998</v>
      </c>
      <c r="EJ109" s="32">
        <f t="shared" ca="1" si="50"/>
        <v>-44071.220000000038</v>
      </c>
      <c r="EK109" s="32">
        <f t="shared" ca="1" si="50"/>
        <v>-35975.849999999955</v>
      </c>
      <c r="EL109" s="32">
        <f t="shared" ca="1" si="50"/>
        <v>-50596.04</v>
      </c>
      <c r="EM109" s="32">
        <f t="shared" ca="1" si="60"/>
        <v>-78397.159999999931</v>
      </c>
      <c r="EN109" s="32">
        <f t="shared" ca="1" si="60"/>
        <v>108840.16999999998</v>
      </c>
      <c r="EO109" s="32">
        <f t="shared" ca="1" si="60"/>
        <v>192878.02000000002</v>
      </c>
      <c r="EP109" s="32">
        <f t="shared" ca="1" si="60"/>
        <v>93286.54999999993</v>
      </c>
      <c r="EQ109" s="32">
        <f t="shared" ca="1" si="60"/>
        <v>76690.899999999951</v>
      </c>
      <c r="ER109" s="32">
        <f t="shared" ca="1" si="60"/>
        <v>60707.30999999991</v>
      </c>
    </row>
    <row r="110" spans="1:148" x14ac:dyDescent="0.25">
      <c r="A110" t="s">
        <v>484</v>
      </c>
      <c r="B110" s="1" t="s">
        <v>28</v>
      </c>
      <c r="C110" t="str">
        <f t="shared" ca="1" si="52"/>
        <v>SD5</v>
      </c>
      <c r="D110" t="str">
        <f t="shared" ca="1" si="53"/>
        <v>Sundance #5</v>
      </c>
      <c r="E110" s="51">
        <v>235708.4991553</v>
      </c>
      <c r="F110" s="51">
        <v>201788.76981980001</v>
      </c>
      <c r="G110" s="51">
        <v>174034.18779</v>
      </c>
      <c r="H110" s="51">
        <v>206223.5551269</v>
      </c>
      <c r="I110" s="51">
        <v>230709.48756000001</v>
      </c>
      <c r="J110" s="51">
        <v>75412.149960499999</v>
      </c>
      <c r="K110" s="51">
        <v>233024.23820200001</v>
      </c>
      <c r="L110" s="51">
        <v>265360.57322999998</v>
      </c>
      <c r="M110" s="51">
        <v>217767.37861000001</v>
      </c>
      <c r="N110" s="51">
        <v>154302.04271400001</v>
      </c>
      <c r="O110" s="51">
        <v>8747.1982386</v>
      </c>
      <c r="P110" s="51">
        <v>205148.54419799999</v>
      </c>
      <c r="Q110" s="32">
        <v>22109476.760000002</v>
      </c>
      <c r="R110" s="32">
        <v>8753574.6699999999</v>
      </c>
      <c r="S110" s="32">
        <v>10844069.17</v>
      </c>
      <c r="T110" s="32">
        <v>5906243.4199999999</v>
      </c>
      <c r="U110" s="32">
        <v>7626408.04</v>
      </c>
      <c r="V110" s="32">
        <v>2917784.71</v>
      </c>
      <c r="W110" s="32">
        <v>16967889.739999998</v>
      </c>
      <c r="X110" s="32">
        <v>15428452.17</v>
      </c>
      <c r="Y110" s="32">
        <v>23088044.879999999</v>
      </c>
      <c r="Z110" s="32">
        <v>8701905.6600000001</v>
      </c>
      <c r="AA110" s="32">
        <v>2361226.41</v>
      </c>
      <c r="AB110" s="32">
        <v>10278998.619999999</v>
      </c>
      <c r="AC110" s="2">
        <v>4.54</v>
      </c>
      <c r="AD110" s="2">
        <v>4.54</v>
      </c>
      <c r="AE110" s="2">
        <v>4.54</v>
      </c>
      <c r="AF110" s="2">
        <v>4.54</v>
      </c>
      <c r="AG110" s="2">
        <v>4.54</v>
      </c>
      <c r="AH110" s="2">
        <v>4.54</v>
      </c>
      <c r="AI110" s="2">
        <v>4.54</v>
      </c>
      <c r="AJ110" s="2">
        <v>3.93</v>
      </c>
      <c r="AK110" s="2">
        <v>3.93</v>
      </c>
      <c r="AL110" s="2">
        <v>3.93</v>
      </c>
      <c r="AM110" s="2">
        <v>3.93</v>
      </c>
      <c r="AN110" s="2">
        <v>3.93</v>
      </c>
      <c r="AO110" s="33">
        <v>1003770.24</v>
      </c>
      <c r="AP110" s="33">
        <v>397412.29</v>
      </c>
      <c r="AQ110" s="33">
        <v>492320.74</v>
      </c>
      <c r="AR110" s="33">
        <v>268143.45</v>
      </c>
      <c r="AS110" s="33">
        <v>346238.93</v>
      </c>
      <c r="AT110" s="33">
        <v>132467.43</v>
      </c>
      <c r="AU110" s="33">
        <v>770342.19</v>
      </c>
      <c r="AV110" s="33">
        <v>606338.17000000004</v>
      </c>
      <c r="AW110" s="33">
        <v>907360.16</v>
      </c>
      <c r="AX110" s="33">
        <v>341984.89</v>
      </c>
      <c r="AY110" s="33">
        <v>92796.2</v>
      </c>
      <c r="AZ110" s="33">
        <v>403964.65</v>
      </c>
      <c r="BA110" s="31">
        <f t="shared" si="65"/>
        <v>2210.9499999999998</v>
      </c>
      <c r="BB110" s="31">
        <f t="shared" si="65"/>
        <v>875.36</v>
      </c>
      <c r="BC110" s="31">
        <f t="shared" si="65"/>
        <v>1084.4100000000001</v>
      </c>
      <c r="BD110" s="31">
        <f t="shared" si="63"/>
        <v>-21262.48</v>
      </c>
      <c r="BE110" s="31">
        <f t="shared" si="63"/>
        <v>-27455.07</v>
      </c>
      <c r="BF110" s="31">
        <f t="shared" si="63"/>
        <v>-10504.02</v>
      </c>
      <c r="BG110" s="31">
        <f t="shared" si="54"/>
        <v>-61084.4</v>
      </c>
      <c r="BH110" s="31">
        <f t="shared" si="54"/>
        <v>-138856.07</v>
      </c>
      <c r="BI110" s="31">
        <f t="shared" si="54"/>
        <v>-207792.4</v>
      </c>
      <c r="BJ110" s="31">
        <f t="shared" si="54"/>
        <v>-47860.480000000003</v>
      </c>
      <c r="BK110" s="31">
        <f t="shared" si="54"/>
        <v>-12986.75</v>
      </c>
      <c r="BL110" s="31">
        <f t="shared" si="54"/>
        <v>-56534.49</v>
      </c>
      <c r="BM110" s="6">
        <f t="shared" ca="1" si="68"/>
        <v>4.2799999999999998E-2</v>
      </c>
      <c r="BN110" s="6">
        <f t="shared" ca="1" si="68"/>
        <v>4.2799999999999998E-2</v>
      </c>
      <c r="BO110" s="6">
        <f t="shared" ca="1" si="68"/>
        <v>4.2799999999999998E-2</v>
      </c>
      <c r="BP110" s="6">
        <f t="shared" ca="1" si="68"/>
        <v>4.2799999999999998E-2</v>
      </c>
      <c r="BQ110" s="6">
        <f t="shared" ca="1" si="68"/>
        <v>4.2799999999999998E-2</v>
      </c>
      <c r="BR110" s="6">
        <f t="shared" ca="1" si="68"/>
        <v>4.2799999999999998E-2</v>
      </c>
      <c r="BS110" s="6">
        <f t="shared" ca="1" si="68"/>
        <v>4.2799999999999998E-2</v>
      </c>
      <c r="BT110" s="6">
        <f t="shared" ca="1" si="68"/>
        <v>4.2799999999999998E-2</v>
      </c>
      <c r="BU110" s="6">
        <f t="shared" ca="1" si="68"/>
        <v>4.2799999999999998E-2</v>
      </c>
      <c r="BV110" s="6">
        <f t="shared" ca="1" si="68"/>
        <v>4.2799999999999998E-2</v>
      </c>
      <c r="BW110" s="6">
        <f t="shared" ca="1" si="68"/>
        <v>4.2799999999999998E-2</v>
      </c>
      <c r="BX110" s="6">
        <f t="shared" ca="1" si="68"/>
        <v>4.2799999999999998E-2</v>
      </c>
      <c r="BY110" s="31">
        <f t="shared" ca="1" si="61"/>
        <v>946285.61</v>
      </c>
      <c r="BZ110" s="31">
        <f t="shared" ca="1" si="61"/>
        <v>374653</v>
      </c>
      <c r="CA110" s="31">
        <f t="shared" ca="1" si="61"/>
        <v>464126.16</v>
      </c>
      <c r="CB110" s="31">
        <f t="shared" ca="1" si="61"/>
        <v>252787.22</v>
      </c>
      <c r="CC110" s="31">
        <f t="shared" ca="1" si="61"/>
        <v>326410.26</v>
      </c>
      <c r="CD110" s="31">
        <f t="shared" ca="1" si="61"/>
        <v>124881.19</v>
      </c>
      <c r="CE110" s="31">
        <f t="shared" ca="1" si="61"/>
        <v>726225.68</v>
      </c>
      <c r="CF110" s="31">
        <f t="shared" ca="1" si="61"/>
        <v>660337.75</v>
      </c>
      <c r="CG110" s="31">
        <f t="shared" ca="1" si="61"/>
        <v>988168.32</v>
      </c>
      <c r="CH110" s="31">
        <f t="shared" ca="1" si="61"/>
        <v>372441.56</v>
      </c>
      <c r="CI110" s="31">
        <f t="shared" ca="1" si="61"/>
        <v>101060.49</v>
      </c>
      <c r="CJ110" s="31">
        <f t="shared" ca="1" si="61"/>
        <v>439941.14</v>
      </c>
      <c r="CK110" s="32">
        <f t="shared" ca="1" si="66"/>
        <v>-88437.91</v>
      </c>
      <c r="CL110" s="32">
        <f t="shared" ca="1" si="66"/>
        <v>-35014.300000000003</v>
      </c>
      <c r="CM110" s="32">
        <f t="shared" ca="1" si="66"/>
        <v>-43376.28</v>
      </c>
      <c r="CN110" s="32">
        <f t="shared" ca="1" si="64"/>
        <v>-23624.97</v>
      </c>
      <c r="CO110" s="32">
        <f t="shared" ca="1" si="64"/>
        <v>-30505.63</v>
      </c>
      <c r="CP110" s="32">
        <f t="shared" ca="1" si="64"/>
        <v>-11671.14</v>
      </c>
      <c r="CQ110" s="32">
        <f t="shared" ca="1" si="55"/>
        <v>-67871.56</v>
      </c>
      <c r="CR110" s="32">
        <f t="shared" ca="1" si="55"/>
        <v>-61713.81</v>
      </c>
      <c r="CS110" s="32">
        <f t="shared" ca="1" si="55"/>
        <v>-92352.18</v>
      </c>
      <c r="CT110" s="32">
        <f t="shared" ca="1" si="55"/>
        <v>-34807.620000000003</v>
      </c>
      <c r="CU110" s="32">
        <f t="shared" ca="1" si="55"/>
        <v>-9444.91</v>
      </c>
      <c r="CV110" s="32">
        <f t="shared" ca="1" si="55"/>
        <v>-41115.99</v>
      </c>
      <c r="CW110" s="31">
        <f t="shared" ca="1" si="62"/>
        <v>-148133.49000000005</v>
      </c>
      <c r="CX110" s="31">
        <f t="shared" ca="1" si="62"/>
        <v>-58648.949999999968</v>
      </c>
      <c r="CY110" s="31">
        <f t="shared" ca="1" si="62"/>
        <v>-72655.26999999999</v>
      </c>
      <c r="CZ110" s="31">
        <f t="shared" ca="1" si="62"/>
        <v>-17718.720000000012</v>
      </c>
      <c r="DA110" s="31">
        <f t="shared" ca="1" si="62"/>
        <v>-22879.229999999989</v>
      </c>
      <c r="DB110" s="31">
        <f t="shared" ca="1" si="62"/>
        <v>-8753.3599999999897</v>
      </c>
      <c r="DC110" s="31">
        <f t="shared" ca="1" si="56"/>
        <v>-50903.669999999831</v>
      </c>
      <c r="DD110" s="31">
        <f t="shared" ca="1" si="56"/>
        <v>131141.83999999991</v>
      </c>
      <c r="DE110" s="31">
        <f t="shared" ca="1" si="56"/>
        <v>196248.37999999986</v>
      </c>
      <c r="DF110" s="31">
        <f t="shared" ca="1" si="56"/>
        <v>43509.529999999992</v>
      </c>
      <c r="DG110" s="31">
        <f t="shared" ca="1" si="56"/>
        <v>11806.130000000005</v>
      </c>
      <c r="DH110" s="31">
        <f t="shared" ca="1" si="56"/>
        <v>51394.99</v>
      </c>
      <c r="DI110" s="32">
        <f t="shared" ca="1" si="48"/>
        <v>-7406.67</v>
      </c>
      <c r="DJ110" s="32">
        <f t="shared" ca="1" si="48"/>
        <v>-2932.45</v>
      </c>
      <c r="DK110" s="32">
        <f t="shared" ca="1" si="48"/>
        <v>-3632.76</v>
      </c>
      <c r="DL110" s="32">
        <f t="shared" ca="1" si="48"/>
        <v>-885.94</v>
      </c>
      <c r="DM110" s="32">
        <f t="shared" ca="1" si="48"/>
        <v>-1143.96</v>
      </c>
      <c r="DN110" s="32">
        <f t="shared" ca="1" si="48"/>
        <v>-437.67</v>
      </c>
      <c r="DO110" s="32">
        <f t="shared" ca="1" si="58"/>
        <v>-2545.1799999999998</v>
      </c>
      <c r="DP110" s="32">
        <f t="shared" ca="1" si="58"/>
        <v>6557.09</v>
      </c>
      <c r="DQ110" s="32">
        <f t="shared" ca="1" si="58"/>
        <v>9812.42</v>
      </c>
      <c r="DR110" s="32">
        <f t="shared" ca="1" si="58"/>
        <v>2175.48</v>
      </c>
      <c r="DS110" s="32">
        <f t="shared" ca="1" si="58"/>
        <v>590.30999999999995</v>
      </c>
      <c r="DT110" s="32">
        <f t="shared" ca="1" si="58"/>
        <v>2569.75</v>
      </c>
      <c r="DU110" s="31">
        <f t="shared" ca="1" si="49"/>
        <v>-36264.14</v>
      </c>
      <c r="DV110" s="31">
        <f t="shared" ca="1" si="49"/>
        <v>-14221.08</v>
      </c>
      <c r="DW110" s="31">
        <f t="shared" ca="1" si="49"/>
        <v>-17458.990000000002</v>
      </c>
      <c r="DX110" s="31">
        <f t="shared" ca="1" si="49"/>
        <v>-4216.5200000000004</v>
      </c>
      <c r="DY110" s="31">
        <f t="shared" ca="1" si="49"/>
        <v>-5392.99</v>
      </c>
      <c r="DZ110" s="31">
        <f t="shared" ca="1" si="49"/>
        <v>-2042.92</v>
      </c>
      <c r="EA110" s="31">
        <f t="shared" ca="1" si="59"/>
        <v>-11765.48</v>
      </c>
      <c r="EB110" s="31">
        <f t="shared" ca="1" si="59"/>
        <v>30005.66</v>
      </c>
      <c r="EC110" s="31">
        <f t="shared" ca="1" si="59"/>
        <v>44445.120000000003</v>
      </c>
      <c r="ED110" s="31">
        <f t="shared" ca="1" si="59"/>
        <v>9755.7000000000007</v>
      </c>
      <c r="EE110" s="31">
        <f t="shared" ca="1" si="59"/>
        <v>2619.67</v>
      </c>
      <c r="EF110" s="31">
        <f t="shared" ca="1" si="59"/>
        <v>11288.21</v>
      </c>
      <c r="EG110" s="32">
        <f t="shared" ca="1" si="50"/>
        <v>-191804.30000000005</v>
      </c>
      <c r="EH110" s="32">
        <f t="shared" ca="1" si="50"/>
        <v>-75802.479999999967</v>
      </c>
      <c r="EI110" s="32">
        <f t="shared" ca="1" si="50"/>
        <v>-93747.01999999999</v>
      </c>
      <c r="EJ110" s="32">
        <f t="shared" ca="1" si="50"/>
        <v>-22821.180000000011</v>
      </c>
      <c r="EK110" s="32">
        <f t="shared" ca="1" si="50"/>
        <v>-29416.179999999986</v>
      </c>
      <c r="EL110" s="32">
        <f t="shared" ca="1" si="50"/>
        <v>-11233.94999999999</v>
      </c>
      <c r="EM110" s="32">
        <f t="shared" ca="1" si="60"/>
        <v>-65214.329999999827</v>
      </c>
      <c r="EN110" s="32">
        <f t="shared" ca="1" si="60"/>
        <v>167704.58999999991</v>
      </c>
      <c r="EO110" s="32">
        <f t="shared" ca="1" si="60"/>
        <v>250505.91999999987</v>
      </c>
      <c r="EP110" s="32">
        <f t="shared" ca="1" si="60"/>
        <v>55440.709999999992</v>
      </c>
      <c r="EQ110" s="32">
        <f t="shared" ca="1" si="60"/>
        <v>15016.110000000004</v>
      </c>
      <c r="ER110" s="32">
        <f t="shared" ca="1" si="60"/>
        <v>65252.95</v>
      </c>
    </row>
    <row r="111" spans="1:148" x14ac:dyDescent="0.25">
      <c r="A111" t="s">
        <v>484</v>
      </c>
      <c r="B111" s="1" t="s">
        <v>29</v>
      </c>
      <c r="C111" t="str">
        <f t="shared" ca="1" si="52"/>
        <v>SD6</v>
      </c>
      <c r="D111" t="str">
        <f t="shared" ca="1" si="53"/>
        <v>Sundance #6</v>
      </c>
      <c r="E111" s="51">
        <v>274007.3947</v>
      </c>
      <c r="F111" s="51">
        <v>252959.06456</v>
      </c>
      <c r="G111" s="51">
        <v>254795.78229900001</v>
      </c>
      <c r="H111" s="51">
        <v>268753.49232000002</v>
      </c>
      <c r="I111" s="51">
        <v>275927.71779000002</v>
      </c>
      <c r="J111" s="51">
        <v>267704.35911999998</v>
      </c>
      <c r="K111" s="51">
        <v>269127.07634600002</v>
      </c>
      <c r="L111" s="51">
        <v>265037.728198</v>
      </c>
      <c r="M111" s="51">
        <v>215133.550051</v>
      </c>
      <c r="N111" s="51">
        <v>233643.07282</v>
      </c>
      <c r="O111" s="51">
        <v>205421.5738369</v>
      </c>
      <c r="P111" s="51">
        <v>223927.6551564</v>
      </c>
      <c r="Q111" s="32">
        <v>23451838.75</v>
      </c>
      <c r="R111" s="32">
        <v>11059044.49</v>
      </c>
      <c r="S111" s="32">
        <v>8169664.5899999999</v>
      </c>
      <c r="T111" s="32">
        <v>11171546.26</v>
      </c>
      <c r="U111" s="32">
        <v>8100007.3600000003</v>
      </c>
      <c r="V111" s="32">
        <v>13209142.060000001</v>
      </c>
      <c r="W111" s="32">
        <v>18657446.170000002</v>
      </c>
      <c r="X111" s="32">
        <v>14301833.82</v>
      </c>
      <c r="Y111" s="32">
        <v>19726047.98</v>
      </c>
      <c r="Z111" s="32">
        <v>18457177.98</v>
      </c>
      <c r="AA111" s="32">
        <v>17854574.460000001</v>
      </c>
      <c r="AB111" s="32">
        <v>10615511.74</v>
      </c>
      <c r="AC111" s="2">
        <v>4.54</v>
      </c>
      <c r="AD111" s="2">
        <v>4.54</v>
      </c>
      <c r="AE111" s="2">
        <v>4.54</v>
      </c>
      <c r="AF111" s="2">
        <v>4.54</v>
      </c>
      <c r="AG111" s="2">
        <v>4.54</v>
      </c>
      <c r="AH111" s="2">
        <v>4.54</v>
      </c>
      <c r="AI111" s="2">
        <v>4.54</v>
      </c>
      <c r="AJ111" s="2">
        <v>3.93</v>
      </c>
      <c r="AK111" s="2">
        <v>3.93</v>
      </c>
      <c r="AL111" s="2">
        <v>3.93</v>
      </c>
      <c r="AM111" s="2">
        <v>3.93</v>
      </c>
      <c r="AN111" s="2">
        <v>3.93</v>
      </c>
      <c r="AO111" s="33">
        <v>1064713.48</v>
      </c>
      <c r="AP111" s="33">
        <v>502080.62</v>
      </c>
      <c r="AQ111" s="33">
        <v>370902.77</v>
      </c>
      <c r="AR111" s="33">
        <v>507188.2</v>
      </c>
      <c r="AS111" s="33">
        <v>367740.33</v>
      </c>
      <c r="AT111" s="33">
        <v>599695.05000000005</v>
      </c>
      <c r="AU111" s="33">
        <v>847048.06</v>
      </c>
      <c r="AV111" s="33">
        <v>562062.06999999995</v>
      </c>
      <c r="AW111" s="33">
        <v>775233.69</v>
      </c>
      <c r="AX111" s="33">
        <v>725367.09</v>
      </c>
      <c r="AY111" s="33">
        <v>701684.78</v>
      </c>
      <c r="AZ111" s="33">
        <v>417189.61</v>
      </c>
      <c r="BA111" s="31">
        <f t="shared" si="65"/>
        <v>2345.1799999999998</v>
      </c>
      <c r="BB111" s="31">
        <f t="shared" si="65"/>
        <v>1105.9000000000001</v>
      </c>
      <c r="BC111" s="31">
        <f t="shared" si="65"/>
        <v>816.97</v>
      </c>
      <c r="BD111" s="31">
        <f t="shared" si="63"/>
        <v>-40217.57</v>
      </c>
      <c r="BE111" s="31">
        <f t="shared" si="63"/>
        <v>-29160.03</v>
      </c>
      <c r="BF111" s="31">
        <f t="shared" si="63"/>
        <v>-47552.91</v>
      </c>
      <c r="BG111" s="31">
        <f t="shared" si="54"/>
        <v>-67166.81</v>
      </c>
      <c r="BH111" s="31">
        <f t="shared" si="54"/>
        <v>-128716.5</v>
      </c>
      <c r="BI111" s="31">
        <f t="shared" si="54"/>
        <v>-177534.43</v>
      </c>
      <c r="BJ111" s="31">
        <f t="shared" si="54"/>
        <v>-101514.48</v>
      </c>
      <c r="BK111" s="31">
        <f t="shared" si="54"/>
        <v>-98200.16</v>
      </c>
      <c r="BL111" s="31">
        <f t="shared" si="54"/>
        <v>-58385.31</v>
      </c>
      <c r="BM111" s="6">
        <f t="shared" ca="1" si="68"/>
        <v>4.0399999999999998E-2</v>
      </c>
      <c r="BN111" s="6">
        <f t="shared" ca="1" si="68"/>
        <v>4.0399999999999998E-2</v>
      </c>
      <c r="BO111" s="6">
        <f t="shared" ca="1" si="68"/>
        <v>4.0399999999999998E-2</v>
      </c>
      <c r="BP111" s="6">
        <f t="shared" ca="1" si="68"/>
        <v>4.0399999999999998E-2</v>
      </c>
      <c r="BQ111" s="6">
        <f t="shared" ca="1" si="68"/>
        <v>4.0399999999999998E-2</v>
      </c>
      <c r="BR111" s="6">
        <f t="shared" ca="1" si="68"/>
        <v>4.0399999999999998E-2</v>
      </c>
      <c r="BS111" s="6">
        <f t="shared" ca="1" si="68"/>
        <v>4.0399999999999998E-2</v>
      </c>
      <c r="BT111" s="6">
        <f t="shared" ca="1" si="68"/>
        <v>4.0399999999999998E-2</v>
      </c>
      <c r="BU111" s="6">
        <f t="shared" ca="1" si="68"/>
        <v>4.0399999999999998E-2</v>
      </c>
      <c r="BV111" s="6">
        <f t="shared" ca="1" si="68"/>
        <v>4.0399999999999998E-2</v>
      </c>
      <c r="BW111" s="6">
        <f t="shared" ca="1" si="68"/>
        <v>4.0399999999999998E-2</v>
      </c>
      <c r="BX111" s="6">
        <f t="shared" ca="1" si="68"/>
        <v>4.0399999999999998E-2</v>
      </c>
      <c r="BY111" s="31">
        <f t="shared" ca="1" si="61"/>
        <v>947454.29</v>
      </c>
      <c r="BZ111" s="31">
        <f t="shared" ca="1" si="61"/>
        <v>446785.4</v>
      </c>
      <c r="CA111" s="31">
        <f t="shared" ca="1" si="61"/>
        <v>330054.45</v>
      </c>
      <c r="CB111" s="31">
        <f t="shared" ca="1" si="61"/>
        <v>451330.47</v>
      </c>
      <c r="CC111" s="31">
        <f t="shared" ca="1" si="61"/>
        <v>327240.3</v>
      </c>
      <c r="CD111" s="31">
        <f t="shared" ca="1" si="61"/>
        <v>533649.34</v>
      </c>
      <c r="CE111" s="31">
        <f t="shared" ca="1" si="61"/>
        <v>753760.83</v>
      </c>
      <c r="CF111" s="31">
        <f t="shared" ca="1" si="61"/>
        <v>577794.09</v>
      </c>
      <c r="CG111" s="31">
        <f t="shared" ca="1" si="61"/>
        <v>796932.34</v>
      </c>
      <c r="CH111" s="31">
        <f t="shared" ca="1" si="61"/>
        <v>745669.99</v>
      </c>
      <c r="CI111" s="31">
        <f t="shared" ca="1" si="61"/>
        <v>721324.81</v>
      </c>
      <c r="CJ111" s="31">
        <f t="shared" ca="1" si="61"/>
        <v>428866.67</v>
      </c>
      <c r="CK111" s="32">
        <f t="shared" ca="1" si="66"/>
        <v>-93807.360000000001</v>
      </c>
      <c r="CL111" s="32">
        <f t="shared" ca="1" si="66"/>
        <v>-44236.18</v>
      </c>
      <c r="CM111" s="32">
        <f t="shared" ca="1" si="66"/>
        <v>-32678.66</v>
      </c>
      <c r="CN111" s="32">
        <f t="shared" ca="1" si="64"/>
        <v>-44686.19</v>
      </c>
      <c r="CO111" s="32">
        <f t="shared" ca="1" si="64"/>
        <v>-32400.03</v>
      </c>
      <c r="CP111" s="32">
        <f t="shared" ca="1" si="64"/>
        <v>-52836.57</v>
      </c>
      <c r="CQ111" s="32">
        <f t="shared" ca="1" si="55"/>
        <v>-74629.78</v>
      </c>
      <c r="CR111" s="32">
        <f t="shared" ca="1" si="55"/>
        <v>-57207.34</v>
      </c>
      <c r="CS111" s="32">
        <f t="shared" ca="1" si="55"/>
        <v>-78904.19</v>
      </c>
      <c r="CT111" s="32">
        <f t="shared" ca="1" si="55"/>
        <v>-73828.710000000006</v>
      </c>
      <c r="CU111" s="32">
        <f t="shared" ca="1" si="55"/>
        <v>-71418.3</v>
      </c>
      <c r="CV111" s="32">
        <f t="shared" ca="1" si="55"/>
        <v>-42462.05</v>
      </c>
      <c r="CW111" s="31">
        <f t="shared" ca="1" si="62"/>
        <v>-213411.72999999992</v>
      </c>
      <c r="CX111" s="31">
        <f t="shared" ca="1" si="62"/>
        <v>-100637.29999999996</v>
      </c>
      <c r="CY111" s="31">
        <f t="shared" ca="1" si="62"/>
        <v>-74343.949999999983</v>
      </c>
      <c r="CZ111" s="31">
        <f t="shared" ca="1" si="62"/>
        <v>-60326.350000000042</v>
      </c>
      <c r="DA111" s="31">
        <f t="shared" ca="1" si="62"/>
        <v>-43740.03</v>
      </c>
      <c r="DB111" s="31">
        <f t="shared" ca="1" si="62"/>
        <v>-71329.370000000083</v>
      </c>
      <c r="DC111" s="31">
        <f t="shared" ca="1" si="56"/>
        <v>-100750.20000000013</v>
      </c>
      <c r="DD111" s="31">
        <f t="shared" ca="1" si="56"/>
        <v>87241.180000000051</v>
      </c>
      <c r="DE111" s="31">
        <f t="shared" ca="1" si="56"/>
        <v>120328.88999999996</v>
      </c>
      <c r="DF111" s="31">
        <f t="shared" ca="1" si="56"/>
        <v>47988.670000000056</v>
      </c>
      <c r="DG111" s="31">
        <f t="shared" ca="1" si="56"/>
        <v>46421.889999999985</v>
      </c>
      <c r="DH111" s="31">
        <f t="shared" ca="1" si="56"/>
        <v>27600.320000000007</v>
      </c>
      <c r="DI111" s="32">
        <f t="shared" ca="1" si="48"/>
        <v>-10670.59</v>
      </c>
      <c r="DJ111" s="32">
        <f t="shared" ca="1" si="48"/>
        <v>-5031.87</v>
      </c>
      <c r="DK111" s="32">
        <f t="shared" ca="1" si="48"/>
        <v>-3717.2</v>
      </c>
      <c r="DL111" s="32">
        <f t="shared" ca="1" si="48"/>
        <v>-3016.32</v>
      </c>
      <c r="DM111" s="32">
        <f t="shared" ca="1" si="48"/>
        <v>-2187</v>
      </c>
      <c r="DN111" s="32">
        <f t="shared" ca="1" si="48"/>
        <v>-3566.47</v>
      </c>
      <c r="DO111" s="32">
        <f t="shared" ca="1" si="58"/>
        <v>-5037.51</v>
      </c>
      <c r="DP111" s="32">
        <f t="shared" ca="1" si="58"/>
        <v>4362.0600000000004</v>
      </c>
      <c r="DQ111" s="32">
        <f t="shared" ca="1" si="58"/>
        <v>6016.44</v>
      </c>
      <c r="DR111" s="32">
        <f t="shared" ca="1" si="58"/>
        <v>2399.4299999999998</v>
      </c>
      <c r="DS111" s="32">
        <f t="shared" ca="1" si="58"/>
        <v>2321.09</v>
      </c>
      <c r="DT111" s="32">
        <f t="shared" ca="1" si="58"/>
        <v>1380.02</v>
      </c>
      <c r="DU111" s="31">
        <f t="shared" ca="1" si="49"/>
        <v>-52244.72</v>
      </c>
      <c r="DV111" s="31">
        <f t="shared" ca="1" si="49"/>
        <v>-24402.32</v>
      </c>
      <c r="DW111" s="31">
        <f t="shared" ca="1" si="49"/>
        <v>-17864.77</v>
      </c>
      <c r="DX111" s="31">
        <f t="shared" ca="1" si="49"/>
        <v>-14355.85</v>
      </c>
      <c r="DY111" s="31">
        <f t="shared" ca="1" si="49"/>
        <v>-10310.209999999999</v>
      </c>
      <c r="DZ111" s="31">
        <f t="shared" ca="1" si="49"/>
        <v>-16647.310000000001</v>
      </c>
      <c r="EA111" s="31">
        <f t="shared" ca="1" si="59"/>
        <v>-23286.63</v>
      </c>
      <c r="EB111" s="31">
        <f t="shared" ca="1" si="59"/>
        <v>19961.05</v>
      </c>
      <c r="EC111" s="31">
        <f t="shared" ca="1" si="59"/>
        <v>27251.35</v>
      </c>
      <c r="ED111" s="31">
        <f t="shared" ca="1" si="59"/>
        <v>10760.01</v>
      </c>
      <c r="EE111" s="31">
        <f t="shared" ca="1" si="59"/>
        <v>10300.58</v>
      </c>
      <c r="EF111" s="31">
        <f t="shared" ca="1" si="59"/>
        <v>6062.04</v>
      </c>
      <c r="EG111" s="32">
        <f t="shared" ca="1" si="50"/>
        <v>-276327.03999999992</v>
      </c>
      <c r="EH111" s="32">
        <f t="shared" ca="1" si="50"/>
        <v>-130071.48999999996</v>
      </c>
      <c r="EI111" s="32">
        <f t="shared" ca="1" si="50"/>
        <v>-95925.919999999984</v>
      </c>
      <c r="EJ111" s="32">
        <f t="shared" ca="1" si="50"/>
        <v>-77698.520000000048</v>
      </c>
      <c r="EK111" s="32">
        <f t="shared" ca="1" si="50"/>
        <v>-56237.24</v>
      </c>
      <c r="EL111" s="32">
        <f t="shared" ca="1" si="50"/>
        <v>-91543.150000000081</v>
      </c>
      <c r="EM111" s="32">
        <f t="shared" ca="1" si="60"/>
        <v>-129074.34000000013</v>
      </c>
      <c r="EN111" s="32">
        <f t="shared" ca="1" si="60"/>
        <v>111564.29000000005</v>
      </c>
      <c r="EO111" s="32">
        <f t="shared" ca="1" si="60"/>
        <v>153596.67999999996</v>
      </c>
      <c r="EP111" s="32">
        <f t="shared" ca="1" si="60"/>
        <v>61148.110000000059</v>
      </c>
      <c r="EQ111" s="32">
        <f t="shared" ca="1" si="60"/>
        <v>59043.559999999983</v>
      </c>
      <c r="ER111" s="32">
        <f t="shared" ca="1" si="60"/>
        <v>35042.380000000005</v>
      </c>
    </row>
    <row r="112" spans="1:148" x14ac:dyDescent="0.25">
      <c r="A112" t="s">
        <v>446</v>
      </c>
      <c r="B112" s="1" t="s">
        <v>30</v>
      </c>
      <c r="C112" t="str">
        <f t="shared" ca="1" si="52"/>
        <v>SH1</v>
      </c>
      <c r="D112" t="str">
        <f t="shared" ca="1" si="53"/>
        <v>Sheerness #1</v>
      </c>
      <c r="E112" s="51">
        <v>249632.6059847</v>
      </c>
      <c r="F112" s="51">
        <v>226230.18344160001</v>
      </c>
      <c r="G112" s="51">
        <v>230328.94031080001</v>
      </c>
      <c r="H112" s="51">
        <v>199051.81908099999</v>
      </c>
      <c r="I112" s="51">
        <v>88748.855634899999</v>
      </c>
      <c r="J112" s="51">
        <v>8345.5083298999998</v>
      </c>
      <c r="K112" s="51">
        <v>154291.17262110001</v>
      </c>
      <c r="L112" s="51">
        <v>228081.91227639999</v>
      </c>
      <c r="M112" s="51">
        <v>249152.60739310001</v>
      </c>
      <c r="N112" s="51">
        <v>254190.56134330001</v>
      </c>
      <c r="O112" s="51">
        <v>218907.81264049999</v>
      </c>
      <c r="P112" s="51">
        <v>206505.01814239999</v>
      </c>
      <c r="Q112" s="32">
        <v>22189542.460000001</v>
      </c>
      <c r="R112" s="32">
        <v>9903563.5399999991</v>
      </c>
      <c r="S112" s="32">
        <v>12524156.390000001</v>
      </c>
      <c r="T112" s="32">
        <v>9444907.3800000008</v>
      </c>
      <c r="U112" s="32">
        <v>3220030.15</v>
      </c>
      <c r="V112" s="32">
        <v>178777.86</v>
      </c>
      <c r="W112" s="32">
        <v>15272357.66</v>
      </c>
      <c r="X112" s="32">
        <v>14906179.02</v>
      </c>
      <c r="Y112" s="32">
        <v>22118302.48</v>
      </c>
      <c r="Z112" s="32">
        <v>23648574.010000002</v>
      </c>
      <c r="AA112" s="32">
        <v>21153434.43</v>
      </c>
      <c r="AB112" s="32">
        <v>13444800.91</v>
      </c>
      <c r="AC112" s="2">
        <v>5.14</v>
      </c>
      <c r="AD112" s="2">
        <v>5.14</v>
      </c>
      <c r="AE112" s="2">
        <v>5.14</v>
      </c>
      <c r="AF112" s="2">
        <v>5.14</v>
      </c>
      <c r="AG112" s="2">
        <v>5.14</v>
      </c>
      <c r="AH112" s="2">
        <v>5.14</v>
      </c>
      <c r="AI112" s="2">
        <v>5.14</v>
      </c>
      <c r="AJ112" s="2">
        <v>4.53</v>
      </c>
      <c r="AK112" s="2">
        <v>4.53</v>
      </c>
      <c r="AL112" s="2">
        <v>4.53</v>
      </c>
      <c r="AM112" s="2">
        <v>4.53</v>
      </c>
      <c r="AN112" s="2">
        <v>4.53</v>
      </c>
      <c r="AO112" s="33">
        <v>1140542.48</v>
      </c>
      <c r="AP112" s="33">
        <v>509043.17</v>
      </c>
      <c r="AQ112" s="33">
        <v>643741.64</v>
      </c>
      <c r="AR112" s="33">
        <v>485468.24</v>
      </c>
      <c r="AS112" s="33">
        <v>165509.54999999999</v>
      </c>
      <c r="AT112" s="33">
        <v>9189.18</v>
      </c>
      <c r="AU112" s="33">
        <v>784999.18</v>
      </c>
      <c r="AV112" s="33">
        <v>675249.91</v>
      </c>
      <c r="AW112" s="33">
        <v>1001959.1</v>
      </c>
      <c r="AX112" s="33">
        <v>1071280.3999999999</v>
      </c>
      <c r="AY112" s="33">
        <v>958250.58</v>
      </c>
      <c r="AZ112" s="33">
        <v>609049.48</v>
      </c>
      <c r="BA112" s="31">
        <f t="shared" si="65"/>
        <v>2218.9499999999998</v>
      </c>
      <c r="BB112" s="31">
        <f t="shared" si="65"/>
        <v>990.36</v>
      </c>
      <c r="BC112" s="31">
        <f t="shared" si="65"/>
        <v>1252.42</v>
      </c>
      <c r="BD112" s="31">
        <f t="shared" si="63"/>
        <v>-34001.67</v>
      </c>
      <c r="BE112" s="31">
        <f t="shared" si="63"/>
        <v>-11592.11</v>
      </c>
      <c r="BF112" s="31">
        <f t="shared" si="63"/>
        <v>-643.6</v>
      </c>
      <c r="BG112" s="31">
        <f t="shared" si="54"/>
        <v>-54980.49</v>
      </c>
      <c r="BH112" s="31">
        <f t="shared" si="54"/>
        <v>-134155.60999999999</v>
      </c>
      <c r="BI112" s="31">
        <f t="shared" si="54"/>
        <v>-199064.72</v>
      </c>
      <c r="BJ112" s="31">
        <f t="shared" ref="BJ112:BL130" si="69">ROUND(Z112*BJ$3,2)</f>
        <v>-130067.16</v>
      </c>
      <c r="BK112" s="31">
        <f t="shared" si="69"/>
        <v>-116343.89</v>
      </c>
      <c r="BL112" s="31">
        <f t="shared" si="69"/>
        <v>-73946.41</v>
      </c>
      <c r="BM112" s="6">
        <f t="shared" ca="1" si="68"/>
        <v>6.0199999999999997E-2</v>
      </c>
      <c r="BN112" s="6">
        <f t="shared" ca="1" si="68"/>
        <v>6.0199999999999997E-2</v>
      </c>
      <c r="BO112" s="6">
        <f t="shared" ca="1" si="68"/>
        <v>6.0199999999999997E-2</v>
      </c>
      <c r="BP112" s="6">
        <f t="shared" ca="1" si="68"/>
        <v>6.0199999999999997E-2</v>
      </c>
      <c r="BQ112" s="6">
        <f t="shared" ca="1" si="68"/>
        <v>6.0199999999999997E-2</v>
      </c>
      <c r="BR112" s="6">
        <f t="shared" ca="1" si="68"/>
        <v>6.0199999999999997E-2</v>
      </c>
      <c r="BS112" s="6">
        <f t="shared" ca="1" si="68"/>
        <v>6.0199999999999997E-2</v>
      </c>
      <c r="BT112" s="6">
        <f t="shared" ca="1" si="68"/>
        <v>6.0199999999999997E-2</v>
      </c>
      <c r="BU112" s="6">
        <f t="shared" ca="1" si="68"/>
        <v>6.0199999999999997E-2</v>
      </c>
      <c r="BV112" s="6">
        <f t="shared" ca="1" si="68"/>
        <v>6.0199999999999997E-2</v>
      </c>
      <c r="BW112" s="6">
        <f t="shared" ca="1" si="68"/>
        <v>6.0199999999999997E-2</v>
      </c>
      <c r="BX112" s="6">
        <f t="shared" ca="1" si="68"/>
        <v>6.0199999999999997E-2</v>
      </c>
      <c r="BY112" s="31">
        <f t="shared" ca="1" si="61"/>
        <v>1335810.46</v>
      </c>
      <c r="BZ112" s="31">
        <f t="shared" ca="1" si="61"/>
        <v>596194.53</v>
      </c>
      <c r="CA112" s="31">
        <f t="shared" ca="1" si="61"/>
        <v>753954.21</v>
      </c>
      <c r="CB112" s="31">
        <f t="shared" ref="CB112:CJ130" ca="1" si="70">IFERROR(VLOOKUP($C112,DOSDetail,CELL("col",CB$4)+58,FALSE),ROUND(T112*BP112,2))</f>
        <v>568583.42000000004</v>
      </c>
      <c r="CC112" s="31">
        <f t="shared" ca="1" si="70"/>
        <v>193845.82</v>
      </c>
      <c r="CD112" s="31">
        <f t="shared" ca="1" si="70"/>
        <v>10762.43</v>
      </c>
      <c r="CE112" s="31">
        <f t="shared" ca="1" si="70"/>
        <v>919395.93</v>
      </c>
      <c r="CF112" s="31">
        <f t="shared" ca="1" si="70"/>
        <v>897351.98</v>
      </c>
      <c r="CG112" s="31">
        <f t="shared" ca="1" si="70"/>
        <v>1331521.81</v>
      </c>
      <c r="CH112" s="31">
        <f t="shared" ca="1" si="70"/>
        <v>1423644.16</v>
      </c>
      <c r="CI112" s="31">
        <f t="shared" ca="1" si="70"/>
        <v>1273436.75</v>
      </c>
      <c r="CJ112" s="31">
        <f t="shared" ca="1" si="70"/>
        <v>809377.01</v>
      </c>
      <c r="CK112" s="32">
        <f t="shared" ca="1" si="66"/>
        <v>-88758.17</v>
      </c>
      <c r="CL112" s="32">
        <f t="shared" ca="1" si="66"/>
        <v>-39614.25</v>
      </c>
      <c r="CM112" s="32">
        <f t="shared" ca="1" si="66"/>
        <v>-50096.63</v>
      </c>
      <c r="CN112" s="32">
        <f t="shared" ca="1" si="64"/>
        <v>-37779.629999999997</v>
      </c>
      <c r="CO112" s="32">
        <f t="shared" ca="1" si="64"/>
        <v>-12880.12</v>
      </c>
      <c r="CP112" s="32">
        <f t="shared" ca="1" si="64"/>
        <v>-715.11</v>
      </c>
      <c r="CQ112" s="32">
        <f t="shared" ca="1" si="55"/>
        <v>-61089.43</v>
      </c>
      <c r="CR112" s="32">
        <f t="shared" ca="1" si="55"/>
        <v>-59624.72</v>
      </c>
      <c r="CS112" s="32">
        <f t="shared" ca="1" si="55"/>
        <v>-88473.21</v>
      </c>
      <c r="CT112" s="32">
        <f t="shared" ref="CT112:CV130" ca="1" si="71">ROUND(Z112*$CV$3,2)</f>
        <v>-94594.3</v>
      </c>
      <c r="CU112" s="32">
        <f t="shared" ca="1" si="71"/>
        <v>-84613.74</v>
      </c>
      <c r="CV112" s="32">
        <f t="shared" ca="1" si="71"/>
        <v>-53779.199999999997</v>
      </c>
      <c r="CW112" s="31">
        <f t="shared" ca="1" si="62"/>
        <v>104290.86000000006</v>
      </c>
      <c r="CX112" s="31">
        <f t="shared" ca="1" si="62"/>
        <v>46546.750000000044</v>
      </c>
      <c r="CY112" s="31">
        <f t="shared" ca="1" si="62"/>
        <v>58863.519999999946</v>
      </c>
      <c r="CZ112" s="31">
        <f t="shared" ca="1" si="62"/>
        <v>79337.220000000045</v>
      </c>
      <c r="DA112" s="31">
        <f t="shared" ca="1" si="62"/>
        <v>27048.260000000024</v>
      </c>
      <c r="DB112" s="31">
        <f t="shared" ca="1" si="62"/>
        <v>1501.7399999999993</v>
      </c>
      <c r="DC112" s="31">
        <f t="shared" ca="1" si="56"/>
        <v>128287.80999999994</v>
      </c>
      <c r="DD112" s="31">
        <f t="shared" ca="1" si="56"/>
        <v>296632.95999999996</v>
      </c>
      <c r="DE112" s="31">
        <f t="shared" ca="1" si="56"/>
        <v>440154.22000000009</v>
      </c>
      <c r="DF112" s="31">
        <f t="shared" ca="1" si="56"/>
        <v>387836.62</v>
      </c>
      <c r="DG112" s="31">
        <f t="shared" ca="1" si="56"/>
        <v>346916.32000000007</v>
      </c>
      <c r="DH112" s="31">
        <f t="shared" ca="1" si="56"/>
        <v>220494.74000000008</v>
      </c>
      <c r="DI112" s="32">
        <f t="shared" ca="1" si="48"/>
        <v>5214.54</v>
      </c>
      <c r="DJ112" s="32">
        <f t="shared" ca="1" si="48"/>
        <v>2327.34</v>
      </c>
      <c r="DK112" s="32">
        <f t="shared" ca="1" si="48"/>
        <v>2943.18</v>
      </c>
      <c r="DL112" s="32">
        <f t="shared" ca="1" si="48"/>
        <v>3966.86</v>
      </c>
      <c r="DM112" s="32">
        <f t="shared" ca="1" si="48"/>
        <v>1352.41</v>
      </c>
      <c r="DN112" s="32">
        <f t="shared" ca="1" si="48"/>
        <v>75.09</v>
      </c>
      <c r="DO112" s="32">
        <f t="shared" ca="1" si="58"/>
        <v>6414.39</v>
      </c>
      <c r="DP112" s="32">
        <f t="shared" ca="1" si="58"/>
        <v>14831.65</v>
      </c>
      <c r="DQ112" s="32">
        <f t="shared" ca="1" si="58"/>
        <v>22007.71</v>
      </c>
      <c r="DR112" s="32">
        <f t="shared" ca="1" si="58"/>
        <v>19391.830000000002</v>
      </c>
      <c r="DS112" s="32">
        <f t="shared" ca="1" si="58"/>
        <v>17345.82</v>
      </c>
      <c r="DT112" s="32">
        <f t="shared" ca="1" si="58"/>
        <v>11024.74</v>
      </c>
      <c r="DU112" s="31">
        <f t="shared" ca="1" si="49"/>
        <v>25531.15</v>
      </c>
      <c r="DV112" s="31">
        <f t="shared" ca="1" si="49"/>
        <v>11286.56</v>
      </c>
      <c r="DW112" s="31">
        <f t="shared" ca="1" si="49"/>
        <v>14144.84</v>
      </c>
      <c r="DX112" s="31">
        <f t="shared" ca="1" si="49"/>
        <v>18879.86</v>
      </c>
      <c r="DY112" s="31">
        <f t="shared" ca="1" si="49"/>
        <v>6375.7</v>
      </c>
      <c r="DZ112" s="31">
        <f t="shared" ca="1" si="49"/>
        <v>350.49</v>
      </c>
      <c r="EA112" s="31">
        <f t="shared" ca="1" si="59"/>
        <v>29651.46</v>
      </c>
      <c r="EB112" s="31">
        <f t="shared" ca="1" si="59"/>
        <v>67870.53</v>
      </c>
      <c r="EC112" s="31">
        <f t="shared" ca="1" si="59"/>
        <v>99683.42</v>
      </c>
      <c r="ED112" s="31">
        <f t="shared" ca="1" si="59"/>
        <v>86960.63</v>
      </c>
      <c r="EE112" s="31">
        <f t="shared" ca="1" si="59"/>
        <v>76977.440000000002</v>
      </c>
      <c r="EF112" s="31">
        <f t="shared" ca="1" si="59"/>
        <v>48428.67</v>
      </c>
      <c r="EG112" s="32">
        <f t="shared" ca="1" si="50"/>
        <v>135036.55000000005</v>
      </c>
      <c r="EH112" s="32">
        <f t="shared" ca="1" si="50"/>
        <v>60160.650000000038</v>
      </c>
      <c r="EI112" s="32">
        <f t="shared" ca="1" si="50"/>
        <v>75951.53999999995</v>
      </c>
      <c r="EJ112" s="32">
        <f t="shared" ca="1" si="50"/>
        <v>102183.94000000005</v>
      </c>
      <c r="EK112" s="32">
        <f t="shared" ca="1" si="50"/>
        <v>34776.370000000024</v>
      </c>
      <c r="EL112" s="32">
        <f t="shared" ca="1" si="50"/>
        <v>1927.3199999999993</v>
      </c>
      <c r="EM112" s="32">
        <f t="shared" ca="1" si="60"/>
        <v>164353.65999999995</v>
      </c>
      <c r="EN112" s="32">
        <f t="shared" ca="1" si="60"/>
        <v>379335.14</v>
      </c>
      <c r="EO112" s="32">
        <f t="shared" ca="1" si="60"/>
        <v>561845.35000000009</v>
      </c>
      <c r="EP112" s="32">
        <f t="shared" ca="1" si="60"/>
        <v>494189.08</v>
      </c>
      <c r="EQ112" s="32">
        <f t="shared" ca="1" si="60"/>
        <v>441239.58000000007</v>
      </c>
      <c r="ER112" s="32">
        <f t="shared" ca="1" si="60"/>
        <v>279948.15000000008</v>
      </c>
    </row>
    <row r="113" spans="1:148" x14ac:dyDescent="0.25">
      <c r="A113" t="s">
        <v>446</v>
      </c>
      <c r="B113" s="1" t="s">
        <v>31</v>
      </c>
      <c r="C113" t="str">
        <f t="shared" ca="1" si="52"/>
        <v>SH2</v>
      </c>
      <c r="D113" t="str">
        <f t="shared" ca="1" si="53"/>
        <v>Sheerness #2</v>
      </c>
      <c r="E113" s="51">
        <v>246477.51754500001</v>
      </c>
      <c r="F113" s="51">
        <v>232880.68665630001</v>
      </c>
      <c r="G113" s="51">
        <v>220490.81283119999</v>
      </c>
      <c r="H113" s="51">
        <v>170417.92828930001</v>
      </c>
      <c r="I113" s="51">
        <v>140796.48823690001</v>
      </c>
      <c r="J113" s="51">
        <v>165493.08379870001</v>
      </c>
      <c r="K113" s="51">
        <v>150061.99569899999</v>
      </c>
      <c r="L113" s="51">
        <v>227872.87436839999</v>
      </c>
      <c r="M113" s="51">
        <v>262610.94961110002</v>
      </c>
      <c r="N113" s="51">
        <v>251538.55709700001</v>
      </c>
      <c r="O113" s="51">
        <v>207439.8647294</v>
      </c>
      <c r="P113" s="51">
        <v>213687.28063160001</v>
      </c>
      <c r="Q113" s="32">
        <v>21971242.23</v>
      </c>
      <c r="R113" s="32">
        <v>10356435.060000001</v>
      </c>
      <c r="S113" s="32">
        <v>12148872.970000001</v>
      </c>
      <c r="T113" s="32">
        <v>6508506.1900000004</v>
      </c>
      <c r="U113" s="32">
        <v>5252734.16</v>
      </c>
      <c r="V113" s="32">
        <v>10539048.939999999</v>
      </c>
      <c r="W113" s="32">
        <v>14926408.279999999</v>
      </c>
      <c r="X113" s="32">
        <v>14596172.210000001</v>
      </c>
      <c r="Y113" s="32">
        <v>30489308.890000001</v>
      </c>
      <c r="Z113" s="32">
        <v>23014155.77</v>
      </c>
      <c r="AA113" s="32">
        <v>17826409.350000001</v>
      </c>
      <c r="AB113" s="32">
        <v>13692356.050000001</v>
      </c>
      <c r="AC113" s="2">
        <v>5.14</v>
      </c>
      <c r="AD113" s="2">
        <v>5.14</v>
      </c>
      <c r="AE113" s="2">
        <v>5.14</v>
      </c>
      <c r="AF113" s="2">
        <v>5.14</v>
      </c>
      <c r="AG113" s="2">
        <v>5.14</v>
      </c>
      <c r="AH113" s="2">
        <v>5.14</v>
      </c>
      <c r="AI113" s="2">
        <v>5.14</v>
      </c>
      <c r="AJ113" s="2">
        <v>4.53</v>
      </c>
      <c r="AK113" s="2">
        <v>4.53</v>
      </c>
      <c r="AL113" s="2">
        <v>4.53</v>
      </c>
      <c r="AM113" s="2">
        <v>4.53</v>
      </c>
      <c r="AN113" s="2">
        <v>4.53</v>
      </c>
      <c r="AO113" s="33">
        <v>1129321.8500000001</v>
      </c>
      <c r="AP113" s="33">
        <v>532320.76</v>
      </c>
      <c r="AQ113" s="33">
        <v>624452.06999999995</v>
      </c>
      <c r="AR113" s="33">
        <v>334537.21999999997</v>
      </c>
      <c r="AS113" s="33">
        <v>269990.53999999998</v>
      </c>
      <c r="AT113" s="33">
        <v>541707.12</v>
      </c>
      <c r="AU113" s="33">
        <v>767217.39</v>
      </c>
      <c r="AV113" s="33">
        <v>661206.6</v>
      </c>
      <c r="AW113" s="33">
        <v>1381165.69</v>
      </c>
      <c r="AX113" s="33">
        <v>1042541.26</v>
      </c>
      <c r="AY113" s="33">
        <v>807536.34</v>
      </c>
      <c r="AZ113" s="33">
        <v>620263.73</v>
      </c>
      <c r="BA113" s="31">
        <f t="shared" si="65"/>
        <v>2197.12</v>
      </c>
      <c r="BB113" s="31">
        <f t="shared" si="65"/>
        <v>1035.6400000000001</v>
      </c>
      <c r="BC113" s="31">
        <f t="shared" si="65"/>
        <v>1214.8900000000001</v>
      </c>
      <c r="BD113" s="31">
        <f t="shared" si="63"/>
        <v>-23430.62</v>
      </c>
      <c r="BE113" s="31">
        <f t="shared" si="63"/>
        <v>-18909.84</v>
      </c>
      <c r="BF113" s="31">
        <f t="shared" si="63"/>
        <v>-37940.58</v>
      </c>
      <c r="BG113" s="31">
        <f t="shared" si="63"/>
        <v>-53735.07</v>
      </c>
      <c r="BH113" s="31">
        <f t="shared" si="63"/>
        <v>-131365.54999999999</v>
      </c>
      <c r="BI113" s="31">
        <f t="shared" si="63"/>
        <v>-274403.78000000003</v>
      </c>
      <c r="BJ113" s="31">
        <f t="shared" si="69"/>
        <v>-126577.86</v>
      </c>
      <c r="BK113" s="31">
        <f t="shared" si="69"/>
        <v>-98045.25</v>
      </c>
      <c r="BL113" s="31">
        <f t="shared" si="69"/>
        <v>-75307.960000000006</v>
      </c>
      <c r="BM113" s="6">
        <f t="shared" ca="1" si="68"/>
        <v>5.5100000000000003E-2</v>
      </c>
      <c r="BN113" s="6">
        <f t="shared" ca="1" si="68"/>
        <v>5.5100000000000003E-2</v>
      </c>
      <c r="BO113" s="6">
        <f t="shared" ca="1" si="68"/>
        <v>5.5100000000000003E-2</v>
      </c>
      <c r="BP113" s="6">
        <f t="shared" ca="1" si="68"/>
        <v>5.5100000000000003E-2</v>
      </c>
      <c r="BQ113" s="6">
        <f t="shared" ca="1" si="68"/>
        <v>5.5100000000000003E-2</v>
      </c>
      <c r="BR113" s="6">
        <f t="shared" ca="1" si="68"/>
        <v>5.5100000000000003E-2</v>
      </c>
      <c r="BS113" s="6">
        <f t="shared" ca="1" si="68"/>
        <v>5.5100000000000003E-2</v>
      </c>
      <c r="BT113" s="6">
        <f t="shared" ca="1" si="68"/>
        <v>5.5100000000000003E-2</v>
      </c>
      <c r="BU113" s="6">
        <f t="shared" ca="1" si="68"/>
        <v>5.5100000000000003E-2</v>
      </c>
      <c r="BV113" s="6">
        <f t="shared" ca="1" si="68"/>
        <v>5.5100000000000003E-2</v>
      </c>
      <c r="BW113" s="6">
        <f t="shared" ca="1" si="68"/>
        <v>5.5100000000000003E-2</v>
      </c>
      <c r="BX113" s="6">
        <f t="shared" ca="1" si="68"/>
        <v>5.5100000000000003E-2</v>
      </c>
      <c r="BY113" s="31">
        <f t="shared" ref="BY113:CA130" ca="1" si="72">IFERROR(VLOOKUP($C113,DOSDetail,CELL("col",BY$4)+58,FALSE),ROUND(Q113*BM113,2))</f>
        <v>1210615.45</v>
      </c>
      <c r="BZ113" s="31">
        <f t="shared" ca="1" si="72"/>
        <v>570639.56999999995</v>
      </c>
      <c r="CA113" s="31">
        <f t="shared" ca="1" si="72"/>
        <v>669402.9</v>
      </c>
      <c r="CB113" s="31">
        <f t="shared" ca="1" si="70"/>
        <v>358618.69</v>
      </c>
      <c r="CC113" s="31">
        <f t="shared" ca="1" si="70"/>
        <v>289425.65000000002</v>
      </c>
      <c r="CD113" s="31">
        <f t="shared" ca="1" si="70"/>
        <v>580701.6</v>
      </c>
      <c r="CE113" s="31">
        <f t="shared" ca="1" si="70"/>
        <v>822445.1</v>
      </c>
      <c r="CF113" s="31">
        <f t="shared" ca="1" si="70"/>
        <v>804249.09</v>
      </c>
      <c r="CG113" s="31">
        <f t="shared" ca="1" si="70"/>
        <v>1679960.92</v>
      </c>
      <c r="CH113" s="31">
        <f t="shared" ca="1" si="70"/>
        <v>1268079.98</v>
      </c>
      <c r="CI113" s="31">
        <f t="shared" ca="1" si="70"/>
        <v>982235.16</v>
      </c>
      <c r="CJ113" s="31">
        <f t="shared" ca="1" si="70"/>
        <v>754448.82</v>
      </c>
      <c r="CK113" s="32">
        <f t="shared" ca="1" si="66"/>
        <v>-87884.97</v>
      </c>
      <c r="CL113" s="32">
        <f t="shared" ca="1" si="66"/>
        <v>-41425.74</v>
      </c>
      <c r="CM113" s="32">
        <f t="shared" ca="1" si="66"/>
        <v>-48595.49</v>
      </c>
      <c r="CN113" s="32">
        <f t="shared" ca="1" si="64"/>
        <v>-26034.02</v>
      </c>
      <c r="CO113" s="32">
        <f t="shared" ca="1" si="64"/>
        <v>-21010.94</v>
      </c>
      <c r="CP113" s="32">
        <f t="shared" ca="1" si="64"/>
        <v>-42156.2</v>
      </c>
      <c r="CQ113" s="32">
        <f t="shared" ca="1" si="64"/>
        <v>-59705.63</v>
      </c>
      <c r="CR113" s="32">
        <f t="shared" ca="1" si="64"/>
        <v>-58384.69</v>
      </c>
      <c r="CS113" s="32">
        <f t="shared" ca="1" si="64"/>
        <v>-121957.24</v>
      </c>
      <c r="CT113" s="32">
        <f t="shared" ca="1" si="71"/>
        <v>-92056.62</v>
      </c>
      <c r="CU113" s="32">
        <f t="shared" ca="1" si="71"/>
        <v>-71305.64</v>
      </c>
      <c r="CV113" s="32">
        <f t="shared" ca="1" si="71"/>
        <v>-54769.42</v>
      </c>
      <c r="CW113" s="31">
        <f t="shared" ca="1" si="62"/>
        <v>-8788.4900000001107</v>
      </c>
      <c r="CX113" s="31">
        <f t="shared" ca="1" si="62"/>
        <v>-4142.5700000000516</v>
      </c>
      <c r="CY113" s="31">
        <f t="shared" ca="1" si="62"/>
        <v>-4859.5499999999165</v>
      </c>
      <c r="CZ113" s="31">
        <f t="shared" ca="1" si="62"/>
        <v>21478.070000000011</v>
      </c>
      <c r="DA113" s="31">
        <f t="shared" ca="1" si="62"/>
        <v>17334.010000000042</v>
      </c>
      <c r="DB113" s="31">
        <f t="shared" ca="1" si="62"/>
        <v>34778.86000000003</v>
      </c>
      <c r="DC113" s="31">
        <f t="shared" ca="1" si="56"/>
        <v>49257.149999999958</v>
      </c>
      <c r="DD113" s="31">
        <f t="shared" ca="1" si="56"/>
        <v>216023.34999999992</v>
      </c>
      <c r="DE113" s="31">
        <f t="shared" ca="1" si="56"/>
        <v>451241.77</v>
      </c>
      <c r="DF113" s="31">
        <f t="shared" ca="1" si="56"/>
        <v>260059.95999999985</v>
      </c>
      <c r="DG113" s="31">
        <f t="shared" ca="1" si="56"/>
        <v>201438.43000000005</v>
      </c>
      <c r="DH113" s="31">
        <f t="shared" ca="1" si="56"/>
        <v>154723.62999999995</v>
      </c>
      <c r="DI113" s="32">
        <f t="shared" ca="1" si="48"/>
        <v>-439.42</v>
      </c>
      <c r="DJ113" s="32">
        <f t="shared" ca="1" si="48"/>
        <v>-207.13</v>
      </c>
      <c r="DK113" s="32">
        <f t="shared" ca="1" si="48"/>
        <v>-242.98</v>
      </c>
      <c r="DL113" s="32">
        <f t="shared" ca="1" si="48"/>
        <v>1073.9000000000001</v>
      </c>
      <c r="DM113" s="32">
        <f t="shared" ca="1" si="48"/>
        <v>866.7</v>
      </c>
      <c r="DN113" s="32">
        <f t="shared" ca="1" si="48"/>
        <v>1738.94</v>
      </c>
      <c r="DO113" s="32">
        <f t="shared" ca="1" si="58"/>
        <v>2462.86</v>
      </c>
      <c r="DP113" s="32">
        <f t="shared" ca="1" si="58"/>
        <v>10801.17</v>
      </c>
      <c r="DQ113" s="32">
        <f t="shared" ca="1" si="58"/>
        <v>22562.09</v>
      </c>
      <c r="DR113" s="32">
        <f t="shared" ca="1" si="58"/>
        <v>13003</v>
      </c>
      <c r="DS113" s="32">
        <f t="shared" ca="1" si="58"/>
        <v>10071.92</v>
      </c>
      <c r="DT113" s="32">
        <f t="shared" ca="1" si="58"/>
        <v>7736.18</v>
      </c>
      <c r="DU113" s="31">
        <f t="shared" ca="1" si="49"/>
        <v>-2151.4899999999998</v>
      </c>
      <c r="DV113" s="31">
        <f t="shared" ca="1" si="49"/>
        <v>-1004.48</v>
      </c>
      <c r="DW113" s="31">
        <f t="shared" ca="1" si="49"/>
        <v>-1167.74</v>
      </c>
      <c r="DX113" s="31">
        <f t="shared" ca="1" si="49"/>
        <v>5111.13</v>
      </c>
      <c r="DY113" s="31">
        <f t="shared" ca="1" si="49"/>
        <v>4085.9</v>
      </c>
      <c r="DZ113" s="31">
        <f t="shared" ca="1" si="49"/>
        <v>8116.91</v>
      </c>
      <c r="EA113" s="31">
        <f t="shared" ca="1" si="59"/>
        <v>11384.92</v>
      </c>
      <c r="EB113" s="31">
        <f t="shared" ca="1" si="59"/>
        <v>49426.81</v>
      </c>
      <c r="EC113" s="31">
        <f t="shared" ca="1" si="59"/>
        <v>102194.46</v>
      </c>
      <c r="ED113" s="31">
        <f t="shared" ca="1" si="59"/>
        <v>58310.58</v>
      </c>
      <c r="EE113" s="31">
        <f t="shared" ca="1" si="59"/>
        <v>44697.27</v>
      </c>
      <c r="EF113" s="31">
        <f t="shared" ca="1" si="59"/>
        <v>33982.94</v>
      </c>
      <c r="EG113" s="32">
        <f t="shared" ca="1" si="50"/>
        <v>-11379.400000000111</v>
      </c>
      <c r="EH113" s="32">
        <f t="shared" ca="1" si="50"/>
        <v>-5354.1800000000512</v>
      </c>
      <c r="EI113" s="32">
        <f t="shared" ca="1" si="50"/>
        <v>-6270.2699999999159</v>
      </c>
      <c r="EJ113" s="32">
        <f t="shared" ca="1" si="50"/>
        <v>27663.100000000013</v>
      </c>
      <c r="EK113" s="32">
        <f t="shared" ca="1" si="50"/>
        <v>22286.610000000044</v>
      </c>
      <c r="EL113" s="32">
        <f t="shared" ca="1" si="50"/>
        <v>44634.710000000036</v>
      </c>
      <c r="EM113" s="32">
        <f t="shared" ca="1" si="60"/>
        <v>63104.929999999957</v>
      </c>
      <c r="EN113" s="32">
        <f t="shared" ca="1" si="60"/>
        <v>276251.32999999996</v>
      </c>
      <c r="EO113" s="32">
        <f t="shared" ca="1" si="60"/>
        <v>575998.32000000007</v>
      </c>
      <c r="EP113" s="32">
        <f t="shared" ca="1" si="60"/>
        <v>331373.53999999986</v>
      </c>
      <c r="EQ113" s="32">
        <f t="shared" ca="1" si="60"/>
        <v>256207.62000000005</v>
      </c>
      <c r="ER113" s="32">
        <f t="shared" ca="1" si="60"/>
        <v>196442.74999999994</v>
      </c>
    </row>
    <row r="114" spans="1:148" x14ac:dyDescent="0.25">
      <c r="A114" t="s">
        <v>482</v>
      </c>
      <c r="B114" s="1" t="s">
        <v>117</v>
      </c>
      <c r="C114" t="str">
        <f t="shared" ca="1" si="52"/>
        <v>SHCG</v>
      </c>
      <c r="D114" t="str">
        <f t="shared" ca="1" si="53"/>
        <v>Shell Caroline</v>
      </c>
      <c r="E114" s="51">
        <v>1672.5872999999999</v>
      </c>
      <c r="F114" s="51">
        <v>2987.3636000000001</v>
      </c>
      <c r="G114" s="51">
        <v>3897.4263999999998</v>
      </c>
      <c r="H114" s="51">
        <v>3709.3285999999998</v>
      </c>
      <c r="I114" s="51">
        <v>641.98889999999994</v>
      </c>
      <c r="J114" s="51">
        <v>8.9999999999999998E-4</v>
      </c>
      <c r="L114" s="51">
        <v>84.797799999999995</v>
      </c>
      <c r="M114" s="51">
        <v>0.21160000000000001</v>
      </c>
      <c r="N114" s="51">
        <v>394.5686</v>
      </c>
      <c r="O114" s="51">
        <v>49.959000000000003</v>
      </c>
      <c r="P114" s="51">
        <v>0.11799999999999999</v>
      </c>
      <c r="Q114" s="32">
        <v>58393.46</v>
      </c>
      <c r="R114" s="32">
        <v>127585.22</v>
      </c>
      <c r="S114" s="32">
        <v>174716.79</v>
      </c>
      <c r="T114" s="32">
        <v>151493.39000000001</v>
      </c>
      <c r="U114" s="32">
        <v>14337.93</v>
      </c>
      <c r="V114" s="32">
        <v>0.01</v>
      </c>
      <c r="W114" s="32"/>
      <c r="X114" s="32">
        <v>1746.69</v>
      </c>
      <c r="Y114" s="32">
        <v>3.23</v>
      </c>
      <c r="Z114" s="32">
        <v>33222.120000000003</v>
      </c>
      <c r="AA114" s="32">
        <v>1672.74</v>
      </c>
      <c r="AB114" s="32">
        <v>4.05</v>
      </c>
      <c r="AC114" s="2">
        <v>-0.22</v>
      </c>
      <c r="AD114" s="2">
        <v>-0.22</v>
      </c>
      <c r="AE114" s="2">
        <v>-0.22</v>
      </c>
      <c r="AF114" s="2">
        <v>-0.22</v>
      </c>
      <c r="AG114" s="2">
        <v>-0.22</v>
      </c>
      <c r="AH114" s="2">
        <v>-0.22</v>
      </c>
      <c r="AJ114" s="2">
        <v>-0.92</v>
      </c>
      <c r="AK114" s="2">
        <v>-0.92</v>
      </c>
      <c r="AL114" s="2">
        <v>-0.92</v>
      </c>
      <c r="AM114" s="2">
        <v>-0.92</v>
      </c>
      <c r="AN114" s="2">
        <v>-0.92</v>
      </c>
      <c r="AO114" s="33">
        <v>-128.47</v>
      </c>
      <c r="AP114" s="33">
        <v>-280.69</v>
      </c>
      <c r="AQ114" s="33">
        <v>-384.38</v>
      </c>
      <c r="AR114" s="33">
        <v>-333.29</v>
      </c>
      <c r="AS114" s="33">
        <v>-31.54</v>
      </c>
      <c r="AT114" s="33">
        <v>0</v>
      </c>
      <c r="AU114" s="33"/>
      <c r="AV114" s="33">
        <v>-16.07</v>
      </c>
      <c r="AW114" s="33">
        <v>-0.03</v>
      </c>
      <c r="AX114" s="33">
        <v>-305.64</v>
      </c>
      <c r="AY114" s="33">
        <v>-15.39</v>
      </c>
      <c r="AZ114" s="33">
        <v>-0.04</v>
      </c>
      <c r="BA114" s="31">
        <f t="shared" si="65"/>
        <v>5.84</v>
      </c>
      <c r="BB114" s="31">
        <f t="shared" si="65"/>
        <v>12.76</v>
      </c>
      <c r="BC114" s="31">
        <f t="shared" si="65"/>
        <v>17.47</v>
      </c>
      <c r="BD114" s="31">
        <f t="shared" si="63"/>
        <v>-545.38</v>
      </c>
      <c r="BE114" s="31">
        <f t="shared" si="63"/>
        <v>-51.62</v>
      </c>
      <c r="BF114" s="31">
        <f t="shared" si="63"/>
        <v>0</v>
      </c>
      <c r="BG114" s="31">
        <f t="shared" si="63"/>
        <v>0</v>
      </c>
      <c r="BH114" s="31">
        <f t="shared" si="63"/>
        <v>-15.72</v>
      </c>
      <c r="BI114" s="31">
        <f t="shared" si="63"/>
        <v>-0.03</v>
      </c>
      <c r="BJ114" s="31">
        <f t="shared" si="69"/>
        <v>-182.72</v>
      </c>
      <c r="BK114" s="31">
        <f t="shared" si="69"/>
        <v>-9.1999999999999993</v>
      </c>
      <c r="BL114" s="31">
        <f t="shared" si="69"/>
        <v>-0.02</v>
      </c>
      <c r="BM114" s="6">
        <f t="shared" ca="1" si="68"/>
        <v>-1.6299999999999999E-2</v>
      </c>
      <c r="BN114" s="6">
        <f t="shared" ca="1" si="68"/>
        <v>-1.6299999999999999E-2</v>
      </c>
      <c r="BO114" s="6">
        <f t="shared" ca="1" si="68"/>
        <v>-1.6299999999999999E-2</v>
      </c>
      <c r="BP114" s="6">
        <f t="shared" ca="1" si="68"/>
        <v>-1.6299999999999999E-2</v>
      </c>
      <c r="BQ114" s="6">
        <f t="shared" ca="1" si="68"/>
        <v>-1.6299999999999999E-2</v>
      </c>
      <c r="BR114" s="6">
        <f t="shared" ca="1" si="68"/>
        <v>-1.6299999999999999E-2</v>
      </c>
      <c r="BS114" s="6">
        <f t="shared" ca="1" si="68"/>
        <v>-1.6299999999999999E-2</v>
      </c>
      <c r="BT114" s="6">
        <f t="shared" ca="1" si="68"/>
        <v>-1.6299999999999999E-2</v>
      </c>
      <c r="BU114" s="6">
        <f t="shared" ca="1" si="68"/>
        <v>-1.6299999999999999E-2</v>
      </c>
      <c r="BV114" s="6">
        <f t="shared" ca="1" si="68"/>
        <v>-1.6299999999999999E-2</v>
      </c>
      <c r="BW114" s="6">
        <f t="shared" ca="1" si="68"/>
        <v>-1.6299999999999999E-2</v>
      </c>
      <c r="BX114" s="6">
        <f t="shared" ca="1" si="68"/>
        <v>-1.6299999999999999E-2</v>
      </c>
      <c r="BY114" s="31">
        <f t="shared" ca="1" si="72"/>
        <v>-951.81</v>
      </c>
      <c r="BZ114" s="31">
        <f t="shared" ca="1" si="72"/>
        <v>-2079.64</v>
      </c>
      <c r="CA114" s="31">
        <f t="shared" ca="1" si="72"/>
        <v>-2847.88</v>
      </c>
      <c r="CB114" s="31">
        <f t="shared" ca="1" si="70"/>
        <v>-2469.34</v>
      </c>
      <c r="CC114" s="31">
        <f t="shared" ca="1" si="70"/>
        <v>-233.71</v>
      </c>
      <c r="CD114" s="31">
        <f t="shared" ca="1" si="70"/>
        <v>0</v>
      </c>
      <c r="CE114" s="31">
        <f t="shared" ca="1" si="70"/>
        <v>0</v>
      </c>
      <c r="CF114" s="31">
        <f t="shared" ca="1" si="70"/>
        <v>-28.47</v>
      </c>
      <c r="CG114" s="31">
        <f t="shared" ca="1" si="70"/>
        <v>-0.05</v>
      </c>
      <c r="CH114" s="31">
        <f t="shared" ca="1" si="70"/>
        <v>-541.52</v>
      </c>
      <c r="CI114" s="31">
        <f t="shared" ca="1" si="70"/>
        <v>-27.27</v>
      </c>
      <c r="CJ114" s="31">
        <f t="shared" ca="1" si="70"/>
        <v>-7.0000000000000007E-2</v>
      </c>
      <c r="CK114" s="32">
        <f t="shared" ca="1" si="66"/>
        <v>-233.57</v>
      </c>
      <c r="CL114" s="32">
        <f t="shared" ca="1" si="66"/>
        <v>-510.34</v>
      </c>
      <c r="CM114" s="32">
        <f t="shared" ca="1" si="66"/>
        <v>-698.87</v>
      </c>
      <c r="CN114" s="32">
        <f t="shared" ca="1" si="64"/>
        <v>-605.97</v>
      </c>
      <c r="CO114" s="32">
        <f t="shared" ca="1" si="64"/>
        <v>-57.35</v>
      </c>
      <c r="CP114" s="32">
        <f t="shared" ca="1" si="64"/>
        <v>0</v>
      </c>
      <c r="CQ114" s="32">
        <f t="shared" ca="1" si="64"/>
        <v>0</v>
      </c>
      <c r="CR114" s="32">
        <f t="shared" ca="1" si="64"/>
        <v>-6.99</v>
      </c>
      <c r="CS114" s="32">
        <f t="shared" ca="1" si="64"/>
        <v>-0.01</v>
      </c>
      <c r="CT114" s="32">
        <f t="shared" ca="1" si="71"/>
        <v>-132.88999999999999</v>
      </c>
      <c r="CU114" s="32">
        <f t="shared" ca="1" si="71"/>
        <v>-6.69</v>
      </c>
      <c r="CV114" s="32">
        <f t="shared" ca="1" si="71"/>
        <v>-0.02</v>
      </c>
      <c r="CW114" s="31">
        <f t="shared" ca="1" si="62"/>
        <v>-1062.7499999999998</v>
      </c>
      <c r="CX114" s="31">
        <f t="shared" ca="1" si="62"/>
        <v>-2322.0500000000002</v>
      </c>
      <c r="CY114" s="31">
        <f t="shared" ca="1" si="62"/>
        <v>-3179.8399999999997</v>
      </c>
      <c r="CZ114" s="31">
        <f t="shared" ca="1" si="62"/>
        <v>-2196.6400000000003</v>
      </c>
      <c r="DA114" s="31">
        <f t="shared" ca="1" si="62"/>
        <v>-207.89999999999998</v>
      </c>
      <c r="DB114" s="31">
        <f t="shared" ca="1" si="62"/>
        <v>0</v>
      </c>
      <c r="DC114" s="31">
        <f t="shared" ca="1" si="56"/>
        <v>0</v>
      </c>
      <c r="DD114" s="31">
        <f t="shared" ca="1" si="56"/>
        <v>-3.67</v>
      </c>
      <c r="DE114" s="31">
        <f t="shared" ca="1" si="56"/>
        <v>0</v>
      </c>
      <c r="DF114" s="31">
        <f t="shared" ca="1" si="56"/>
        <v>-186.04999999999998</v>
      </c>
      <c r="DG114" s="31">
        <f t="shared" ca="1" si="56"/>
        <v>-9.370000000000001</v>
      </c>
      <c r="DH114" s="31">
        <f t="shared" ca="1" si="56"/>
        <v>-3.0000000000000009E-2</v>
      </c>
      <c r="DI114" s="32">
        <f t="shared" ca="1" si="48"/>
        <v>-53.14</v>
      </c>
      <c r="DJ114" s="32">
        <f t="shared" ca="1" si="48"/>
        <v>-116.1</v>
      </c>
      <c r="DK114" s="32">
        <f t="shared" ca="1" si="48"/>
        <v>-158.99</v>
      </c>
      <c r="DL114" s="32">
        <f t="shared" ca="1" si="48"/>
        <v>-109.83</v>
      </c>
      <c r="DM114" s="32">
        <f t="shared" ca="1" si="48"/>
        <v>-10.4</v>
      </c>
      <c r="DN114" s="32">
        <f t="shared" ca="1" si="48"/>
        <v>0</v>
      </c>
      <c r="DO114" s="32">
        <f t="shared" ca="1" si="58"/>
        <v>0</v>
      </c>
      <c r="DP114" s="32">
        <f t="shared" ca="1" si="58"/>
        <v>-0.18</v>
      </c>
      <c r="DQ114" s="32">
        <f t="shared" ca="1" si="58"/>
        <v>0</v>
      </c>
      <c r="DR114" s="32">
        <f t="shared" ca="1" si="58"/>
        <v>-9.3000000000000007</v>
      </c>
      <c r="DS114" s="32">
        <f t="shared" ca="1" si="58"/>
        <v>-0.47</v>
      </c>
      <c r="DT114" s="32">
        <f t="shared" ca="1" si="58"/>
        <v>0</v>
      </c>
      <c r="DU114" s="31">
        <f t="shared" ca="1" si="49"/>
        <v>-260.17</v>
      </c>
      <c r="DV114" s="31">
        <f t="shared" ca="1" si="49"/>
        <v>-563.04999999999995</v>
      </c>
      <c r="DW114" s="31">
        <f t="shared" ca="1" si="49"/>
        <v>-764.11</v>
      </c>
      <c r="DX114" s="31">
        <f t="shared" ca="1" si="49"/>
        <v>-522.73</v>
      </c>
      <c r="DY114" s="31">
        <f t="shared" ca="1" si="49"/>
        <v>-49.01</v>
      </c>
      <c r="DZ114" s="31">
        <f t="shared" ca="1" si="49"/>
        <v>0</v>
      </c>
      <c r="EA114" s="31">
        <f t="shared" ca="1" si="59"/>
        <v>0</v>
      </c>
      <c r="EB114" s="31">
        <f t="shared" ca="1" si="59"/>
        <v>-0.84</v>
      </c>
      <c r="EC114" s="31">
        <f t="shared" ca="1" si="59"/>
        <v>0</v>
      </c>
      <c r="ED114" s="31">
        <f t="shared" ca="1" si="59"/>
        <v>-41.72</v>
      </c>
      <c r="EE114" s="31">
        <f t="shared" ca="1" si="59"/>
        <v>-2.08</v>
      </c>
      <c r="EF114" s="31">
        <f t="shared" ca="1" si="59"/>
        <v>-0.01</v>
      </c>
      <c r="EG114" s="32">
        <f t="shared" ca="1" si="50"/>
        <v>-1376.06</v>
      </c>
      <c r="EH114" s="32">
        <f t="shared" ca="1" si="50"/>
        <v>-3001.2</v>
      </c>
      <c r="EI114" s="32">
        <f t="shared" ca="1" si="50"/>
        <v>-4102.9399999999996</v>
      </c>
      <c r="EJ114" s="32">
        <f t="shared" ca="1" si="50"/>
        <v>-2829.2000000000003</v>
      </c>
      <c r="EK114" s="32">
        <f t="shared" ca="1" si="50"/>
        <v>-267.31</v>
      </c>
      <c r="EL114" s="32">
        <f t="shared" ca="1" si="50"/>
        <v>0</v>
      </c>
      <c r="EM114" s="32">
        <f t="shared" ca="1" si="60"/>
        <v>0</v>
      </c>
      <c r="EN114" s="32">
        <f t="shared" ca="1" si="60"/>
        <v>-4.6900000000000004</v>
      </c>
      <c r="EO114" s="32">
        <f t="shared" ca="1" si="60"/>
        <v>0</v>
      </c>
      <c r="EP114" s="32">
        <f t="shared" ca="1" si="60"/>
        <v>-237.07</v>
      </c>
      <c r="EQ114" s="32">
        <f t="shared" ca="1" si="60"/>
        <v>-11.920000000000002</v>
      </c>
      <c r="ER114" s="32">
        <f t="shared" ca="1" si="60"/>
        <v>-4.0000000000000008E-2</v>
      </c>
    </row>
    <row r="115" spans="1:148" x14ac:dyDescent="0.25">
      <c r="A115" t="s">
        <v>485</v>
      </c>
      <c r="B115" s="1" t="s">
        <v>97</v>
      </c>
      <c r="C115" t="str">
        <f t="shared" ca="1" si="52"/>
        <v>BCHIMP</v>
      </c>
      <c r="D115" t="str">
        <f t="shared" ca="1" si="53"/>
        <v>Alberta-BC Intertie - Import</v>
      </c>
      <c r="E115" s="51">
        <v>22756</v>
      </c>
      <c r="F115" s="51">
        <v>22047</v>
      </c>
      <c r="G115" s="51">
        <v>27314</v>
      </c>
      <c r="H115" s="51">
        <v>33585</v>
      </c>
      <c r="I115" s="51">
        <v>34902</v>
      </c>
      <c r="J115" s="51">
        <v>33257</v>
      </c>
      <c r="K115" s="51">
        <v>36621</v>
      </c>
      <c r="L115" s="51">
        <v>22814</v>
      </c>
      <c r="M115" s="51">
        <v>12085</v>
      </c>
      <c r="N115" s="51">
        <v>22750</v>
      </c>
      <c r="O115" s="51">
        <v>29563</v>
      </c>
      <c r="P115" s="51">
        <v>28965</v>
      </c>
      <c r="Q115" s="32">
        <v>2728542.96</v>
      </c>
      <c r="R115" s="32">
        <v>1152948.94</v>
      </c>
      <c r="S115" s="32">
        <v>1657731.42</v>
      </c>
      <c r="T115" s="32">
        <v>1462391.88</v>
      </c>
      <c r="U115" s="32">
        <v>1050316.8999999999</v>
      </c>
      <c r="V115" s="32">
        <v>1472109.12</v>
      </c>
      <c r="W115" s="32">
        <v>2527668.46</v>
      </c>
      <c r="X115" s="32">
        <v>996117.97</v>
      </c>
      <c r="Y115" s="32">
        <v>1236782.2</v>
      </c>
      <c r="Z115" s="32">
        <v>2426556.1</v>
      </c>
      <c r="AA115" s="32">
        <v>2916563.42</v>
      </c>
      <c r="AB115" s="32">
        <v>1724476.37</v>
      </c>
      <c r="AC115" s="2">
        <v>2.2599999999999998</v>
      </c>
      <c r="AD115" s="2">
        <v>2.2599999999999998</v>
      </c>
      <c r="AE115" s="2">
        <v>2.2599999999999998</v>
      </c>
      <c r="AF115" s="2">
        <v>2.2599999999999998</v>
      </c>
      <c r="AG115" s="2">
        <v>2.2599999999999998</v>
      </c>
      <c r="AH115" s="2">
        <v>2.2599999999999998</v>
      </c>
      <c r="AI115" s="2">
        <v>2.2599999999999998</v>
      </c>
      <c r="AJ115" s="2">
        <v>1.69</v>
      </c>
      <c r="AK115" s="2">
        <v>1.69</v>
      </c>
      <c r="AL115" s="2">
        <v>1.69</v>
      </c>
      <c r="AM115" s="2">
        <v>1.69</v>
      </c>
      <c r="AN115" s="2">
        <v>1.69</v>
      </c>
      <c r="AO115" s="33">
        <v>61665.07</v>
      </c>
      <c r="AP115" s="33">
        <v>26056.65</v>
      </c>
      <c r="AQ115" s="33">
        <v>37464.730000000003</v>
      </c>
      <c r="AR115" s="33">
        <v>33050.06</v>
      </c>
      <c r="AS115" s="33">
        <v>23737.16</v>
      </c>
      <c r="AT115" s="33">
        <v>33269.67</v>
      </c>
      <c r="AU115" s="33">
        <v>57125.31</v>
      </c>
      <c r="AV115" s="33">
        <v>16834.39</v>
      </c>
      <c r="AW115" s="33">
        <v>20901.62</v>
      </c>
      <c r="AX115" s="33">
        <v>41008.800000000003</v>
      </c>
      <c r="AY115" s="33">
        <v>49289.919999999998</v>
      </c>
      <c r="AZ115" s="33">
        <v>29143.65</v>
      </c>
      <c r="BA115" s="31">
        <f t="shared" si="65"/>
        <v>272.85000000000002</v>
      </c>
      <c r="BB115" s="31">
        <f t="shared" si="65"/>
        <v>115.29</v>
      </c>
      <c r="BC115" s="31">
        <f t="shared" si="65"/>
        <v>165.77</v>
      </c>
      <c r="BD115" s="31">
        <f t="shared" si="63"/>
        <v>-5264.61</v>
      </c>
      <c r="BE115" s="31">
        <f t="shared" si="63"/>
        <v>-3781.14</v>
      </c>
      <c r="BF115" s="31">
        <f t="shared" si="63"/>
        <v>-5299.59</v>
      </c>
      <c r="BG115" s="31">
        <f t="shared" si="63"/>
        <v>-9099.61</v>
      </c>
      <c r="BH115" s="31">
        <f t="shared" si="63"/>
        <v>-8965.06</v>
      </c>
      <c r="BI115" s="31">
        <f t="shared" si="63"/>
        <v>-11131.04</v>
      </c>
      <c r="BJ115" s="31">
        <f t="shared" si="69"/>
        <v>-13346.06</v>
      </c>
      <c r="BK115" s="31">
        <f t="shared" si="69"/>
        <v>-16041.1</v>
      </c>
      <c r="BL115" s="31">
        <f t="shared" si="69"/>
        <v>-9484.6200000000008</v>
      </c>
      <c r="BM115" s="6">
        <f t="shared" ca="1" si="68"/>
        <v>5.1000000000000004E-3</v>
      </c>
      <c r="BN115" s="6">
        <f t="shared" ca="1" si="68"/>
        <v>5.1000000000000004E-3</v>
      </c>
      <c r="BO115" s="6">
        <f t="shared" ca="1" si="68"/>
        <v>5.1000000000000004E-3</v>
      </c>
      <c r="BP115" s="6">
        <f t="shared" ca="1" si="68"/>
        <v>5.1000000000000004E-3</v>
      </c>
      <c r="BQ115" s="6">
        <f t="shared" ca="1" si="68"/>
        <v>5.1000000000000004E-3</v>
      </c>
      <c r="BR115" s="6">
        <f t="shared" ca="1" si="68"/>
        <v>5.1000000000000004E-3</v>
      </c>
      <c r="BS115" s="6">
        <f t="shared" ca="1" si="68"/>
        <v>5.1000000000000004E-3</v>
      </c>
      <c r="BT115" s="6">
        <f t="shared" ca="1" si="68"/>
        <v>5.1000000000000004E-3</v>
      </c>
      <c r="BU115" s="6">
        <f t="shared" ca="1" si="68"/>
        <v>5.1000000000000004E-3</v>
      </c>
      <c r="BV115" s="6">
        <f t="shared" ca="1" si="68"/>
        <v>5.1000000000000004E-3</v>
      </c>
      <c r="BW115" s="6">
        <f t="shared" ca="1" si="68"/>
        <v>5.1000000000000004E-3</v>
      </c>
      <c r="BX115" s="6">
        <f t="shared" ca="1" si="68"/>
        <v>5.1000000000000004E-3</v>
      </c>
      <c r="BY115" s="31">
        <f t="shared" ca="1" si="72"/>
        <v>13915.57</v>
      </c>
      <c r="BZ115" s="31">
        <f t="shared" ca="1" si="72"/>
        <v>5880.04</v>
      </c>
      <c r="CA115" s="31">
        <f t="shared" ca="1" si="72"/>
        <v>8454.43</v>
      </c>
      <c r="CB115" s="31">
        <f t="shared" ca="1" si="70"/>
        <v>7458.2</v>
      </c>
      <c r="CC115" s="31">
        <f t="shared" ca="1" si="70"/>
        <v>5356.62</v>
      </c>
      <c r="CD115" s="31">
        <f t="shared" ca="1" si="70"/>
        <v>7507.76</v>
      </c>
      <c r="CE115" s="31">
        <f t="shared" ca="1" si="70"/>
        <v>12891.11</v>
      </c>
      <c r="CF115" s="31">
        <f t="shared" ca="1" si="70"/>
        <v>5080.2</v>
      </c>
      <c r="CG115" s="31">
        <f t="shared" ca="1" si="70"/>
        <v>6307.59</v>
      </c>
      <c r="CH115" s="31">
        <f t="shared" ca="1" si="70"/>
        <v>12375.44</v>
      </c>
      <c r="CI115" s="31">
        <f t="shared" ca="1" si="70"/>
        <v>14874.47</v>
      </c>
      <c r="CJ115" s="31">
        <f t="shared" ca="1" si="70"/>
        <v>8794.83</v>
      </c>
      <c r="CK115" s="32">
        <f t="shared" ca="1" si="66"/>
        <v>-10914.17</v>
      </c>
      <c r="CL115" s="32">
        <f t="shared" ca="1" si="66"/>
        <v>-4611.8</v>
      </c>
      <c r="CM115" s="32">
        <f t="shared" ca="1" si="66"/>
        <v>-6630.93</v>
      </c>
      <c r="CN115" s="32">
        <f t="shared" ca="1" si="64"/>
        <v>-5849.57</v>
      </c>
      <c r="CO115" s="32">
        <f t="shared" ca="1" si="64"/>
        <v>-4201.2700000000004</v>
      </c>
      <c r="CP115" s="32">
        <f t="shared" ca="1" si="64"/>
        <v>-5888.44</v>
      </c>
      <c r="CQ115" s="32">
        <f t="shared" ca="1" si="64"/>
        <v>-10110.67</v>
      </c>
      <c r="CR115" s="32">
        <f t="shared" ca="1" si="64"/>
        <v>-3984.47</v>
      </c>
      <c r="CS115" s="32">
        <f t="shared" ca="1" si="64"/>
        <v>-4947.13</v>
      </c>
      <c r="CT115" s="32">
        <f t="shared" ca="1" si="71"/>
        <v>-9706.2199999999993</v>
      </c>
      <c r="CU115" s="32">
        <f t="shared" ca="1" si="71"/>
        <v>-11666.25</v>
      </c>
      <c r="CV115" s="32">
        <f t="shared" ca="1" si="71"/>
        <v>-6897.91</v>
      </c>
      <c r="CW115" s="31">
        <f t="shared" ca="1" si="62"/>
        <v>-58936.52</v>
      </c>
      <c r="CX115" s="31">
        <f t="shared" ca="1" si="62"/>
        <v>-24903.700000000004</v>
      </c>
      <c r="CY115" s="31">
        <f t="shared" ca="1" si="62"/>
        <v>-35807</v>
      </c>
      <c r="CZ115" s="31">
        <f t="shared" ca="1" si="62"/>
        <v>-26176.819999999996</v>
      </c>
      <c r="DA115" s="31">
        <f t="shared" ca="1" si="62"/>
        <v>-18800.670000000002</v>
      </c>
      <c r="DB115" s="31">
        <f t="shared" ca="1" si="62"/>
        <v>-26350.76</v>
      </c>
      <c r="DC115" s="31">
        <f t="shared" ca="1" si="56"/>
        <v>-45245.259999999995</v>
      </c>
      <c r="DD115" s="31">
        <f t="shared" ca="1" si="56"/>
        <v>-6773.6</v>
      </c>
      <c r="DE115" s="31">
        <f t="shared" ca="1" si="56"/>
        <v>-8410.119999999999</v>
      </c>
      <c r="DF115" s="31">
        <f t="shared" ref="DF115:DH130" ca="1" si="73">CH115+CT115-AX115-BJ115</f>
        <v>-24993.520000000004</v>
      </c>
      <c r="DG115" s="31">
        <f t="shared" ca="1" si="73"/>
        <v>-30040.6</v>
      </c>
      <c r="DH115" s="31">
        <f t="shared" ca="1" si="73"/>
        <v>-17762.11</v>
      </c>
      <c r="DI115" s="32">
        <f t="shared" ca="1" si="48"/>
        <v>-2946.83</v>
      </c>
      <c r="DJ115" s="32">
        <f t="shared" ca="1" si="48"/>
        <v>-1245.19</v>
      </c>
      <c r="DK115" s="32">
        <f t="shared" ca="1" si="48"/>
        <v>-1790.35</v>
      </c>
      <c r="DL115" s="32">
        <f t="shared" ca="1" si="48"/>
        <v>-1308.8399999999999</v>
      </c>
      <c r="DM115" s="32">
        <f t="shared" ca="1" si="48"/>
        <v>-940.03</v>
      </c>
      <c r="DN115" s="32">
        <f t="shared" ca="1" si="48"/>
        <v>-1317.54</v>
      </c>
      <c r="DO115" s="32">
        <f t="shared" ca="1" si="58"/>
        <v>-2262.2600000000002</v>
      </c>
      <c r="DP115" s="32">
        <f t="shared" ca="1" si="58"/>
        <v>-338.68</v>
      </c>
      <c r="DQ115" s="32">
        <f t="shared" ca="1" si="58"/>
        <v>-420.51</v>
      </c>
      <c r="DR115" s="32">
        <f t="shared" ca="1" si="58"/>
        <v>-1249.68</v>
      </c>
      <c r="DS115" s="32">
        <f t="shared" ca="1" si="58"/>
        <v>-1502.03</v>
      </c>
      <c r="DT115" s="32">
        <f t="shared" ca="1" si="58"/>
        <v>-888.11</v>
      </c>
      <c r="DU115" s="31">
        <f t="shared" ca="1" si="49"/>
        <v>-14428.08</v>
      </c>
      <c r="DV115" s="31">
        <f t="shared" ca="1" si="49"/>
        <v>-6038.6</v>
      </c>
      <c r="DW115" s="31">
        <f t="shared" ca="1" si="49"/>
        <v>-8604.39</v>
      </c>
      <c r="DX115" s="31">
        <f t="shared" ca="1" si="49"/>
        <v>-6229.29</v>
      </c>
      <c r="DY115" s="31">
        <f t="shared" ca="1" si="49"/>
        <v>-4431.6099999999997</v>
      </c>
      <c r="DZ115" s="31">
        <f t="shared" ca="1" si="49"/>
        <v>-6149.91</v>
      </c>
      <c r="EA115" s="31">
        <f t="shared" ca="1" si="59"/>
        <v>-10457.64</v>
      </c>
      <c r="EB115" s="31">
        <f t="shared" ca="1" si="59"/>
        <v>-1549.82</v>
      </c>
      <c r="EC115" s="31">
        <f t="shared" ca="1" si="59"/>
        <v>-1904.67</v>
      </c>
      <c r="ED115" s="31">
        <f t="shared" ca="1" si="59"/>
        <v>-5604.04</v>
      </c>
      <c r="EE115" s="31">
        <f t="shared" ca="1" si="59"/>
        <v>-6665.72</v>
      </c>
      <c r="EF115" s="31">
        <f t="shared" ca="1" si="59"/>
        <v>-3901.21</v>
      </c>
      <c r="EG115" s="32">
        <f t="shared" ca="1" si="50"/>
        <v>-76311.429999999993</v>
      </c>
      <c r="EH115" s="32">
        <f t="shared" ca="1" si="50"/>
        <v>-32187.490000000005</v>
      </c>
      <c r="EI115" s="32">
        <f t="shared" ca="1" si="50"/>
        <v>-46201.74</v>
      </c>
      <c r="EJ115" s="32">
        <f t="shared" ca="1" si="50"/>
        <v>-33714.949999999997</v>
      </c>
      <c r="EK115" s="32">
        <f t="shared" ca="1" si="50"/>
        <v>-24172.31</v>
      </c>
      <c r="EL115" s="32">
        <f t="shared" ca="1" si="50"/>
        <v>-33818.21</v>
      </c>
      <c r="EM115" s="32">
        <f t="shared" ca="1" si="60"/>
        <v>-57965.159999999996</v>
      </c>
      <c r="EN115" s="32">
        <f t="shared" ca="1" si="60"/>
        <v>-8662.1</v>
      </c>
      <c r="EO115" s="32">
        <f t="shared" ca="1" si="60"/>
        <v>-10735.3</v>
      </c>
      <c r="EP115" s="32">
        <f t="shared" ca="1" si="60"/>
        <v>-31847.240000000005</v>
      </c>
      <c r="EQ115" s="32">
        <f t="shared" ca="1" si="60"/>
        <v>-38208.35</v>
      </c>
      <c r="ER115" s="32">
        <f t="shared" ca="1" si="60"/>
        <v>-22551.43</v>
      </c>
    </row>
    <row r="116" spans="1:148" x14ac:dyDescent="0.25">
      <c r="A116" t="s">
        <v>445</v>
      </c>
      <c r="B116" s="1" t="s">
        <v>133</v>
      </c>
      <c r="C116" t="str">
        <f t="shared" ca="1" si="52"/>
        <v>SPR</v>
      </c>
      <c r="D116" t="str">
        <f t="shared" ca="1" si="53"/>
        <v>Spray Hydro Facility</v>
      </c>
      <c r="E116" s="51">
        <v>21056.873117700001</v>
      </c>
      <c r="F116" s="51">
        <v>17211.899976299999</v>
      </c>
      <c r="G116" s="51">
        <v>22745.4370648</v>
      </c>
      <c r="H116" s="51">
        <v>18634.382323999998</v>
      </c>
      <c r="I116" s="51">
        <v>22278.6970912</v>
      </c>
      <c r="J116" s="51">
        <v>25364.622004000001</v>
      </c>
      <c r="K116" s="51">
        <v>51933.379656999998</v>
      </c>
      <c r="L116" s="51">
        <v>41451.625947</v>
      </c>
      <c r="M116" s="51">
        <v>18759.988505000001</v>
      </c>
      <c r="N116" s="51">
        <v>9712.5624621000006</v>
      </c>
      <c r="O116" s="51">
        <v>14168.6287488</v>
      </c>
      <c r="P116" s="51">
        <v>16181.5646846</v>
      </c>
      <c r="Q116" s="32">
        <v>2036576.2</v>
      </c>
      <c r="R116" s="32">
        <v>781483.21</v>
      </c>
      <c r="S116" s="32">
        <v>975765.95</v>
      </c>
      <c r="T116" s="32">
        <v>728292.99</v>
      </c>
      <c r="U116" s="32">
        <v>541734.29</v>
      </c>
      <c r="V116" s="32">
        <v>1382532.25</v>
      </c>
      <c r="W116" s="32">
        <v>3766200.03</v>
      </c>
      <c r="X116" s="32">
        <v>2088548.95</v>
      </c>
      <c r="Y116" s="32">
        <v>2452510.9700000002</v>
      </c>
      <c r="Z116" s="32">
        <v>1156476.43</v>
      </c>
      <c r="AA116" s="32">
        <v>1674349.95</v>
      </c>
      <c r="AB116" s="32">
        <v>1184409.54</v>
      </c>
      <c r="AC116" s="2">
        <v>-0.56999999999999995</v>
      </c>
      <c r="AD116" s="2">
        <v>-0.56999999999999995</v>
      </c>
      <c r="AE116" s="2">
        <v>-0.56999999999999995</v>
      </c>
      <c r="AF116" s="2">
        <v>-0.56999999999999995</v>
      </c>
      <c r="AG116" s="2">
        <v>-0.56999999999999995</v>
      </c>
      <c r="AH116" s="2">
        <v>-0.56999999999999995</v>
      </c>
      <c r="AI116" s="2">
        <v>-0.56999999999999995</v>
      </c>
      <c r="AJ116" s="2">
        <v>-1.2</v>
      </c>
      <c r="AK116" s="2">
        <v>-1.2</v>
      </c>
      <c r="AL116" s="2">
        <v>-1.2</v>
      </c>
      <c r="AM116" s="2">
        <v>-1.2</v>
      </c>
      <c r="AN116" s="2">
        <v>-1.2</v>
      </c>
      <c r="AO116" s="33">
        <v>-11608.48</v>
      </c>
      <c r="AP116" s="33">
        <v>-4454.45</v>
      </c>
      <c r="AQ116" s="33">
        <v>-5561.87</v>
      </c>
      <c r="AR116" s="33">
        <v>-4151.2700000000004</v>
      </c>
      <c r="AS116" s="33">
        <v>-3087.89</v>
      </c>
      <c r="AT116" s="33">
        <v>-7880.43</v>
      </c>
      <c r="AU116" s="33">
        <v>-21467.34</v>
      </c>
      <c r="AV116" s="33">
        <v>-25062.59</v>
      </c>
      <c r="AW116" s="33">
        <v>-29430.13</v>
      </c>
      <c r="AX116" s="33">
        <v>-13877.72</v>
      </c>
      <c r="AY116" s="33">
        <v>-20092.2</v>
      </c>
      <c r="AZ116" s="33">
        <v>-14212.91</v>
      </c>
      <c r="BA116" s="31">
        <f t="shared" si="65"/>
        <v>203.66</v>
      </c>
      <c r="BB116" s="31">
        <f t="shared" si="65"/>
        <v>78.150000000000006</v>
      </c>
      <c r="BC116" s="31">
        <f t="shared" si="65"/>
        <v>97.58</v>
      </c>
      <c r="BD116" s="31">
        <f t="shared" si="63"/>
        <v>-2621.85</v>
      </c>
      <c r="BE116" s="31">
        <f t="shared" si="63"/>
        <v>-1950.24</v>
      </c>
      <c r="BF116" s="31">
        <f t="shared" si="63"/>
        <v>-4977.12</v>
      </c>
      <c r="BG116" s="31">
        <f t="shared" si="63"/>
        <v>-13558.32</v>
      </c>
      <c r="BH116" s="31">
        <f t="shared" si="63"/>
        <v>-18796.939999999999</v>
      </c>
      <c r="BI116" s="31">
        <f t="shared" si="63"/>
        <v>-22072.6</v>
      </c>
      <c r="BJ116" s="31">
        <f t="shared" si="69"/>
        <v>-6360.62</v>
      </c>
      <c r="BK116" s="31">
        <f t="shared" si="69"/>
        <v>-9208.92</v>
      </c>
      <c r="BL116" s="31">
        <f t="shared" si="69"/>
        <v>-6514.25</v>
      </c>
      <c r="BM116" s="6">
        <f t="shared" ca="1" si="68"/>
        <v>-9.9000000000000008E-3</v>
      </c>
      <c r="BN116" s="6">
        <f t="shared" ca="1" si="68"/>
        <v>-9.9000000000000008E-3</v>
      </c>
      <c r="BO116" s="6">
        <f t="shared" ca="1" si="68"/>
        <v>-9.9000000000000008E-3</v>
      </c>
      <c r="BP116" s="6">
        <f t="shared" ca="1" si="68"/>
        <v>-9.9000000000000008E-3</v>
      </c>
      <c r="BQ116" s="6">
        <f t="shared" ca="1" si="68"/>
        <v>-9.9000000000000008E-3</v>
      </c>
      <c r="BR116" s="6">
        <f t="shared" ca="1" si="68"/>
        <v>-9.9000000000000008E-3</v>
      </c>
      <c r="BS116" s="6">
        <f t="shared" ca="1" si="68"/>
        <v>-9.9000000000000008E-3</v>
      </c>
      <c r="BT116" s="6">
        <f t="shared" ca="1" si="68"/>
        <v>-9.9000000000000008E-3</v>
      </c>
      <c r="BU116" s="6">
        <f t="shared" ca="1" si="68"/>
        <v>-9.9000000000000008E-3</v>
      </c>
      <c r="BV116" s="6">
        <f t="shared" ca="1" si="68"/>
        <v>-9.9000000000000008E-3</v>
      </c>
      <c r="BW116" s="6">
        <f t="shared" ca="1" si="68"/>
        <v>-9.9000000000000008E-3</v>
      </c>
      <c r="BX116" s="6">
        <f t="shared" ca="1" si="68"/>
        <v>-9.9000000000000008E-3</v>
      </c>
      <c r="BY116" s="31">
        <f t="shared" ca="1" si="72"/>
        <v>-20162.099999999999</v>
      </c>
      <c r="BZ116" s="31">
        <f t="shared" ca="1" si="72"/>
        <v>-7736.68</v>
      </c>
      <c r="CA116" s="31">
        <f t="shared" ca="1" si="72"/>
        <v>-9660.08</v>
      </c>
      <c r="CB116" s="31">
        <f t="shared" ca="1" si="70"/>
        <v>-7210.1</v>
      </c>
      <c r="CC116" s="31">
        <f t="shared" ca="1" si="70"/>
        <v>-5363.17</v>
      </c>
      <c r="CD116" s="31">
        <f t="shared" ca="1" si="70"/>
        <v>-13687.07</v>
      </c>
      <c r="CE116" s="31">
        <f t="shared" ca="1" si="70"/>
        <v>-37285.379999999997</v>
      </c>
      <c r="CF116" s="31">
        <f t="shared" ca="1" si="70"/>
        <v>-20676.63</v>
      </c>
      <c r="CG116" s="31">
        <f t="shared" ca="1" si="70"/>
        <v>-24279.86</v>
      </c>
      <c r="CH116" s="31">
        <f t="shared" ca="1" si="70"/>
        <v>-11449.12</v>
      </c>
      <c r="CI116" s="31">
        <f t="shared" ca="1" si="70"/>
        <v>-16576.060000000001</v>
      </c>
      <c r="CJ116" s="31">
        <f t="shared" ca="1" si="70"/>
        <v>-11725.65</v>
      </c>
      <c r="CK116" s="32">
        <f t="shared" ca="1" si="66"/>
        <v>-8146.3</v>
      </c>
      <c r="CL116" s="32">
        <f t="shared" ca="1" si="66"/>
        <v>-3125.93</v>
      </c>
      <c r="CM116" s="32">
        <f t="shared" ca="1" si="66"/>
        <v>-3903.06</v>
      </c>
      <c r="CN116" s="32">
        <f t="shared" ca="1" si="64"/>
        <v>-2913.17</v>
      </c>
      <c r="CO116" s="32">
        <f t="shared" ca="1" si="64"/>
        <v>-2166.94</v>
      </c>
      <c r="CP116" s="32">
        <f t="shared" ca="1" si="64"/>
        <v>-5530.13</v>
      </c>
      <c r="CQ116" s="32">
        <f t="shared" ca="1" si="64"/>
        <v>-15064.8</v>
      </c>
      <c r="CR116" s="32">
        <f t="shared" ca="1" si="64"/>
        <v>-8354.2000000000007</v>
      </c>
      <c r="CS116" s="32">
        <f t="shared" ca="1" si="64"/>
        <v>-9810.0400000000009</v>
      </c>
      <c r="CT116" s="32">
        <f t="shared" ca="1" si="71"/>
        <v>-4625.91</v>
      </c>
      <c r="CU116" s="32">
        <f t="shared" ca="1" si="71"/>
        <v>-6697.4</v>
      </c>
      <c r="CV116" s="32">
        <f t="shared" ca="1" si="71"/>
        <v>-4737.6400000000003</v>
      </c>
      <c r="CW116" s="31">
        <f t="shared" ca="1" si="62"/>
        <v>-16903.579999999998</v>
      </c>
      <c r="CX116" s="31">
        <f t="shared" ca="1" si="62"/>
        <v>-6486.31</v>
      </c>
      <c r="CY116" s="31">
        <f t="shared" ca="1" si="62"/>
        <v>-8098.8499999999995</v>
      </c>
      <c r="CZ116" s="31">
        <f t="shared" ca="1" si="62"/>
        <v>-3350.15</v>
      </c>
      <c r="DA116" s="31">
        <f t="shared" ca="1" si="62"/>
        <v>-2491.9800000000014</v>
      </c>
      <c r="DB116" s="31">
        <f t="shared" ca="1" si="62"/>
        <v>-6359.6500000000005</v>
      </c>
      <c r="DC116" s="31">
        <f t="shared" ca="1" si="62"/>
        <v>-17324.519999999993</v>
      </c>
      <c r="DD116" s="31">
        <f t="shared" ca="1" si="62"/>
        <v>14828.699999999997</v>
      </c>
      <c r="DE116" s="31">
        <f t="shared" ca="1" si="62"/>
        <v>17412.829999999998</v>
      </c>
      <c r="DF116" s="31">
        <f t="shared" ca="1" si="73"/>
        <v>4163.3099999999986</v>
      </c>
      <c r="DG116" s="31">
        <f t="shared" ca="1" si="73"/>
        <v>6027.6600000000017</v>
      </c>
      <c r="DH116" s="31">
        <f t="shared" ca="1" si="73"/>
        <v>4263.869999999999</v>
      </c>
      <c r="DI116" s="32">
        <f t="shared" ca="1" si="48"/>
        <v>-845.18</v>
      </c>
      <c r="DJ116" s="32">
        <f t="shared" ca="1" si="48"/>
        <v>-324.32</v>
      </c>
      <c r="DK116" s="32">
        <f t="shared" ca="1" si="48"/>
        <v>-404.94</v>
      </c>
      <c r="DL116" s="32">
        <f t="shared" ca="1" si="48"/>
        <v>-167.51</v>
      </c>
      <c r="DM116" s="32">
        <f t="shared" ca="1" si="48"/>
        <v>-124.6</v>
      </c>
      <c r="DN116" s="32">
        <f t="shared" ca="1" si="48"/>
        <v>-317.98</v>
      </c>
      <c r="DO116" s="32">
        <f t="shared" ca="1" si="58"/>
        <v>-866.23</v>
      </c>
      <c r="DP116" s="32">
        <f t="shared" ca="1" si="58"/>
        <v>741.44</v>
      </c>
      <c r="DQ116" s="32">
        <f t="shared" ca="1" si="58"/>
        <v>870.64</v>
      </c>
      <c r="DR116" s="32">
        <f t="shared" ca="1" si="58"/>
        <v>208.17</v>
      </c>
      <c r="DS116" s="32">
        <f t="shared" ca="1" si="58"/>
        <v>301.38</v>
      </c>
      <c r="DT116" s="32">
        <f t="shared" ca="1" si="58"/>
        <v>213.19</v>
      </c>
      <c r="DU116" s="31">
        <f t="shared" ca="1" si="49"/>
        <v>-4138.12</v>
      </c>
      <c r="DV116" s="31">
        <f t="shared" ca="1" si="49"/>
        <v>-1572.79</v>
      </c>
      <c r="DW116" s="31">
        <f t="shared" ca="1" si="49"/>
        <v>-1946.15</v>
      </c>
      <c r="DX116" s="31">
        <f t="shared" ca="1" si="49"/>
        <v>-797.23</v>
      </c>
      <c r="DY116" s="31">
        <f t="shared" ca="1" si="49"/>
        <v>-587.4</v>
      </c>
      <c r="DZ116" s="31">
        <f t="shared" ca="1" si="49"/>
        <v>-1484.26</v>
      </c>
      <c r="EA116" s="31">
        <f t="shared" ca="1" si="59"/>
        <v>-4004.26</v>
      </c>
      <c r="EB116" s="31">
        <f t="shared" ca="1" si="59"/>
        <v>3392.85</v>
      </c>
      <c r="EC116" s="31">
        <f t="shared" ca="1" si="59"/>
        <v>3943.55</v>
      </c>
      <c r="ED116" s="31">
        <f t="shared" ca="1" si="59"/>
        <v>933.5</v>
      </c>
      <c r="EE116" s="31">
        <f t="shared" ca="1" si="59"/>
        <v>1337.48</v>
      </c>
      <c r="EF116" s="31">
        <f t="shared" ca="1" si="59"/>
        <v>936.5</v>
      </c>
      <c r="EG116" s="32">
        <f t="shared" ca="1" si="50"/>
        <v>-21886.879999999997</v>
      </c>
      <c r="EH116" s="32">
        <f t="shared" ca="1" si="50"/>
        <v>-8383.42</v>
      </c>
      <c r="EI116" s="32">
        <f t="shared" ca="1" si="50"/>
        <v>-10449.939999999999</v>
      </c>
      <c r="EJ116" s="32">
        <f t="shared" ca="1" si="50"/>
        <v>-4314.8899999999994</v>
      </c>
      <c r="EK116" s="32">
        <f t="shared" ca="1" si="50"/>
        <v>-3203.9800000000014</v>
      </c>
      <c r="EL116" s="32">
        <f t="shared" ca="1" si="50"/>
        <v>-8161.8900000000012</v>
      </c>
      <c r="EM116" s="32">
        <f t="shared" ca="1" si="60"/>
        <v>-22195.009999999995</v>
      </c>
      <c r="EN116" s="32">
        <f t="shared" ca="1" si="60"/>
        <v>18962.989999999998</v>
      </c>
      <c r="EO116" s="32">
        <f t="shared" ca="1" si="60"/>
        <v>22227.019999999997</v>
      </c>
      <c r="EP116" s="32">
        <f t="shared" ca="1" si="60"/>
        <v>5304.9799999999987</v>
      </c>
      <c r="EQ116" s="32">
        <f t="shared" ca="1" si="60"/>
        <v>7666.5200000000023</v>
      </c>
      <c r="ER116" s="32">
        <f t="shared" ca="1" si="60"/>
        <v>5413.5599999999986</v>
      </c>
    </row>
    <row r="117" spans="1:148" x14ac:dyDescent="0.25">
      <c r="A117" t="s">
        <v>485</v>
      </c>
      <c r="B117" s="1" t="s">
        <v>98</v>
      </c>
      <c r="C117" t="str">
        <f t="shared" ca="1" si="52"/>
        <v>SPCIMP</v>
      </c>
      <c r="D117" t="str">
        <f t="shared" ca="1" si="53"/>
        <v>Alberta-Saskatchewan Intertie - Import</v>
      </c>
      <c r="E117" s="51">
        <v>21528</v>
      </c>
      <c r="F117" s="51">
        <v>38811</v>
      </c>
      <c r="G117" s="51">
        <v>24501</v>
      </c>
      <c r="H117" s="51">
        <v>19712</v>
      </c>
      <c r="I117" s="51">
        <v>13685</v>
      </c>
      <c r="J117" s="51">
        <v>33793</v>
      </c>
      <c r="K117" s="51">
        <v>35407</v>
      </c>
      <c r="L117" s="51">
        <v>52296</v>
      </c>
      <c r="M117" s="51">
        <v>44876</v>
      </c>
      <c r="N117" s="51">
        <v>47030</v>
      </c>
      <c r="O117" s="51">
        <v>52252</v>
      </c>
      <c r="P117" s="51">
        <v>33501</v>
      </c>
      <c r="Q117" s="32">
        <v>2405493.84</v>
      </c>
      <c r="R117" s="32">
        <v>2414670.87</v>
      </c>
      <c r="S117" s="32">
        <v>2792128.05</v>
      </c>
      <c r="T117" s="32">
        <v>2152125.35</v>
      </c>
      <c r="U117" s="32">
        <v>1274957.6499999999</v>
      </c>
      <c r="V117" s="32">
        <v>2904062.38</v>
      </c>
      <c r="W117" s="32">
        <v>2600518.63</v>
      </c>
      <c r="X117" s="32">
        <v>3980173.03</v>
      </c>
      <c r="Y117" s="32">
        <v>8735523.4600000009</v>
      </c>
      <c r="Z117" s="32">
        <v>7160179.1200000001</v>
      </c>
      <c r="AA117" s="32">
        <v>7103147.3300000001</v>
      </c>
      <c r="AB117" s="32">
        <v>3352937.38</v>
      </c>
      <c r="AC117" s="2">
        <v>5.6</v>
      </c>
      <c r="AD117" s="2">
        <v>5.6</v>
      </c>
      <c r="AE117" s="2">
        <v>5.6</v>
      </c>
      <c r="AF117" s="2">
        <v>5.6</v>
      </c>
      <c r="AG117" s="2">
        <v>5.6</v>
      </c>
      <c r="AH117" s="2">
        <v>5.6</v>
      </c>
      <c r="AI117" s="2">
        <v>5.6</v>
      </c>
      <c r="AJ117" s="2">
        <v>4.9000000000000004</v>
      </c>
      <c r="AK117" s="2">
        <v>4.9000000000000004</v>
      </c>
      <c r="AL117" s="2">
        <v>4.9000000000000004</v>
      </c>
      <c r="AM117" s="2">
        <v>4.9000000000000004</v>
      </c>
      <c r="AN117" s="2">
        <v>4.9000000000000004</v>
      </c>
      <c r="AO117" s="33">
        <v>134707.66</v>
      </c>
      <c r="AP117" s="33">
        <v>135221.57</v>
      </c>
      <c r="AQ117" s="33">
        <v>156359.17000000001</v>
      </c>
      <c r="AR117" s="33">
        <v>120519.02</v>
      </c>
      <c r="AS117" s="33">
        <v>71397.63</v>
      </c>
      <c r="AT117" s="33">
        <v>162627.49</v>
      </c>
      <c r="AU117" s="33">
        <v>145629.04</v>
      </c>
      <c r="AV117" s="33">
        <v>195028.48000000001</v>
      </c>
      <c r="AW117" s="33">
        <v>428040.65</v>
      </c>
      <c r="AX117" s="33">
        <v>350848.78</v>
      </c>
      <c r="AY117" s="33">
        <v>348054.22</v>
      </c>
      <c r="AZ117" s="33">
        <v>164293.93</v>
      </c>
      <c r="BA117" s="31">
        <f t="shared" si="65"/>
        <v>240.55</v>
      </c>
      <c r="BB117" s="31">
        <f t="shared" si="65"/>
        <v>241.47</v>
      </c>
      <c r="BC117" s="31">
        <f t="shared" si="65"/>
        <v>279.20999999999998</v>
      </c>
      <c r="BD117" s="31">
        <f t="shared" si="63"/>
        <v>-7747.65</v>
      </c>
      <c r="BE117" s="31">
        <f t="shared" si="63"/>
        <v>-4589.8500000000004</v>
      </c>
      <c r="BF117" s="31">
        <f t="shared" si="63"/>
        <v>-10454.620000000001</v>
      </c>
      <c r="BG117" s="31">
        <f t="shared" si="63"/>
        <v>-9361.8700000000008</v>
      </c>
      <c r="BH117" s="31">
        <f t="shared" si="63"/>
        <v>-35821.56</v>
      </c>
      <c r="BI117" s="31">
        <f t="shared" si="63"/>
        <v>-78619.710000000006</v>
      </c>
      <c r="BJ117" s="31">
        <f t="shared" si="69"/>
        <v>-39380.99</v>
      </c>
      <c r="BK117" s="31">
        <f t="shared" si="69"/>
        <v>-39067.31</v>
      </c>
      <c r="BL117" s="31">
        <f t="shared" si="69"/>
        <v>-18441.16</v>
      </c>
      <c r="BM117" s="6">
        <f t="shared" ca="1" si="68"/>
        <v>5.4399999999999997E-2</v>
      </c>
      <c r="BN117" s="6">
        <f t="shared" ca="1" si="68"/>
        <v>5.4399999999999997E-2</v>
      </c>
      <c r="BO117" s="6">
        <f t="shared" ca="1" si="68"/>
        <v>5.4399999999999997E-2</v>
      </c>
      <c r="BP117" s="6">
        <f t="shared" ca="1" si="68"/>
        <v>5.4399999999999997E-2</v>
      </c>
      <c r="BQ117" s="6">
        <f t="shared" ca="1" si="68"/>
        <v>5.4399999999999997E-2</v>
      </c>
      <c r="BR117" s="6">
        <f t="shared" ca="1" si="68"/>
        <v>5.4399999999999997E-2</v>
      </c>
      <c r="BS117" s="6">
        <f t="shared" ca="1" si="68"/>
        <v>5.4399999999999997E-2</v>
      </c>
      <c r="BT117" s="6">
        <f t="shared" ca="1" si="68"/>
        <v>5.4399999999999997E-2</v>
      </c>
      <c r="BU117" s="6">
        <f t="shared" ca="1" si="68"/>
        <v>5.4399999999999997E-2</v>
      </c>
      <c r="BV117" s="6">
        <f t="shared" ca="1" si="68"/>
        <v>5.4399999999999997E-2</v>
      </c>
      <c r="BW117" s="6">
        <f t="shared" ca="1" si="68"/>
        <v>5.4399999999999997E-2</v>
      </c>
      <c r="BX117" s="6">
        <f t="shared" ca="1" si="68"/>
        <v>5.4399999999999997E-2</v>
      </c>
      <c r="BY117" s="31">
        <f t="shared" ca="1" si="72"/>
        <v>130858.86</v>
      </c>
      <c r="BZ117" s="31">
        <f t="shared" ca="1" si="72"/>
        <v>131358.1</v>
      </c>
      <c r="CA117" s="31">
        <f t="shared" ca="1" si="72"/>
        <v>151891.76999999999</v>
      </c>
      <c r="CB117" s="31">
        <f t="shared" ca="1" si="70"/>
        <v>117075.62</v>
      </c>
      <c r="CC117" s="31">
        <f t="shared" ca="1" si="70"/>
        <v>69357.7</v>
      </c>
      <c r="CD117" s="31">
        <f t="shared" ca="1" si="70"/>
        <v>157980.99</v>
      </c>
      <c r="CE117" s="31">
        <f t="shared" ca="1" si="70"/>
        <v>141468.21</v>
      </c>
      <c r="CF117" s="31">
        <f t="shared" ca="1" si="70"/>
        <v>216521.41</v>
      </c>
      <c r="CG117" s="31">
        <f t="shared" ca="1" si="70"/>
        <v>475212.48</v>
      </c>
      <c r="CH117" s="31">
        <f t="shared" ca="1" si="70"/>
        <v>389513.74</v>
      </c>
      <c r="CI117" s="31">
        <f t="shared" ca="1" si="70"/>
        <v>386411.21</v>
      </c>
      <c r="CJ117" s="31">
        <f t="shared" ca="1" si="70"/>
        <v>182399.79</v>
      </c>
      <c r="CK117" s="32">
        <f t="shared" ca="1" si="66"/>
        <v>-9621.98</v>
      </c>
      <c r="CL117" s="32">
        <f t="shared" ca="1" si="66"/>
        <v>-9658.68</v>
      </c>
      <c r="CM117" s="32">
        <f t="shared" ca="1" si="66"/>
        <v>-11168.51</v>
      </c>
      <c r="CN117" s="32">
        <f t="shared" ca="1" si="64"/>
        <v>-8608.5</v>
      </c>
      <c r="CO117" s="32">
        <f t="shared" ca="1" si="64"/>
        <v>-5099.83</v>
      </c>
      <c r="CP117" s="32">
        <f t="shared" ca="1" si="64"/>
        <v>-11616.25</v>
      </c>
      <c r="CQ117" s="32">
        <f t="shared" ca="1" si="64"/>
        <v>-10402.07</v>
      </c>
      <c r="CR117" s="32">
        <f t="shared" ca="1" si="64"/>
        <v>-15920.69</v>
      </c>
      <c r="CS117" s="32">
        <f t="shared" ca="1" si="64"/>
        <v>-34942.089999999997</v>
      </c>
      <c r="CT117" s="32">
        <f t="shared" ca="1" si="71"/>
        <v>-28640.720000000001</v>
      </c>
      <c r="CU117" s="32">
        <f t="shared" ca="1" si="71"/>
        <v>-28412.59</v>
      </c>
      <c r="CV117" s="32">
        <f t="shared" ca="1" si="71"/>
        <v>-13411.75</v>
      </c>
      <c r="CW117" s="31">
        <f t="shared" ca="1" si="62"/>
        <v>-13711.329999999998</v>
      </c>
      <c r="CX117" s="31">
        <f t="shared" ca="1" si="62"/>
        <v>-13763.619999999994</v>
      </c>
      <c r="CY117" s="31">
        <f t="shared" ca="1" si="62"/>
        <v>-15915.120000000032</v>
      </c>
      <c r="CZ117" s="31">
        <f t="shared" ca="1" si="62"/>
        <v>-4304.2500000000091</v>
      </c>
      <c r="DA117" s="31">
        <f t="shared" ca="1" si="62"/>
        <v>-2549.9100000000089</v>
      </c>
      <c r="DB117" s="31">
        <f t="shared" ca="1" si="62"/>
        <v>-5808.1299999999992</v>
      </c>
      <c r="DC117" s="31">
        <f t="shared" ca="1" si="62"/>
        <v>-5201.0300000000225</v>
      </c>
      <c r="DD117" s="31">
        <f t="shared" ca="1" si="62"/>
        <v>41393.799999999988</v>
      </c>
      <c r="DE117" s="31">
        <f t="shared" ca="1" si="62"/>
        <v>90849.45</v>
      </c>
      <c r="DF117" s="31">
        <f t="shared" ca="1" si="73"/>
        <v>49405.229999999989</v>
      </c>
      <c r="DG117" s="31">
        <f t="shared" ca="1" si="73"/>
        <v>49011.710000000021</v>
      </c>
      <c r="DH117" s="31">
        <f t="shared" ca="1" si="73"/>
        <v>23135.270000000015</v>
      </c>
      <c r="DI117" s="32">
        <f t="shared" ca="1" si="48"/>
        <v>-685.57</v>
      </c>
      <c r="DJ117" s="32">
        <f t="shared" ca="1" si="48"/>
        <v>-688.18</v>
      </c>
      <c r="DK117" s="32">
        <f t="shared" ca="1" si="48"/>
        <v>-795.76</v>
      </c>
      <c r="DL117" s="32">
        <f t="shared" ca="1" si="48"/>
        <v>-215.21</v>
      </c>
      <c r="DM117" s="32">
        <f t="shared" ca="1" si="48"/>
        <v>-127.5</v>
      </c>
      <c r="DN117" s="32">
        <f t="shared" ca="1" si="48"/>
        <v>-290.41000000000003</v>
      </c>
      <c r="DO117" s="32">
        <f t="shared" ca="1" si="58"/>
        <v>-260.05</v>
      </c>
      <c r="DP117" s="32">
        <f t="shared" ca="1" si="58"/>
        <v>2069.69</v>
      </c>
      <c r="DQ117" s="32">
        <f t="shared" ca="1" si="58"/>
        <v>4542.47</v>
      </c>
      <c r="DR117" s="32">
        <f t="shared" ca="1" si="58"/>
        <v>2470.2600000000002</v>
      </c>
      <c r="DS117" s="32">
        <f t="shared" ca="1" si="58"/>
        <v>2450.59</v>
      </c>
      <c r="DT117" s="32">
        <f t="shared" ca="1" si="58"/>
        <v>1156.76</v>
      </c>
      <c r="DU117" s="31">
        <f t="shared" ca="1" si="49"/>
        <v>-3356.63</v>
      </c>
      <c r="DV117" s="31">
        <f t="shared" ca="1" si="49"/>
        <v>-3337.37</v>
      </c>
      <c r="DW117" s="31">
        <f t="shared" ca="1" si="49"/>
        <v>-3824.39</v>
      </c>
      <c r="DX117" s="31">
        <f t="shared" ca="1" si="49"/>
        <v>-1024.28</v>
      </c>
      <c r="DY117" s="31">
        <f t="shared" ca="1" si="49"/>
        <v>-601.04999999999995</v>
      </c>
      <c r="DZ117" s="31">
        <f t="shared" ca="1" si="49"/>
        <v>-1355.54</v>
      </c>
      <c r="EA117" s="31">
        <f t="shared" ca="1" si="59"/>
        <v>-1202.1300000000001</v>
      </c>
      <c r="EB117" s="31">
        <f t="shared" ca="1" si="59"/>
        <v>9471.0300000000007</v>
      </c>
      <c r="EC117" s="31">
        <f t="shared" ca="1" si="59"/>
        <v>20575.02</v>
      </c>
      <c r="ED117" s="31">
        <f t="shared" ca="1" si="59"/>
        <v>11077.63</v>
      </c>
      <c r="EE117" s="31">
        <f t="shared" ca="1" si="59"/>
        <v>10875.23</v>
      </c>
      <c r="EF117" s="31">
        <f t="shared" ca="1" si="59"/>
        <v>5081.3500000000004</v>
      </c>
      <c r="EG117" s="32">
        <f t="shared" ca="1" si="50"/>
        <v>-17753.53</v>
      </c>
      <c r="EH117" s="32">
        <f t="shared" ca="1" si="50"/>
        <v>-17789.169999999995</v>
      </c>
      <c r="EI117" s="32">
        <f t="shared" ca="1" si="50"/>
        <v>-20535.27000000003</v>
      </c>
      <c r="EJ117" s="32">
        <f t="shared" ca="1" si="50"/>
        <v>-5543.7400000000089</v>
      </c>
      <c r="EK117" s="32">
        <f t="shared" ca="1" si="50"/>
        <v>-3278.4600000000091</v>
      </c>
      <c r="EL117" s="32">
        <f t="shared" ca="1" si="50"/>
        <v>-7454.079999999999</v>
      </c>
      <c r="EM117" s="32">
        <f t="shared" ca="1" si="60"/>
        <v>-6663.2100000000228</v>
      </c>
      <c r="EN117" s="32">
        <f t="shared" ca="1" si="60"/>
        <v>52934.51999999999</v>
      </c>
      <c r="EO117" s="32">
        <f t="shared" ca="1" si="60"/>
        <v>115966.94</v>
      </c>
      <c r="EP117" s="32">
        <f t="shared" ca="1" si="60"/>
        <v>62953.119999999988</v>
      </c>
      <c r="EQ117" s="32">
        <f t="shared" ca="1" si="60"/>
        <v>62337.530000000013</v>
      </c>
      <c r="ER117" s="32">
        <f t="shared" ca="1" si="60"/>
        <v>29373.380000000012</v>
      </c>
    </row>
    <row r="118" spans="1:148" x14ac:dyDescent="0.25">
      <c r="A118" t="s">
        <v>485</v>
      </c>
      <c r="B118" s="1" t="s">
        <v>100</v>
      </c>
      <c r="C118" t="str">
        <f t="shared" ca="1" si="52"/>
        <v>SPCEXP</v>
      </c>
      <c r="D118" t="str">
        <f t="shared" ca="1" si="53"/>
        <v>Alberta-Saskatchewan Intertie - Export</v>
      </c>
      <c r="E118" s="51">
        <v>109.75</v>
      </c>
      <c r="G118" s="51">
        <v>575</v>
      </c>
      <c r="H118" s="51">
        <v>59.25</v>
      </c>
      <c r="I118" s="51">
        <v>6333.75</v>
      </c>
      <c r="J118" s="51">
        <v>4882.5</v>
      </c>
      <c r="M118" s="51">
        <v>1925</v>
      </c>
      <c r="N118" s="51">
        <v>50</v>
      </c>
      <c r="P118" s="51">
        <v>1050</v>
      </c>
      <c r="Q118" s="32">
        <v>101312.49</v>
      </c>
      <c r="R118" s="32"/>
      <c r="S118" s="32">
        <v>12914</v>
      </c>
      <c r="T118" s="32">
        <v>7955.83</v>
      </c>
      <c r="U118" s="32">
        <v>75643.539999999994</v>
      </c>
      <c r="V118" s="32">
        <v>52246.16</v>
      </c>
      <c r="W118" s="32"/>
      <c r="X118" s="32"/>
      <c r="Y118" s="32">
        <v>22670</v>
      </c>
      <c r="Z118" s="32">
        <v>905.5</v>
      </c>
      <c r="AA118" s="32"/>
      <c r="AB118" s="32">
        <v>31842</v>
      </c>
      <c r="AC118" s="2">
        <v>2.2999999999999998</v>
      </c>
      <c r="AE118" s="2">
        <v>2.2999999999999998</v>
      </c>
      <c r="AF118" s="2">
        <v>2.2999999999999998</v>
      </c>
      <c r="AG118" s="2">
        <v>2.2999999999999998</v>
      </c>
      <c r="AH118" s="2">
        <v>2.2999999999999998</v>
      </c>
      <c r="AK118" s="2">
        <v>2.2999999999999998</v>
      </c>
      <c r="AL118" s="2">
        <v>2.2999999999999998</v>
      </c>
      <c r="AN118" s="2">
        <v>2.2999999999999998</v>
      </c>
      <c r="AO118" s="33">
        <v>2330.19</v>
      </c>
      <c r="AP118" s="33"/>
      <c r="AQ118" s="33">
        <v>297.02</v>
      </c>
      <c r="AR118" s="33">
        <v>182.98</v>
      </c>
      <c r="AS118" s="33">
        <v>1739.8</v>
      </c>
      <c r="AT118" s="33">
        <v>1201.6600000000001</v>
      </c>
      <c r="AU118" s="33"/>
      <c r="AV118" s="33"/>
      <c r="AW118" s="33">
        <v>521.41</v>
      </c>
      <c r="AX118" s="33">
        <v>20.83</v>
      </c>
      <c r="AY118" s="33"/>
      <c r="AZ118" s="33">
        <v>732.37</v>
      </c>
      <c r="BA118" s="31">
        <f t="shared" si="65"/>
        <v>10.130000000000001</v>
      </c>
      <c r="BB118" s="31">
        <f t="shared" si="65"/>
        <v>0</v>
      </c>
      <c r="BC118" s="31">
        <f t="shared" si="65"/>
        <v>1.29</v>
      </c>
      <c r="BD118" s="31">
        <f t="shared" si="63"/>
        <v>-28.64</v>
      </c>
      <c r="BE118" s="31">
        <f t="shared" si="63"/>
        <v>-272.32</v>
      </c>
      <c r="BF118" s="31">
        <f t="shared" si="63"/>
        <v>-188.09</v>
      </c>
      <c r="BG118" s="31">
        <f t="shared" si="63"/>
        <v>0</v>
      </c>
      <c r="BH118" s="31">
        <f t="shared" si="63"/>
        <v>0</v>
      </c>
      <c r="BI118" s="31">
        <f t="shared" si="63"/>
        <v>-204.03</v>
      </c>
      <c r="BJ118" s="31">
        <f t="shared" si="69"/>
        <v>-4.9800000000000004</v>
      </c>
      <c r="BK118" s="31">
        <f t="shared" si="69"/>
        <v>0</v>
      </c>
      <c r="BL118" s="31">
        <f t="shared" si="69"/>
        <v>-175.13</v>
      </c>
      <c r="BM118" s="6">
        <f t="shared" ca="1" si="68"/>
        <v>2.2800000000000001E-2</v>
      </c>
      <c r="BN118" s="6">
        <f t="shared" ca="1" si="68"/>
        <v>2.2800000000000001E-2</v>
      </c>
      <c r="BO118" s="6">
        <f t="shared" ca="1" si="68"/>
        <v>2.2800000000000001E-2</v>
      </c>
      <c r="BP118" s="6">
        <f t="shared" ca="1" si="68"/>
        <v>2.2800000000000001E-2</v>
      </c>
      <c r="BQ118" s="6">
        <f t="shared" ca="1" si="68"/>
        <v>2.2800000000000001E-2</v>
      </c>
      <c r="BR118" s="6">
        <f t="shared" ca="1" si="68"/>
        <v>2.2800000000000001E-2</v>
      </c>
      <c r="BS118" s="6">
        <f t="shared" ca="1" si="68"/>
        <v>2.2800000000000001E-2</v>
      </c>
      <c r="BT118" s="6">
        <f t="shared" ca="1" si="68"/>
        <v>2.2800000000000001E-2</v>
      </c>
      <c r="BU118" s="6">
        <f t="shared" ca="1" si="68"/>
        <v>2.2800000000000001E-2</v>
      </c>
      <c r="BV118" s="6">
        <f t="shared" ca="1" si="68"/>
        <v>2.2800000000000001E-2</v>
      </c>
      <c r="BW118" s="6">
        <f t="shared" ca="1" si="68"/>
        <v>2.2800000000000001E-2</v>
      </c>
      <c r="BX118" s="6">
        <f t="shared" ca="1" si="68"/>
        <v>2.2800000000000001E-2</v>
      </c>
      <c r="BY118" s="31">
        <f t="shared" ca="1" si="72"/>
        <v>2309.92</v>
      </c>
      <c r="BZ118" s="31">
        <f t="shared" ca="1" si="72"/>
        <v>0</v>
      </c>
      <c r="CA118" s="31">
        <f t="shared" ca="1" si="72"/>
        <v>294.44</v>
      </c>
      <c r="CB118" s="31">
        <f t="shared" ca="1" si="70"/>
        <v>181.39</v>
      </c>
      <c r="CC118" s="31">
        <f t="shared" ca="1" si="70"/>
        <v>1724.67</v>
      </c>
      <c r="CD118" s="31">
        <f t="shared" ca="1" si="70"/>
        <v>1191.21</v>
      </c>
      <c r="CE118" s="31">
        <f t="shared" ca="1" si="70"/>
        <v>0</v>
      </c>
      <c r="CF118" s="31">
        <f t="shared" ca="1" si="70"/>
        <v>0</v>
      </c>
      <c r="CG118" s="31">
        <f t="shared" ca="1" si="70"/>
        <v>516.88</v>
      </c>
      <c r="CH118" s="31">
        <f t="shared" ca="1" si="70"/>
        <v>20.65</v>
      </c>
      <c r="CI118" s="31">
        <f t="shared" ca="1" si="70"/>
        <v>0</v>
      </c>
      <c r="CJ118" s="31">
        <f t="shared" ca="1" si="70"/>
        <v>726</v>
      </c>
      <c r="CK118" s="32">
        <f t="shared" ca="1" si="66"/>
        <v>-405.25</v>
      </c>
      <c r="CL118" s="32">
        <f t="shared" ca="1" si="66"/>
        <v>0</v>
      </c>
      <c r="CM118" s="32">
        <f t="shared" ca="1" si="66"/>
        <v>-51.66</v>
      </c>
      <c r="CN118" s="32">
        <f t="shared" ca="1" si="64"/>
        <v>-31.82</v>
      </c>
      <c r="CO118" s="32">
        <f t="shared" ca="1" si="64"/>
        <v>-302.57</v>
      </c>
      <c r="CP118" s="32">
        <f t="shared" ca="1" si="64"/>
        <v>-208.98</v>
      </c>
      <c r="CQ118" s="32">
        <f t="shared" ca="1" si="64"/>
        <v>0</v>
      </c>
      <c r="CR118" s="32">
        <f t="shared" ca="1" si="64"/>
        <v>0</v>
      </c>
      <c r="CS118" s="32">
        <f t="shared" ca="1" si="64"/>
        <v>-90.68</v>
      </c>
      <c r="CT118" s="32">
        <f t="shared" ca="1" si="71"/>
        <v>-3.62</v>
      </c>
      <c r="CU118" s="32">
        <f t="shared" ca="1" si="71"/>
        <v>0</v>
      </c>
      <c r="CV118" s="32">
        <f t="shared" ca="1" si="71"/>
        <v>-127.37</v>
      </c>
      <c r="CW118" s="31">
        <f t="shared" ca="1" si="62"/>
        <v>-435.65</v>
      </c>
      <c r="CX118" s="31">
        <f t="shared" ca="1" si="62"/>
        <v>0</v>
      </c>
      <c r="CY118" s="31">
        <f t="shared" ca="1" si="62"/>
        <v>-55.52999999999998</v>
      </c>
      <c r="CZ118" s="31">
        <f t="shared" ca="1" si="62"/>
        <v>-4.769999999999996</v>
      </c>
      <c r="DA118" s="31">
        <f t="shared" ca="1" si="62"/>
        <v>-45.379999999999825</v>
      </c>
      <c r="DB118" s="31">
        <f t="shared" ca="1" si="62"/>
        <v>-31.34000000000006</v>
      </c>
      <c r="DC118" s="31">
        <f t="shared" ca="1" si="62"/>
        <v>0</v>
      </c>
      <c r="DD118" s="31">
        <f t="shared" ca="1" si="62"/>
        <v>0</v>
      </c>
      <c r="DE118" s="31">
        <f t="shared" ca="1" si="62"/>
        <v>108.82000000000002</v>
      </c>
      <c r="DF118" s="31">
        <f t="shared" ca="1" si="73"/>
        <v>1.1799999999999997</v>
      </c>
      <c r="DG118" s="31">
        <f t="shared" ca="1" si="73"/>
        <v>0</v>
      </c>
      <c r="DH118" s="31">
        <f t="shared" ca="1" si="73"/>
        <v>41.389999999999986</v>
      </c>
      <c r="DI118" s="32">
        <f t="shared" ca="1" si="48"/>
        <v>-21.78</v>
      </c>
      <c r="DJ118" s="32">
        <f t="shared" ca="1" si="48"/>
        <v>0</v>
      </c>
      <c r="DK118" s="32">
        <f t="shared" ca="1" si="48"/>
        <v>-2.78</v>
      </c>
      <c r="DL118" s="32">
        <f t="shared" ca="1" si="48"/>
        <v>-0.24</v>
      </c>
      <c r="DM118" s="32">
        <f t="shared" ca="1" si="48"/>
        <v>-2.27</v>
      </c>
      <c r="DN118" s="32">
        <f t="shared" ca="1" si="48"/>
        <v>-1.57</v>
      </c>
      <c r="DO118" s="32">
        <f t="shared" ca="1" si="58"/>
        <v>0</v>
      </c>
      <c r="DP118" s="32">
        <f t="shared" ca="1" si="58"/>
        <v>0</v>
      </c>
      <c r="DQ118" s="32">
        <f t="shared" ca="1" si="58"/>
        <v>5.44</v>
      </c>
      <c r="DR118" s="32">
        <f t="shared" ca="1" si="58"/>
        <v>0.06</v>
      </c>
      <c r="DS118" s="32">
        <f t="shared" ca="1" si="58"/>
        <v>0</v>
      </c>
      <c r="DT118" s="32">
        <f t="shared" ca="1" si="58"/>
        <v>2.0699999999999998</v>
      </c>
      <c r="DU118" s="31">
        <f t="shared" ca="1" si="49"/>
        <v>-106.65</v>
      </c>
      <c r="DV118" s="31">
        <f t="shared" ca="1" si="49"/>
        <v>0</v>
      </c>
      <c r="DW118" s="31">
        <f t="shared" ca="1" si="49"/>
        <v>-13.34</v>
      </c>
      <c r="DX118" s="31">
        <f t="shared" ca="1" si="49"/>
        <v>-1.1399999999999999</v>
      </c>
      <c r="DY118" s="31">
        <f t="shared" ca="1" si="49"/>
        <v>-10.7</v>
      </c>
      <c r="DZ118" s="31">
        <f t="shared" ca="1" si="49"/>
        <v>-7.31</v>
      </c>
      <c r="EA118" s="31">
        <f t="shared" ca="1" si="59"/>
        <v>0</v>
      </c>
      <c r="EB118" s="31">
        <f t="shared" ca="1" si="59"/>
        <v>0</v>
      </c>
      <c r="EC118" s="31">
        <f t="shared" ca="1" si="59"/>
        <v>24.64</v>
      </c>
      <c r="ED118" s="31">
        <f t="shared" ca="1" si="59"/>
        <v>0.26</v>
      </c>
      <c r="EE118" s="31">
        <f t="shared" ca="1" si="59"/>
        <v>0</v>
      </c>
      <c r="EF118" s="31">
        <f t="shared" ca="1" si="59"/>
        <v>9.09</v>
      </c>
      <c r="EG118" s="32">
        <f t="shared" ca="1" si="50"/>
        <v>-564.07999999999993</v>
      </c>
      <c r="EH118" s="32">
        <f t="shared" ca="1" si="50"/>
        <v>0</v>
      </c>
      <c r="EI118" s="32">
        <f t="shared" ca="1" si="50"/>
        <v>-71.649999999999977</v>
      </c>
      <c r="EJ118" s="32">
        <f t="shared" ca="1" si="50"/>
        <v>-6.1499999999999959</v>
      </c>
      <c r="EK118" s="32">
        <f t="shared" ca="1" si="50"/>
        <v>-58.349999999999824</v>
      </c>
      <c r="EL118" s="32">
        <f t="shared" ca="1" si="50"/>
        <v>-40.220000000000063</v>
      </c>
      <c r="EM118" s="32">
        <f t="shared" ca="1" si="60"/>
        <v>0</v>
      </c>
      <c r="EN118" s="32">
        <f t="shared" ca="1" si="60"/>
        <v>0</v>
      </c>
      <c r="EO118" s="32">
        <f t="shared" ca="1" si="60"/>
        <v>138.90000000000003</v>
      </c>
      <c r="EP118" s="32">
        <f t="shared" ca="1" si="60"/>
        <v>1.4999999999999998</v>
      </c>
      <c r="EQ118" s="32">
        <f t="shared" ca="1" si="60"/>
        <v>0</v>
      </c>
      <c r="ER118" s="32">
        <f t="shared" ca="1" si="60"/>
        <v>52.549999999999983</v>
      </c>
    </row>
    <row r="119" spans="1:148" x14ac:dyDescent="0.25">
      <c r="A119" t="s">
        <v>443</v>
      </c>
      <c r="B119" s="1" t="s">
        <v>65</v>
      </c>
      <c r="C119" t="str">
        <f t="shared" ca="1" si="52"/>
        <v>TAB1</v>
      </c>
      <c r="D119" t="str">
        <f t="shared" ca="1" si="53"/>
        <v>Taber Wind Facility</v>
      </c>
      <c r="E119" s="51">
        <v>32860.6201373</v>
      </c>
      <c r="F119" s="51">
        <v>18927.9261616</v>
      </c>
      <c r="G119" s="51">
        <v>28335.754179</v>
      </c>
      <c r="H119" s="51">
        <v>16213.251910999999</v>
      </c>
      <c r="I119" s="51">
        <v>18113.676371199999</v>
      </c>
      <c r="J119" s="51">
        <v>20843.542034099999</v>
      </c>
      <c r="K119" s="51">
        <v>9762.9674059000008</v>
      </c>
      <c r="L119" s="51">
        <v>10677.3241963</v>
      </c>
      <c r="M119" s="51">
        <v>13608.642845099999</v>
      </c>
      <c r="N119" s="51">
        <v>19819.573580100001</v>
      </c>
      <c r="O119" s="51">
        <v>16864.9743514</v>
      </c>
      <c r="P119" s="51">
        <v>15274.370091700001</v>
      </c>
      <c r="Q119" s="32">
        <v>1250759.94</v>
      </c>
      <c r="R119" s="32">
        <v>563769.5</v>
      </c>
      <c r="S119" s="32">
        <v>917165.86</v>
      </c>
      <c r="T119" s="32">
        <v>503835.43</v>
      </c>
      <c r="U119" s="32">
        <v>294155.65999999997</v>
      </c>
      <c r="V119" s="32">
        <v>461620.75</v>
      </c>
      <c r="W119" s="32">
        <v>198204.08</v>
      </c>
      <c r="X119" s="32">
        <v>442845.2</v>
      </c>
      <c r="Y119" s="32">
        <v>623715.32999999996</v>
      </c>
      <c r="Z119" s="32">
        <v>1398585.56</v>
      </c>
      <c r="AA119" s="32">
        <v>1003260.68</v>
      </c>
      <c r="AB119" s="32">
        <v>758410.35</v>
      </c>
      <c r="AC119" s="2">
        <v>0.84</v>
      </c>
      <c r="AD119" s="2">
        <v>0.84</v>
      </c>
      <c r="AE119" s="2">
        <v>0.84</v>
      </c>
      <c r="AF119" s="2">
        <v>0.84</v>
      </c>
      <c r="AG119" s="2">
        <v>0.84</v>
      </c>
      <c r="AH119" s="2">
        <v>0.84</v>
      </c>
      <c r="AI119" s="2">
        <v>0.84</v>
      </c>
      <c r="AJ119" s="2">
        <v>0.22</v>
      </c>
      <c r="AK119" s="2">
        <v>0.22</v>
      </c>
      <c r="AL119" s="2">
        <v>0.22</v>
      </c>
      <c r="AM119" s="2">
        <v>0.22</v>
      </c>
      <c r="AN119" s="2">
        <v>0.22</v>
      </c>
      <c r="AO119" s="33">
        <v>10506.38</v>
      </c>
      <c r="AP119" s="33">
        <v>4735.66</v>
      </c>
      <c r="AQ119" s="33">
        <v>7704.19</v>
      </c>
      <c r="AR119" s="33">
        <v>4232.22</v>
      </c>
      <c r="AS119" s="33">
        <v>2470.91</v>
      </c>
      <c r="AT119" s="33">
        <v>3877.61</v>
      </c>
      <c r="AU119" s="33">
        <v>1664.91</v>
      </c>
      <c r="AV119" s="33">
        <v>974.26</v>
      </c>
      <c r="AW119" s="33">
        <v>1372.17</v>
      </c>
      <c r="AX119" s="33">
        <v>3076.89</v>
      </c>
      <c r="AY119" s="33">
        <v>2207.17</v>
      </c>
      <c r="AZ119" s="33">
        <v>1668.5</v>
      </c>
      <c r="BA119" s="31">
        <f t="shared" si="65"/>
        <v>125.08</v>
      </c>
      <c r="BB119" s="31">
        <f t="shared" si="65"/>
        <v>56.38</v>
      </c>
      <c r="BC119" s="31">
        <f t="shared" si="65"/>
        <v>91.72</v>
      </c>
      <c r="BD119" s="31">
        <f t="shared" si="63"/>
        <v>-1813.81</v>
      </c>
      <c r="BE119" s="31">
        <f t="shared" si="63"/>
        <v>-1058.96</v>
      </c>
      <c r="BF119" s="31">
        <f t="shared" si="63"/>
        <v>-1661.83</v>
      </c>
      <c r="BG119" s="31">
        <f t="shared" si="63"/>
        <v>-713.53</v>
      </c>
      <c r="BH119" s="31">
        <f t="shared" si="63"/>
        <v>-3985.61</v>
      </c>
      <c r="BI119" s="31">
        <f t="shared" si="63"/>
        <v>-5613.44</v>
      </c>
      <c r="BJ119" s="31">
        <f t="shared" si="69"/>
        <v>-7692.22</v>
      </c>
      <c r="BK119" s="31">
        <f t="shared" si="69"/>
        <v>-5517.93</v>
      </c>
      <c r="BL119" s="31">
        <f t="shared" si="69"/>
        <v>-4171.26</v>
      </c>
      <c r="BM119" s="6">
        <f t="shared" ca="1" si="68"/>
        <v>-1.5E-3</v>
      </c>
      <c r="BN119" s="6">
        <f t="shared" ca="1" si="68"/>
        <v>-1.5E-3</v>
      </c>
      <c r="BO119" s="6">
        <f t="shared" ca="1" si="68"/>
        <v>-1.5E-3</v>
      </c>
      <c r="BP119" s="6">
        <f t="shared" ca="1" si="68"/>
        <v>-1.5E-3</v>
      </c>
      <c r="BQ119" s="6">
        <f t="shared" ca="1" si="68"/>
        <v>-1.5E-3</v>
      </c>
      <c r="BR119" s="6">
        <f t="shared" ca="1" si="68"/>
        <v>-1.5E-3</v>
      </c>
      <c r="BS119" s="6">
        <f t="shared" ca="1" si="68"/>
        <v>-1.5E-3</v>
      </c>
      <c r="BT119" s="6">
        <f t="shared" ca="1" si="68"/>
        <v>-1.5E-3</v>
      </c>
      <c r="BU119" s="6">
        <f t="shared" ca="1" si="68"/>
        <v>-1.5E-3</v>
      </c>
      <c r="BV119" s="6">
        <f t="shared" ca="1" si="68"/>
        <v>-1.5E-3</v>
      </c>
      <c r="BW119" s="6">
        <f t="shared" ca="1" si="68"/>
        <v>-1.5E-3</v>
      </c>
      <c r="BX119" s="6">
        <f t="shared" ca="1" si="68"/>
        <v>-1.5E-3</v>
      </c>
      <c r="BY119" s="31">
        <f t="shared" ca="1" si="72"/>
        <v>-1876.14</v>
      </c>
      <c r="BZ119" s="31">
        <f t="shared" ca="1" si="72"/>
        <v>-845.65</v>
      </c>
      <c r="CA119" s="31">
        <f t="shared" ca="1" si="72"/>
        <v>-1375.75</v>
      </c>
      <c r="CB119" s="31">
        <f t="shared" ca="1" si="70"/>
        <v>-755.75</v>
      </c>
      <c r="CC119" s="31">
        <f t="shared" ca="1" si="70"/>
        <v>-441.23</v>
      </c>
      <c r="CD119" s="31">
        <f t="shared" ca="1" si="70"/>
        <v>-692.43</v>
      </c>
      <c r="CE119" s="31">
        <f t="shared" ca="1" si="70"/>
        <v>-297.31</v>
      </c>
      <c r="CF119" s="31">
        <f t="shared" ca="1" si="70"/>
        <v>-664.27</v>
      </c>
      <c r="CG119" s="31">
        <f t="shared" ca="1" si="70"/>
        <v>-935.57</v>
      </c>
      <c r="CH119" s="31">
        <f t="shared" ca="1" si="70"/>
        <v>-2097.88</v>
      </c>
      <c r="CI119" s="31">
        <f t="shared" ca="1" si="70"/>
        <v>-1504.89</v>
      </c>
      <c r="CJ119" s="31">
        <f t="shared" ca="1" si="70"/>
        <v>-1137.6199999999999</v>
      </c>
      <c r="CK119" s="32">
        <f t="shared" ca="1" si="66"/>
        <v>-5003.04</v>
      </c>
      <c r="CL119" s="32">
        <f t="shared" ca="1" si="66"/>
        <v>-2255.08</v>
      </c>
      <c r="CM119" s="32">
        <f t="shared" ca="1" si="66"/>
        <v>-3668.66</v>
      </c>
      <c r="CN119" s="32">
        <f t="shared" ca="1" si="64"/>
        <v>-2015.34</v>
      </c>
      <c r="CO119" s="32">
        <f t="shared" ca="1" si="64"/>
        <v>-1176.6199999999999</v>
      </c>
      <c r="CP119" s="32">
        <f t="shared" ca="1" si="64"/>
        <v>-1846.48</v>
      </c>
      <c r="CQ119" s="32">
        <f t="shared" ca="1" si="64"/>
        <v>-792.82</v>
      </c>
      <c r="CR119" s="32">
        <f t="shared" ca="1" si="64"/>
        <v>-1771.38</v>
      </c>
      <c r="CS119" s="32">
        <f t="shared" ca="1" si="64"/>
        <v>-2494.86</v>
      </c>
      <c r="CT119" s="32">
        <f t="shared" ca="1" si="71"/>
        <v>-5594.34</v>
      </c>
      <c r="CU119" s="32">
        <f t="shared" ca="1" si="71"/>
        <v>-4013.04</v>
      </c>
      <c r="CV119" s="32">
        <f t="shared" ca="1" si="71"/>
        <v>-3033.64</v>
      </c>
      <c r="CW119" s="31">
        <f t="shared" ca="1" si="62"/>
        <v>-17510.64</v>
      </c>
      <c r="CX119" s="31">
        <f t="shared" ca="1" si="62"/>
        <v>-7892.7699999999995</v>
      </c>
      <c r="CY119" s="31">
        <f t="shared" ca="1" si="62"/>
        <v>-12840.319999999998</v>
      </c>
      <c r="CZ119" s="31">
        <f t="shared" ca="1" si="62"/>
        <v>-5189.5</v>
      </c>
      <c r="DA119" s="31">
        <f t="shared" ca="1" si="62"/>
        <v>-3029.7999999999997</v>
      </c>
      <c r="DB119" s="31">
        <f t="shared" ca="1" si="62"/>
        <v>-4754.6900000000005</v>
      </c>
      <c r="DC119" s="31">
        <f t="shared" ca="1" si="62"/>
        <v>-2041.51</v>
      </c>
      <c r="DD119" s="31">
        <f t="shared" ca="1" si="62"/>
        <v>575.70000000000027</v>
      </c>
      <c r="DE119" s="31">
        <f t="shared" ca="1" si="62"/>
        <v>810.83999999999924</v>
      </c>
      <c r="DF119" s="31">
        <f t="shared" ca="1" si="73"/>
        <v>-3076.8900000000003</v>
      </c>
      <c r="DG119" s="31">
        <f t="shared" ca="1" si="73"/>
        <v>-2207.17</v>
      </c>
      <c r="DH119" s="31">
        <f t="shared" ca="1" si="73"/>
        <v>-1668.5</v>
      </c>
      <c r="DI119" s="32">
        <f t="shared" ca="1" si="48"/>
        <v>-875.53</v>
      </c>
      <c r="DJ119" s="32">
        <f t="shared" ca="1" si="48"/>
        <v>-394.64</v>
      </c>
      <c r="DK119" s="32">
        <f t="shared" ca="1" si="48"/>
        <v>-642.02</v>
      </c>
      <c r="DL119" s="32">
        <f t="shared" ref="DL119:DN130" ca="1" si="74">ROUND(CZ119*5%,2)</f>
        <v>-259.48</v>
      </c>
      <c r="DM119" s="32">
        <f t="shared" ca="1" si="74"/>
        <v>-151.49</v>
      </c>
      <c r="DN119" s="32">
        <f t="shared" ca="1" si="74"/>
        <v>-237.73</v>
      </c>
      <c r="DO119" s="32">
        <f t="shared" ca="1" si="58"/>
        <v>-102.08</v>
      </c>
      <c r="DP119" s="32">
        <f t="shared" ca="1" si="58"/>
        <v>28.79</v>
      </c>
      <c r="DQ119" s="32">
        <f t="shared" ca="1" si="58"/>
        <v>40.54</v>
      </c>
      <c r="DR119" s="32">
        <f t="shared" ca="1" si="58"/>
        <v>-153.84</v>
      </c>
      <c r="DS119" s="32">
        <f t="shared" ca="1" si="58"/>
        <v>-110.36</v>
      </c>
      <c r="DT119" s="32">
        <f t="shared" ca="1" si="58"/>
        <v>-83.43</v>
      </c>
      <c r="DU119" s="31">
        <f t="shared" ca="1" si="49"/>
        <v>-4286.7299999999996</v>
      </c>
      <c r="DV119" s="31">
        <f t="shared" ca="1" si="49"/>
        <v>-1913.82</v>
      </c>
      <c r="DW119" s="31">
        <f t="shared" ca="1" si="49"/>
        <v>-3085.52</v>
      </c>
      <c r="DX119" s="31">
        <f t="shared" ref="DX119:DZ130" ca="1" si="75">ROUND(CZ119*DX$3,2)</f>
        <v>-1234.94</v>
      </c>
      <c r="DY119" s="31">
        <f t="shared" ca="1" si="75"/>
        <v>-714.17</v>
      </c>
      <c r="DZ119" s="31">
        <f t="shared" ca="1" si="75"/>
        <v>-1109.68</v>
      </c>
      <c r="EA119" s="31">
        <f t="shared" ca="1" si="59"/>
        <v>-471.86</v>
      </c>
      <c r="EB119" s="31">
        <f t="shared" ca="1" si="59"/>
        <v>131.72</v>
      </c>
      <c r="EC119" s="31">
        <f t="shared" ca="1" si="59"/>
        <v>183.63</v>
      </c>
      <c r="ED119" s="31">
        <f t="shared" ca="1" si="59"/>
        <v>-689.9</v>
      </c>
      <c r="EE119" s="31">
        <f t="shared" ca="1" si="59"/>
        <v>-489.75</v>
      </c>
      <c r="EF119" s="31">
        <f t="shared" ca="1" si="59"/>
        <v>-366.46</v>
      </c>
      <c r="EG119" s="32">
        <f t="shared" ca="1" si="50"/>
        <v>-22672.899999999998</v>
      </c>
      <c r="EH119" s="32">
        <f t="shared" ca="1" si="50"/>
        <v>-10201.23</v>
      </c>
      <c r="EI119" s="32">
        <f t="shared" ca="1" si="50"/>
        <v>-16567.859999999997</v>
      </c>
      <c r="EJ119" s="32">
        <f t="shared" ref="EJ119:EL130" ca="1" si="76">CZ119+DL119+DX119</f>
        <v>-6683.92</v>
      </c>
      <c r="EK119" s="32">
        <f t="shared" ca="1" si="76"/>
        <v>-3895.46</v>
      </c>
      <c r="EL119" s="32">
        <f t="shared" ca="1" si="76"/>
        <v>-6102.1</v>
      </c>
      <c r="EM119" s="32">
        <f t="shared" ca="1" si="60"/>
        <v>-2615.4500000000003</v>
      </c>
      <c r="EN119" s="32">
        <f t="shared" ca="1" si="60"/>
        <v>736.21000000000026</v>
      </c>
      <c r="EO119" s="32">
        <f t="shared" ca="1" si="60"/>
        <v>1035.0099999999993</v>
      </c>
      <c r="EP119" s="32">
        <f t="shared" ca="1" si="60"/>
        <v>-3920.6300000000006</v>
      </c>
      <c r="EQ119" s="32">
        <f t="shared" ca="1" si="60"/>
        <v>-2807.28</v>
      </c>
      <c r="ER119" s="32">
        <f t="shared" ca="1" si="60"/>
        <v>-2118.39</v>
      </c>
    </row>
    <row r="120" spans="1:148" x14ac:dyDescent="0.25">
      <c r="A120" t="s">
        <v>520</v>
      </c>
      <c r="B120" s="1" t="s">
        <v>118</v>
      </c>
      <c r="C120" t="str">
        <f t="shared" ca="1" si="52"/>
        <v>TAY1</v>
      </c>
      <c r="D120" t="str">
        <f t="shared" ca="1" si="53"/>
        <v>Taylor Hydro Facility</v>
      </c>
      <c r="H120" s="51">
        <v>1449.7053000000001</v>
      </c>
      <c r="I120" s="51">
        <v>7927.5519999999997</v>
      </c>
      <c r="J120" s="51">
        <v>6878.12</v>
      </c>
      <c r="K120" s="51">
        <v>7040.5734000000002</v>
      </c>
      <c r="L120" s="51">
        <v>3444.2997</v>
      </c>
      <c r="M120" s="51">
        <v>8250.1201999999994</v>
      </c>
      <c r="N120" s="51">
        <v>2042.52</v>
      </c>
      <c r="Q120" s="32"/>
      <c r="R120" s="32"/>
      <c r="S120" s="32"/>
      <c r="T120" s="32">
        <v>24856.85</v>
      </c>
      <c r="U120" s="32">
        <v>222009.08</v>
      </c>
      <c r="V120" s="32">
        <v>345477.52</v>
      </c>
      <c r="W120" s="32">
        <v>565575.24</v>
      </c>
      <c r="X120" s="32">
        <v>286808.74</v>
      </c>
      <c r="Y120" s="32">
        <v>915235.88</v>
      </c>
      <c r="Z120" s="32">
        <v>90900.94</v>
      </c>
      <c r="AA120" s="32"/>
      <c r="AB120" s="32"/>
      <c r="AF120" s="2">
        <v>1.74</v>
      </c>
      <c r="AG120" s="2">
        <v>1.74</v>
      </c>
      <c r="AH120" s="2">
        <v>1.74</v>
      </c>
      <c r="AI120" s="2">
        <v>1.74</v>
      </c>
      <c r="AJ120" s="2">
        <v>1.1200000000000001</v>
      </c>
      <c r="AK120" s="2">
        <v>1.1200000000000001</v>
      </c>
      <c r="AL120" s="2">
        <v>1.1200000000000001</v>
      </c>
      <c r="AO120" s="33"/>
      <c r="AP120" s="33"/>
      <c r="AQ120" s="33"/>
      <c r="AR120" s="33">
        <v>432.51</v>
      </c>
      <c r="AS120" s="33">
        <v>3862.96</v>
      </c>
      <c r="AT120" s="33">
        <v>6011.31</v>
      </c>
      <c r="AU120" s="33">
        <v>9841.01</v>
      </c>
      <c r="AV120" s="33">
        <v>3212.26</v>
      </c>
      <c r="AW120" s="33">
        <v>10250.64</v>
      </c>
      <c r="AX120" s="33">
        <v>1018.09</v>
      </c>
      <c r="AY120" s="33"/>
      <c r="AZ120" s="33"/>
      <c r="BA120" s="31">
        <f t="shared" si="65"/>
        <v>0</v>
      </c>
      <c r="BB120" s="31">
        <f t="shared" si="65"/>
        <v>0</v>
      </c>
      <c r="BC120" s="31">
        <f t="shared" si="65"/>
        <v>0</v>
      </c>
      <c r="BD120" s="31">
        <f t="shared" si="63"/>
        <v>-89.48</v>
      </c>
      <c r="BE120" s="31">
        <f t="shared" si="63"/>
        <v>-799.23</v>
      </c>
      <c r="BF120" s="31">
        <f t="shared" si="63"/>
        <v>-1243.72</v>
      </c>
      <c r="BG120" s="31">
        <f t="shared" si="63"/>
        <v>-2036.07</v>
      </c>
      <c r="BH120" s="31">
        <f t="shared" si="63"/>
        <v>-2581.2800000000002</v>
      </c>
      <c r="BI120" s="31">
        <f t="shared" si="63"/>
        <v>-8237.1200000000008</v>
      </c>
      <c r="BJ120" s="31">
        <f t="shared" si="69"/>
        <v>-499.96</v>
      </c>
      <c r="BK120" s="31">
        <f t="shared" si="69"/>
        <v>0</v>
      </c>
      <c r="BL120" s="31">
        <f t="shared" si="69"/>
        <v>0</v>
      </c>
      <c r="BM120" s="6">
        <f t="shared" ca="1" si="68"/>
        <v>1.6799999999999999E-2</v>
      </c>
      <c r="BN120" s="6">
        <f t="shared" ca="1" si="68"/>
        <v>1.6799999999999999E-2</v>
      </c>
      <c r="BO120" s="6">
        <f t="shared" ca="1" si="68"/>
        <v>1.6799999999999999E-2</v>
      </c>
      <c r="BP120" s="6">
        <f t="shared" ca="1" si="68"/>
        <v>1.6799999999999999E-2</v>
      </c>
      <c r="BQ120" s="6">
        <f t="shared" ca="1" si="68"/>
        <v>1.6799999999999999E-2</v>
      </c>
      <c r="BR120" s="6">
        <f t="shared" ca="1" si="68"/>
        <v>1.6799999999999999E-2</v>
      </c>
      <c r="BS120" s="6">
        <f t="shared" ca="1" si="68"/>
        <v>1.6799999999999999E-2</v>
      </c>
      <c r="BT120" s="6">
        <f t="shared" ca="1" si="68"/>
        <v>1.6799999999999999E-2</v>
      </c>
      <c r="BU120" s="6">
        <f t="shared" ca="1" si="68"/>
        <v>1.6799999999999999E-2</v>
      </c>
      <c r="BV120" s="6">
        <f t="shared" ca="1" si="68"/>
        <v>1.6799999999999999E-2</v>
      </c>
      <c r="BW120" s="6">
        <f t="shared" ca="1" si="68"/>
        <v>1.6799999999999999E-2</v>
      </c>
      <c r="BX120" s="6">
        <f t="shared" ca="1" si="68"/>
        <v>1.6799999999999999E-2</v>
      </c>
      <c r="BY120" s="31">
        <f t="shared" ca="1" si="72"/>
        <v>0</v>
      </c>
      <c r="BZ120" s="31">
        <f t="shared" ca="1" si="72"/>
        <v>0</v>
      </c>
      <c r="CA120" s="31">
        <f t="shared" ca="1" si="72"/>
        <v>0</v>
      </c>
      <c r="CB120" s="31">
        <f t="shared" ca="1" si="70"/>
        <v>417.6</v>
      </c>
      <c r="CC120" s="31">
        <f t="shared" ca="1" si="70"/>
        <v>3729.75</v>
      </c>
      <c r="CD120" s="31">
        <f t="shared" ca="1" si="70"/>
        <v>5804.02</v>
      </c>
      <c r="CE120" s="31">
        <f t="shared" ca="1" si="70"/>
        <v>9501.66</v>
      </c>
      <c r="CF120" s="31">
        <f t="shared" ca="1" si="70"/>
        <v>4818.3900000000003</v>
      </c>
      <c r="CG120" s="31">
        <f t="shared" ca="1" si="70"/>
        <v>15375.96</v>
      </c>
      <c r="CH120" s="31">
        <f t="shared" ca="1" si="70"/>
        <v>1527.14</v>
      </c>
      <c r="CI120" s="31">
        <f t="shared" ca="1" si="70"/>
        <v>0</v>
      </c>
      <c r="CJ120" s="31">
        <f t="shared" ca="1" si="70"/>
        <v>0</v>
      </c>
      <c r="CK120" s="32">
        <f t="shared" ca="1" si="66"/>
        <v>0</v>
      </c>
      <c r="CL120" s="32">
        <f t="shared" ca="1" si="66"/>
        <v>0</v>
      </c>
      <c r="CM120" s="32">
        <f t="shared" ca="1" si="66"/>
        <v>0</v>
      </c>
      <c r="CN120" s="32">
        <f t="shared" ca="1" si="64"/>
        <v>-99.43</v>
      </c>
      <c r="CO120" s="32">
        <f t="shared" ca="1" si="64"/>
        <v>-888.04</v>
      </c>
      <c r="CP120" s="32">
        <f t="shared" ca="1" si="64"/>
        <v>-1381.91</v>
      </c>
      <c r="CQ120" s="32">
        <f t="shared" ca="1" si="64"/>
        <v>-2262.3000000000002</v>
      </c>
      <c r="CR120" s="32">
        <f t="shared" ca="1" si="64"/>
        <v>-1147.23</v>
      </c>
      <c r="CS120" s="32">
        <f t="shared" ca="1" si="64"/>
        <v>-3660.94</v>
      </c>
      <c r="CT120" s="32">
        <f t="shared" ca="1" si="71"/>
        <v>-363.6</v>
      </c>
      <c r="CU120" s="32">
        <f t="shared" ca="1" si="71"/>
        <v>0</v>
      </c>
      <c r="CV120" s="32">
        <f t="shared" ca="1" si="71"/>
        <v>0</v>
      </c>
      <c r="CW120" s="31">
        <f t="shared" ca="1" si="62"/>
        <v>0</v>
      </c>
      <c r="CX120" s="31">
        <f t="shared" ca="1" si="62"/>
        <v>0</v>
      </c>
      <c r="CY120" s="31">
        <f t="shared" ca="1" si="62"/>
        <v>0</v>
      </c>
      <c r="CZ120" s="31">
        <f t="shared" ca="1" si="62"/>
        <v>-24.859999999999971</v>
      </c>
      <c r="DA120" s="31">
        <f t="shared" ca="1" si="62"/>
        <v>-222.01999999999998</v>
      </c>
      <c r="DB120" s="31">
        <f t="shared" ca="1" si="62"/>
        <v>-345.47999999999979</v>
      </c>
      <c r="DC120" s="31">
        <f t="shared" ca="1" si="62"/>
        <v>-565.58000000000061</v>
      </c>
      <c r="DD120" s="31">
        <f t="shared" ca="1" si="62"/>
        <v>3040.1800000000003</v>
      </c>
      <c r="DE120" s="31">
        <f t="shared" ca="1" si="62"/>
        <v>9701.5</v>
      </c>
      <c r="DF120" s="31">
        <f t="shared" ca="1" si="73"/>
        <v>645.40999999999985</v>
      </c>
      <c r="DG120" s="31">
        <f t="shared" ca="1" si="73"/>
        <v>0</v>
      </c>
      <c r="DH120" s="31">
        <f t="shared" ca="1" si="73"/>
        <v>0</v>
      </c>
      <c r="DI120" s="32">
        <f t="shared" ref="DI120:DK130" ca="1" si="77">ROUND(CW120*5%,2)</f>
        <v>0</v>
      </c>
      <c r="DJ120" s="32">
        <f t="shared" ca="1" si="77"/>
        <v>0</v>
      </c>
      <c r="DK120" s="32">
        <f t="shared" ca="1" si="77"/>
        <v>0</v>
      </c>
      <c r="DL120" s="32">
        <f t="shared" ca="1" si="74"/>
        <v>-1.24</v>
      </c>
      <c r="DM120" s="32">
        <f t="shared" ca="1" si="74"/>
        <v>-11.1</v>
      </c>
      <c r="DN120" s="32">
        <f t="shared" ca="1" si="74"/>
        <v>-17.27</v>
      </c>
      <c r="DO120" s="32">
        <f t="shared" ca="1" si="58"/>
        <v>-28.28</v>
      </c>
      <c r="DP120" s="32">
        <f t="shared" ca="1" si="58"/>
        <v>152.01</v>
      </c>
      <c r="DQ120" s="32">
        <f t="shared" ca="1" si="58"/>
        <v>485.08</v>
      </c>
      <c r="DR120" s="32">
        <f t="shared" ca="1" si="58"/>
        <v>32.270000000000003</v>
      </c>
      <c r="DS120" s="32">
        <f t="shared" ca="1" si="58"/>
        <v>0</v>
      </c>
      <c r="DT120" s="32">
        <f t="shared" ca="1" si="58"/>
        <v>0</v>
      </c>
      <c r="DU120" s="31">
        <f t="shared" ref="DU120:DW130" ca="1" si="78">ROUND(CW120*DU$3,2)</f>
        <v>0</v>
      </c>
      <c r="DV120" s="31">
        <f t="shared" ca="1" si="78"/>
        <v>0</v>
      </c>
      <c r="DW120" s="31">
        <f t="shared" ca="1" si="78"/>
        <v>0</v>
      </c>
      <c r="DX120" s="31">
        <f t="shared" ca="1" si="75"/>
        <v>-5.92</v>
      </c>
      <c r="DY120" s="31">
        <f t="shared" ca="1" si="75"/>
        <v>-52.33</v>
      </c>
      <c r="DZ120" s="31">
        <f t="shared" ca="1" si="75"/>
        <v>-80.63</v>
      </c>
      <c r="EA120" s="31">
        <f t="shared" ca="1" si="59"/>
        <v>-130.72</v>
      </c>
      <c r="EB120" s="31">
        <f t="shared" ca="1" si="59"/>
        <v>695.6</v>
      </c>
      <c r="EC120" s="31">
        <f t="shared" ca="1" si="59"/>
        <v>2197.14</v>
      </c>
      <c r="ED120" s="31">
        <f t="shared" ca="1" si="59"/>
        <v>144.71</v>
      </c>
      <c r="EE120" s="31">
        <f t="shared" ca="1" si="59"/>
        <v>0</v>
      </c>
      <c r="EF120" s="31">
        <f t="shared" ca="1" si="59"/>
        <v>0</v>
      </c>
      <c r="EG120" s="32">
        <f t="shared" ref="EG120:EI130" ca="1" si="79">CW120+DI120+DU120</f>
        <v>0</v>
      </c>
      <c r="EH120" s="32">
        <f t="shared" ca="1" si="79"/>
        <v>0</v>
      </c>
      <c r="EI120" s="32">
        <f t="shared" ca="1" si="79"/>
        <v>0</v>
      </c>
      <c r="EJ120" s="32">
        <f t="shared" ca="1" si="76"/>
        <v>-32.019999999999968</v>
      </c>
      <c r="EK120" s="32">
        <f t="shared" ca="1" si="76"/>
        <v>-285.45</v>
      </c>
      <c r="EL120" s="32">
        <f t="shared" ca="1" si="76"/>
        <v>-443.37999999999977</v>
      </c>
      <c r="EM120" s="32">
        <f t="shared" ca="1" si="60"/>
        <v>-724.58000000000061</v>
      </c>
      <c r="EN120" s="32">
        <f t="shared" ca="1" si="60"/>
        <v>3887.7900000000004</v>
      </c>
      <c r="EO120" s="32">
        <f t="shared" ca="1" si="60"/>
        <v>12383.72</v>
      </c>
      <c r="EP120" s="32">
        <f t="shared" ca="1" si="60"/>
        <v>822.38999999999987</v>
      </c>
      <c r="EQ120" s="32">
        <f t="shared" ca="1" si="60"/>
        <v>0</v>
      </c>
      <c r="ER120" s="32">
        <f t="shared" ca="1" si="60"/>
        <v>0</v>
      </c>
    </row>
    <row r="121" spans="1:148" x14ac:dyDescent="0.25">
      <c r="A121" t="s">
        <v>446</v>
      </c>
      <c r="B121" s="1" t="s">
        <v>141</v>
      </c>
      <c r="C121" t="str">
        <f t="shared" ca="1" si="52"/>
        <v>TC01</v>
      </c>
      <c r="D121" t="str">
        <f t="shared" ca="1" si="53"/>
        <v>Carseland Industrial System</v>
      </c>
      <c r="E121" s="51">
        <v>45488.631500000003</v>
      </c>
      <c r="F121" s="51">
        <v>42879.075499999999</v>
      </c>
      <c r="G121" s="51">
        <v>39185.211900000002</v>
      </c>
      <c r="H121" s="51">
        <v>45893.338600000003</v>
      </c>
      <c r="I121" s="51">
        <v>47190.0101</v>
      </c>
      <c r="J121" s="51">
        <v>44830.821300000003</v>
      </c>
      <c r="K121" s="51">
        <v>47380.3845</v>
      </c>
      <c r="L121" s="51">
        <v>48511.307699999998</v>
      </c>
      <c r="M121" s="51">
        <v>52265.734900000003</v>
      </c>
      <c r="N121" s="51">
        <v>46776.252699999997</v>
      </c>
      <c r="O121" s="51">
        <v>46407.406900000002</v>
      </c>
      <c r="P121" s="51">
        <v>46251.981500000002</v>
      </c>
      <c r="Q121" s="32">
        <v>4802425.5199999996</v>
      </c>
      <c r="R121" s="32">
        <v>1918438.33</v>
      </c>
      <c r="S121" s="32">
        <v>2379601</v>
      </c>
      <c r="T121" s="32">
        <v>1988392.26</v>
      </c>
      <c r="U121" s="32">
        <v>1398411.67</v>
      </c>
      <c r="V121" s="32">
        <v>2271881.27</v>
      </c>
      <c r="W121" s="32">
        <v>3351016.53</v>
      </c>
      <c r="X121" s="32">
        <v>2918275.33</v>
      </c>
      <c r="Y121" s="32">
        <v>6054995.4800000004</v>
      </c>
      <c r="Z121" s="32">
        <v>4616001.16</v>
      </c>
      <c r="AA121" s="32">
        <v>4271689.32</v>
      </c>
      <c r="AB121" s="32">
        <v>2621629.91</v>
      </c>
      <c r="AC121" s="2">
        <v>0.99</v>
      </c>
      <c r="AD121" s="2">
        <v>0.99</v>
      </c>
      <c r="AE121" s="2">
        <v>0.99</v>
      </c>
      <c r="AF121" s="2">
        <v>0.99</v>
      </c>
      <c r="AG121" s="2">
        <v>0.99</v>
      </c>
      <c r="AH121" s="2">
        <v>0.99</v>
      </c>
      <c r="AI121" s="2">
        <v>0.99</v>
      </c>
      <c r="AJ121" s="2">
        <v>0.36</v>
      </c>
      <c r="AK121" s="2">
        <v>0.36</v>
      </c>
      <c r="AL121" s="2">
        <v>0.36</v>
      </c>
      <c r="AM121" s="2">
        <v>0.36</v>
      </c>
      <c r="AN121" s="2">
        <v>0.36</v>
      </c>
      <c r="AO121" s="33">
        <v>47544.01</v>
      </c>
      <c r="AP121" s="33">
        <v>18992.54</v>
      </c>
      <c r="AQ121" s="33">
        <v>23558.05</v>
      </c>
      <c r="AR121" s="33">
        <v>19685.080000000002</v>
      </c>
      <c r="AS121" s="33">
        <v>13844.28</v>
      </c>
      <c r="AT121" s="33">
        <v>22491.62</v>
      </c>
      <c r="AU121" s="33">
        <v>33175.06</v>
      </c>
      <c r="AV121" s="33">
        <v>10505.79</v>
      </c>
      <c r="AW121" s="33">
        <v>21797.98</v>
      </c>
      <c r="AX121" s="33">
        <v>16617.599999999999</v>
      </c>
      <c r="AY121" s="33">
        <v>15378.08</v>
      </c>
      <c r="AZ121" s="33">
        <v>9437.8700000000008</v>
      </c>
      <c r="BA121" s="31">
        <f t="shared" si="65"/>
        <v>480.24</v>
      </c>
      <c r="BB121" s="31">
        <f t="shared" si="65"/>
        <v>191.84</v>
      </c>
      <c r="BC121" s="31">
        <f t="shared" si="65"/>
        <v>237.96</v>
      </c>
      <c r="BD121" s="31">
        <f t="shared" si="63"/>
        <v>-7158.21</v>
      </c>
      <c r="BE121" s="31">
        <f t="shared" si="63"/>
        <v>-5034.28</v>
      </c>
      <c r="BF121" s="31">
        <f t="shared" si="63"/>
        <v>-8178.77</v>
      </c>
      <c r="BG121" s="31">
        <f t="shared" si="63"/>
        <v>-12063.66</v>
      </c>
      <c r="BH121" s="31">
        <f t="shared" si="63"/>
        <v>-26264.48</v>
      </c>
      <c r="BI121" s="31">
        <f t="shared" si="63"/>
        <v>-54494.96</v>
      </c>
      <c r="BJ121" s="31">
        <f t="shared" si="69"/>
        <v>-25388.01</v>
      </c>
      <c r="BK121" s="31">
        <f t="shared" si="69"/>
        <v>-23494.29</v>
      </c>
      <c r="BL121" s="31">
        <f t="shared" si="69"/>
        <v>-14418.96</v>
      </c>
      <c r="BM121" s="6">
        <f t="shared" ca="1" si="68"/>
        <v>-1.43E-2</v>
      </c>
      <c r="BN121" s="6">
        <f t="shared" ca="1" si="68"/>
        <v>-1.43E-2</v>
      </c>
      <c r="BO121" s="6">
        <f t="shared" ca="1" si="68"/>
        <v>-1.43E-2</v>
      </c>
      <c r="BP121" s="6">
        <f t="shared" ca="1" si="68"/>
        <v>-1.43E-2</v>
      </c>
      <c r="BQ121" s="6">
        <f t="shared" ca="1" si="68"/>
        <v>-1.43E-2</v>
      </c>
      <c r="BR121" s="6">
        <f t="shared" ca="1" si="68"/>
        <v>-1.43E-2</v>
      </c>
      <c r="BS121" s="6">
        <f t="shared" ca="1" si="68"/>
        <v>-1.43E-2</v>
      </c>
      <c r="BT121" s="6">
        <f t="shared" ca="1" si="68"/>
        <v>-1.43E-2</v>
      </c>
      <c r="BU121" s="6">
        <f t="shared" ca="1" si="68"/>
        <v>-1.43E-2</v>
      </c>
      <c r="BV121" s="6">
        <f t="shared" ca="1" si="68"/>
        <v>-1.43E-2</v>
      </c>
      <c r="BW121" s="6">
        <f t="shared" ca="1" si="68"/>
        <v>-1.43E-2</v>
      </c>
      <c r="BX121" s="6">
        <f t="shared" ca="1" si="68"/>
        <v>-1.43E-2</v>
      </c>
      <c r="BY121" s="31">
        <f t="shared" ca="1" si="72"/>
        <v>-68674.679999999993</v>
      </c>
      <c r="BZ121" s="31">
        <f t="shared" ca="1" si="72"/>
        <v>-27433.67</v>
      </c>
      <c r="CA121" s="31">
        <f t="shared" ca="1" si="72"/>
        <v>-34028.29</v>
      </c>
      <c r="CB121" s="31">
        <f t="shared" ca="1" si="70"/>
        <v>-28434.01</v>
      </c>
      <c r="CC121" s="31">
        <f t="shared" ca="1" si="70"/>
        <v>-19997.29</v>
      </c>
      <c r="CD121" s="31">
        <f t="shared" ca="1" si="70"/>
        <v>-32487.9</v>
      </c>
      <c r="CE121" s="31">
        <f t="shared" ca="1" si="70"/>
        <v>-47919.54</v>
      </c>
      <c r="CF121" s="31">
        <f t="shared" ca="1" si="70"/>
        <v>-41731.339999999997</v>
      </c>
      <c r="CG121" s="31">
        <f t="shared" ca="1" si="70"/>
        <v>-86586.44</v>
      </c>
      <c r="CH121" s="31">
        <f t="shared" ca="1" si="70"/>
        <v>-66008.820000000007</v>
      </c>
      <c r="CI121" s="31">
        <f t="shared" ca="1" si="70"/>
        <v>-61085.16</v>
      </c>
      <c r="CJ121" s="31">
        <f t="shared" ca="1" si="70"/>
        <v>-37489.31</v>
      </c>
      <c r="CK121" s="32">
        <f t="shared" ca="1" si="66"/>
        <v>-19209.7</v>
      </c>
      <c r="CL121" s="32">
        <f t="shared" ca="1" si="66"/>
        <v>-7673.75</v>
      </c>
      <c r="CM121" s="32">
        <f t="shared" ca="1" si="66"/>
        <v>-9518.4</v>
      </c>
      <c r="CN121" s="32">
        <f t="shared" ca="1" si="64"/>
        <v>-7953.57</v>
      </c>
      <c r="CO121" s="32">
        <f t="shared" ca="1" si="64"/>
        <v>-5593.65</v>
      </c>
      <c r="CP121" s="32">
        <f t="shared" ca="1" si="64"/>
        <v>-9087.5300000000007</v>
      </c>
      <c r="CQ121" s="32">
        <f t="shared" ca="1" si="64"/>
        <v>-13404.07</v>
      </c>
      <c r="CR121" s="32">
        <f t="shared" ca="1" si="64"/>
        <v>-11673.1</v>
      </c>
      <c r="CS121" s="32">
        <f t="shared" ca="1" si="64"/>
        <v>-24219.98</v>
      </c>
      <c r="CT121" s="32">
        <f t="shared" ca="1" si="71"/>
        <v>-18464</v>
      </c>
      <c r="CU121" s="32">
        <f t="shared" ca="1" si="71"/>
        <v>-17086.759999999998</v>
      </c>
      <c r="CV121" s="32">
        <f t="shared" ca="1" si="71"/>
        <v>-10486.52</v>
      </c>
      <c r="CW121" s="31">
        <f t="shared" ca="1" si="62"/>
        <v>-135908.62999999998</v>
      </c>
      <c r="CX121" s="31">
        <f t="shared" ca="1" si="62"/>
        <v>-54291.799999999996</v>
      </c>
      <c r="CY121" s="31">
        <f t="shared" ca="1" si="62"/>
        <v>-67342.700000000012</v>
      </c>
      <c r="CZ121" s="31">
        <f t="shared" ca="1" si="62"/>
        <v>-48914.450000000004</v>
      </c>
      <c r="DA121" s="31">
        <f t="shared" ca="1" si="62"/>
        <v>-34400.94</v>
      </c>
      <c r="DB121" s="31">
        <f t="shared" ca="1" si="62"/>
        <v>-55888.28</v>
      </c>
      <c r="DC121" s="31">
        <f t="shared" ca="1" si="62"/>
        <v>-82435.009999999995</v>
      </c>
      <c r="DD121" s="31">
        <f t="shared" ca="1" si="62"/>
        <v>-37645.75</v>
      </c>
      <c r="DE121" s="31">
        <f t="shared" ca="1" si="62"/>
        <v>-78109.440000000002</v>
      </c>
      <c r="DF121" s="31">
        <f t="shared" ca="1" si="73"/>
        <v>-75702.410000000018</v>
      </c>
      <c r="DG121" s="31">
        <f t="shared" ca="1" si="73"/>
        <v>-70055.709999999992</v>
      </c>
      <c r="DH121" s="31">
        <f t="shared" ca="1" si="73"/>
        <v>-42994.740000000005</v>
      </c>
      <c r="DI121" s="32">
        <f t="shared" ca="1" si="77"/>
        <v>-6795.43</v>
      </c>
      <c r="DJ121" s="32">
        <f t="shared" ca="1" si="77"/>
        <v>-2714.59</v>
      </c>
      <c r="DK121" s="32">
        <f t="shared" ca="1" si="77"/>
        <v>-3367.14</v>
      </c>
      <c r="DL121" s="32">
        <f t="shared" ca="1" si="74"/>
        <v>-2445.7199999999998</v>
      </c>
      <c r="DM121" s="32">
        <f t="shared" ca="1" si="74"/>
        <v>-1720.05</v>
      </c>
      <c r="DN121" s="32">
        <f t="shared" ca="1" si="74"/>
        <v>-2794.41</v>
      </c>
      <c r="DO121" s="32">
        <f t="shared" ca="1" si="58"/>
        <v>-4121.75</v>
      </c>
      <c r="DP121" s="32">
        <f t="shared" ca="1" si="58"/>
        <v>-1882.29</v>
      </c>
      <c r="DQ121" s="32">
        <f t="shared" ca="1" si="58"/>
        <v>-3905.47</v>
      </c>
      <c r="DR121" s="32">
        <f t="shared" ca="1" si="58"/>
        <v>-3785.12</v>
      </c>
      <c r="DS121" s="32">
        <f t="shared" ca="1" si="58"/>
        <v>-3502.79</v>
      </c>
      <c r="DT121" s="32">
        <f t="shared" ca="1" si="58"/>
        <v>-2149.7399999999998</v>
      </c>
      <c r="DU121" s="31">
        <f t="shared" ca="1" si="78"/>
        <v>-33271.410000000003</v>
      </c>
      <c r="DV121" s="31">
        <f t="shared" ca="1" si="78"/>
        <v>-13164.56</v>
      </c>
      <c r="DW121" s="31">
        <f t="shared" ca="1" si="78"/>
        <v>-16182.38</v>
      </c>
      <c r="DX121" s="31">
        <f t="shared" ca="1" si="75"/>
        <v>-11640.16</v>
      </c>
      <c r="DY121" s="31">
        <f t="shared" ca="1" si="75"/>
        <v>-8108.84</v>
      </c>
      <c r="DZ121" s="31">
        <f t="shared" ca="1" si="75"/>
        <v>-13043.56</v>
      </c>
      <c r="EA121" s="31">
        <f t="shared" ca="1" si="59"/>
        <v>-19053.39</v>
      </c>
      <c r="EB121" s="31">
        <f t="shared" ca="1" si="59"/>
        <v>-8613.4599999999991</v>
      </c>
      <c r="EC121" s="31">
        <f t="shared" ca="1" si="59"/>
        <v>-17689.740000000002</v>
      </c>
      <c r="ED121" s="31">
        <f t="shared" ca="1" si="59"/>
        <v>-16973.97</v>
      </c>
      <c r="EE121" s="31">
        <f t="shared" ca="1" si="59"/>
        <v>-15544.7</v>
      </c>
      <c r="EF121" s="31">
        <f t="shared" ca="1" si="59"/>
        <v>-9443.2099999999991</v>
      </c>
      <c r="EG121" s="32">
        <f t="shared" ca="1" si="79"/>
        <v>-175975.46999999997</v>
      </c>
      <c r="EH121" s="32">
        <f t="shared" ca="1" si="79"/>
        <v>-70170.95</v>
      </c>
      <c r="EI121" s="32">
        <f t="shared" ca="1" si="79"/>
        <v>-86892.220000000016</v>
      </c>
      <c r="EJ121" s="32">
        <f t="shared" ca="1" si="76"/>
        <v>-63000.33</v>
      </c>
      <c r="EK121" s="32">
        <f t="shared" ca="1" si="76"/>
        <v>-44229.83</v>
      </c>
      <c r="EL121" s="32">
        <f t="shared" ca="1" si="76"/>
        <v>-71726.25</v>
      </c>
      <c r="EM121" s="32">
        <f t="shared" ca="1" si="60"/>
        <v>-105610.15</v>
      </c>
      <c r="EN121" s="32">
        <f t="shared" ca="1" si="60"/>
        <v>-48141.5</v>
      </c>
      <c r="EO121" s="32">
        <f t="shared" ca="1" si="60"/>
        <v>-99704.650000000009</v>
      </c>
      <c r="EP121" s="32">
        <f t="shared" ca="1" si="60"/>
        <v>-96461.500000000015</v>
      </c>
      <c r="EQ121" s="32">
        <f t="shared" ca="1" si="60"/>
        <v>-89103.199999999983</v>
      </c>
      <c r="ER121" s="32">
        <f t="shared" ca="1" si="60"/>
        <v>-54587.69</v>
      </c>
    </row>
    <row r="122" spans="1:148" x14ac:dyDescent="0.25">
      <c r="A122" t="s">
        <v>446</v>
      </c>
      <c r="B122" s="1" t="s">
        <v>142</v>
      </c>
      <c r="C122" t="str">
        <f t="shared" ca="1" si="52"/>
        <v>TC02</v>
      </c>
      <c r="D122" t="str">
        <f t="shared" ca="1" si="53"/>
        <v>Redwater Industrial System</v>
      </c>
      <c r="E122" s="51">
        <v>11923.3986</v>
      </c>
      <c r="F122" s="51">
        <v>10736.766900000001</v>
      </c>
      <c r="G122" s="51">
        <v>10315.504499999999</v>
      </c>
      <c r="H122" s="51">
        <v>9633.6967999999997</v>
      </c>
      <c r="I122" s="51">
        <v>9641.1507999999994</v>
      </c>
      <c r="J122" s="51">
        <v>10708.279500000001</v>
      </c>
      <c r="K122" s="51">
        <v>10104.829100000001</v>
      </c>
      <c r="L122" s="51">
        <v>10374.185100000001</v>
      </c>
      <c r="M122" s="51">
        <v>12226.565699999999</v>
      </c>
      <c r="N122" s="51">
        <v>10870.459199999999</v>
      </c>
      <c r="O122" s="51">
        <v>10074.486000000001</v>
      </c>
      <c r="P122" s="51">
        <v>10787.0887</v>
      </c>
      <c r="Q122" s="32">
        <v>1189738.05</v>
      </c>
      <c r="R122" s="32">
        <v>466552.18</v>
      </c>
      <c r="S122" s="32">
        <v>643889.39</v>
      </c>
      <c r="T122" s="32">
        <v>473114.45</v>
      </c>
      <c r="U122" s="32">
        <v>246658.19</v>
      </c>
      <c r="V122" s="32">
        <v>444690.7</v>
      </c>
      <c r="W122" s="32">
        <v>533827.66</v>
      </c>
      <c r="X122" s="32">
        <v>466707.3</v>
      </c>
      <c r="Y122" s="32">
        <v>1392984.24</v>
      </c>
      <c r="Z122" s="32">
        <v>976539.56</v>
      </c>
      <c r="AA122" s="32">
        <v>868302.86</v>
      </c>
      <c r="AB122" s="32">
        <v>639037.23</v>
      </c>
      <c r="AC122" s="2">
        <v>3.24</v>
      </c>
      <c r="AD122" s="2">
        <v>3.24</v>
      </c>
      <c r="AE122" s="2">
        <v>3.24</v>
      </c>
      <c r="AF122" s="2">
        <v>3.24</v>
      </c>
      <c r="AG122" s="2">
        <v>3.24</v>
      </c>
      <c r="AH122" s="2">
        <v>3.24</v>
      </c>
      <c r="AI122" s="2">
        <v>3.24</v>
      </c>
      <c r="AJ122" s="2">
        <v>2.63</v>
      </c>
      <c r="AK122" s="2">
        <v>2.63</v>
      </c>
      <c r="AL122" s="2">
        <v>2.63</v>
      </c>
      <c r="AM122" s="2">
        <v>2.63</v>
      </c>
      <c r="AN122" s="2">
        <v>2.63</v>
      </c>
      <c r="AO122" s="33">
        <v>38547.51</v>
      </c>
      <c r="AP122" s="33">
        <v>15116.29</v>
      </c>
      <c r="AQ122" s="33">
        <v>20862.02</v>
      </c>
      <c r="AR122" s="33">
        <v>15328.91</v>
      </c>
      <c r="AS122" s="33">
        <v>7991.73</v>
      </c>
      <c r="AT122" s="33">
        <v>14407.98</v>
      </c>
      <c r="AU122" s="33">
        <v>17296.02</v>
      </c>
      <c r="AV122" s="33">
        <v>12274.4</v>
      </c>
      <c r="AW122" s="33">
        <v>36635.49</v>
      </c>
      <c r="AX122" s="33">
        <v>25682.99</v>
      </c>
      <c r="AY122" s="33">
        <v>22836.37</v>
      </c>
      <c r="AZ122" s="33">
        <v>16806.68</v>
      </c>
      <c r="BA122" s="31">
        <f t="shared" si="65"/>
        <v>118.97</v>
      </c>
      <c r="BB122" s="31">
        <f t="shared" si="65"/>
        <v>46.66</v>
      </c>
      <c r="BC122" s="31">
        <f t="shared" si="65"/>
        <v>64.39</v>
      </c>
      <c r="BD122" s="31">
        <f t="shared" si="63"/>
        <v>-1703.21</v>
      </c>
      <c r="BE122" s="31">
        <f t="shared" si="63"/>
        <v>-887.97</v>
      </c>
      <c r="BF122" s="31">
        <f t="shared" si="63"/>
        <v>-1600.89</v>
      </c>
      <c r="BG122" s="31">
        <f t="shared" si="63"/>
        <v>-1921.78</v>
      </c>
      <c r="BH122" s="31">
        <f t="shared" si="63"/>
        <v>-4200.37</v>
      </c>
      <c r="BI122" s="31">
        <f t="shared" si="63"/>
        <v>-12536.86</v>
      </c>
      <c r="BJ122" s="31">
        <f t="shared" si="69"/>
        <v>-5370.97</v>
      </c>
      <c r="BK122" s="31">
        <f t="shared" si="69"/>
        <v>-4775.67</v>
      </c>
      <c r="BL122" s="31">
        <f t="shared" si="69"/>
        <v>-3514.7</v>
      </c>
      <c r="BM122" s="6">
        <f t="shared" ca="1" si="68"/>
        <v>3.6299999999999999E-2</v>
      </c>
      <c r="BN122" s="6">
        <f t="shared" ca="1" si="68"/>
        <v>3.6299999999999999E-2</v>
      </c>
      <c r="BO122" s="6">
        <f t="shared" ca="1" si="68"/>
        <v>3.6299999999999999E-2</v>
      </c>
      <c r="BP122" s="6">
        <f t="shared" ca="1" si="68"/>
        <v>3.6299999999999999E-2</v>
      </c>
      <c r="BQ122" s="6">
        <f t="shared" ca="1" si="68"/>
        <v>3.6299999999999999E-2</v>
      </c>
      <c r="BR122" s="6">
        <f t="shared" ca="1" si="68"/>
        <v>3.6299999999999999E-2</v>
      </c>
      <c r="BS122" s="6">
        <f t="shared" ca="1" si="68"/>
        <v>3.6299999999999999E-2</v>
      </c>
      <c r="BT122" s="6">
        <f t="shared" ca="1" si="68"/>
        <v>3.6299999999999999E-2</v>
      </c>
      <c r="BU122" s="6">
        <f t="shared" ca="1" si="68"/>
        <v>3.6299999999999999E-2</v>
      </c>
      <c r="BV122" s="6">
        <f t="shared" ca="1" si="68"/>
        <v>3.6299999999999999E-2</v>
      </c>
      <c r="BW122" s="6">
        <f t="shared" ca="1" si="68"/>
        <v>3.6299999999999999E-2</v>
      </c>
      <c r="BX122" s="6">
        <f t="shared" ca="1" si="68"/>
        <v>3.6299999999999999E-2</v>
      </c>
      <c r="BY122" s="31">
        <f t="shared" ca="1" si="72"/>
        <v>43187.49</v>
      </c>
      <c r="BZ122" s="31">
        <f t="shared" ca="1" si="72"/>
        <v>16935.84</v>
      </c>
      <c r="CA122" s="31">
        <f t="shared" ca="1" si="72"/>
        <v>23373.18</v>
      </c>
      <c r="CB122" s="31">
        <f t="shared" ca="1" si="70"/>
        <v>17174.05</v>
      </c>
      <c r="CC122" s="31">
        <f t="shared" ca="1" si="70"/>
        <v>8953.69</v>
      </c>
      <c r="CD122" s="31">
        <f t="shared" ca="1" si="70"/>
        <v>16142.27</v>
      </c>
      <c r="CE122" s="31">
        <f t="shared" ca="1" si="70"/>
        <v>19377.939999999999</v>
      </c>
      <c r="CF122" s="31">
        <f t="shared" ca="1" si="70"/>
        <v>16941.47</v>
      </c>
      <c r="CG122" s="31">
        <f t="shared" ca="1" si="70"/>
        <v>50565.33</v>
      </c>
      <c r="CH122" s="31">
        <f t="shared" ca="1" si="70"/>
        <v>35448.39</v>
      </c>
      <c r="CI122" s="31">
        <f t="shared" ca="1" si="70"/>
        <v>31519.39</v>
      </c>
      <c r="CJ122" s="31">
        <f t="shared" ca="1" si="70"/>
        <v>23197.05</v>
      </c>
      <c r="CK122" s="32">
        <f t="shared" ca="1" si="66"/>
        <v>-4758.95</v>
      </c>
      <c r="CL122" s="32">
        <f t="shared" ca="1" si="66"/>
        <v>-1866.21</v>
      </c>
      <c r="CM122" s="32">
        <f t="shared" ca="1" si="66"/>
        <v>-2575.56</v>
      </c>
      <c r="CN122" s="32">
        <f t="shared" ca="1" si="64"/>
        <v>-1892.46</v>
      </c>
      <c r="CO122" s="32">
        <f t="shared" ca="1" si="64"/>
        <v>-986.63</v>
      </c>
      <c r="CP122" s="32">
        <f t="shared" ca="1" si="64"/>
        <v>-1778.76</v>
      </c>
      <c r="CQ122" s="32">
        <f t="shared" ca="1" si="64"/>
        <v>-2135.31</v>
      </c>
      <c r="CR122" s="32">
        <f t="shared" ca="1" si="64"/>
        <v>-1866.83</v>
      </c>
      <c r="CS122" s="32">
        <f t="shared" ca="1" si="64"/>
        <v>-5571.94</v>
      </c>
      <c r="CT122" s="32">
        <f t="shared" ca="1" si="71"/>
        <v>-3906.16</v>
      </c>
      <c r="CU122" s="32">
        <f t="shared" ca="1" si="71"/>
        <v>-3473.21</v>
      </c>
      <c r="CV122" s="32">
        <f t="shared" ca="1" si="71"/>
        <v>-2556.15</v>
      </c>
      <c r="CW122" s="31">
        <f t="shared" ca="1" si="62"/>
        <v>-237.94000000000116</v>
      </c>
      <c r="CX122" s="31">
        <f t="shared" ca="1" si="62"/>
        <v>-93.319999999999851</v>
      </c>
      <c r="CY122" s="31">
        <f t="shared" ca="1" si="62"/>
        <v>-128.79000000000144</v>
      </c>
      <c r="CZ122" s="31">
        <f t="shared" ca="1" si="62"/>
        <v>1655.8900000000003</v>
      </c>
      <c r="DA122" s="31">
        <f t="shared" ca="1" si="62"/>
        <v>863.30000000000086</v>
      </c>
      <c r="DB122" s="31">
        <f t="shared" ca="1" si="62"/>
        <v>1556.4200000000008</v>
      </c>
      <c r="DC122" s="31">
        <f t="shared" ca="1" si="62"/>
        <v>1868.3899999999969</v>
      </c>
      <c r="DD122" s="31">
        <f t="shared" ca="1" si="62"/>
        <v>7000.6100000000015</v>
      </c>
      <c r="DE122" s="31">
        <f t="shared" ca="1" si="62"/>
        <v>20894.760000000002</v>
      </c>
      <c r="DF122" s="31">
        <f t="shared" ca="1" si="73"/>
        <v>11230.21</v>
      </c>
      <c r="DG122" s="31">
        <f t="shared" ca="1" si="73"/>
        <v>9985.4800000000014</v>
      </c>
      <c r="DH122" s="31">
        <f t="shared" ca="1" si="73"/>
        <v>7348.9199999999973</v>
      </c>
      <c r="DI122" s="32">
        <f t="shared" ca="1" si="77"/>
        <v>-11.9</v>
      </c>
      <c r="DJ122" s="32">
        <f t="shared" ca="1" si="77"/>
        <v>-4.67</v>
      </c>
      <c r="DK122" s="32">
        <f t="shared" ca="1" si="77"/>
        <v>-6.44</v>
      </c>
      <c r="DL122" s="32">
        <f t="shared" ca="1" si="74"/>
        <v>82.79</v>
      </c>
      <c r="DM122" s="32">
        <f t="shared" ca="1" si="74"/>
        <v>43.17</v>
      </c>
      <c r="DN122" s="32">
        <f t="shared" ca="1" si="74"/>
        <v>77.819999999999993</v>
      </c>
      <c r="DO122" s="32">
        <f t="shared" ca="1" si="58"/>
        <v>93.42</v>
      </c>
      <c r="DP122" s="32">
        <f t="shared" ca="1" si="58"/>
        <v>350.03</v>
      </c>
      <c r="DQ122" s="32">
        <f t="shared" ca="1" si="58"/>
        <v>1044.74</v>
      </c>
      <c r="DR122" s="32">
        <f t="shared" ca="1" si="58"/>
        <v>561.51</v>
      </c>
      <c r="DS122" s="32">
        <f t="shared" ca="1" si="58"/>
        <v>499.27</v>
      </c>
      <c r="DT122" s="32">
        <f t="shared" ca="1" si="58"/>
        <v>367.45</v>
      </c>
      <c r="DU122" s="31">
        <f t="shared" ca="1" si="78"/>
        <v>-58.25</v>
      </c>
      <c r="DV122" s="31">
        <f t="shared" ca="1" si="78"/>
        <v>-22.63</v>
      </c>
      <c r="DW122" s="31">
        <f t="shared" ca="1" si="78"/>
        <v>-30.95</v>
      </c>
      <c r="DX122" s="31">
        <f t="shared" ca="1" si="75"/>
        <v>394.05</v>
      </c>
      <c r="DY122" s="31">
        <f t="shared" ca="1" si="75"/>
        <v>203.49</v>
      </c>
      <c r="DZ122" s="31">
        <f t="shared" ca="1" si="75"/>
        <v>363.25</v>
      </c>
      <c r="EA122" s="31">
        <f t="shared" ca="1" si="59"/>
        <v>431.85</v>
      </c>
      <c r="EB122" s="31">
        <f t="shared" ca="1" si="59"/>
        <v>1601.76</v>
      </c>
      <c r="EC122" s="31">
        <f t="shared" ca="1" si="59"/>
        <v>4732.12</v>
      </c>
      <c r="ED122" s="31">
        <f t="shared" ca="1" si="59"/>
        <v>2518.0300000000002</v>
      </c>
      <c r="EE122" s="31">
        <f t="shared" ca="1" si="59"/>
        <v>2215.6799999999998</v>
      </c>
      <c r="EF122" s="31">
        <f t="shared" ca="1" si="59"/>
        <v>1614.09</v>
      </c>
      <c r="EG122" s="32">
        <f t="shared" ca="1" si="79"/>
        <v>-308.09000000000117</v>
      </c>
      <c r="EH122" s="32">
        <f t="shared" ca="1" si="79"/>
        <v>-120.61999999999985</v>
      </c>
      <c r="EI122" s="32">
        <f t="shared" ca="1" si="79"/>
        <v>-166.18000000000143</v>
      </c>
      <c r="EJ122" s="32">
        <f t="shared" ca="1" si="76"/>
        <v>2132.7300000000005</v>
      </c>
      <c r="EK122" s="32">
        <f t="shared" ca="1" si="76"/>
        <v>1109.9600000000009</v>
      </c>
      <c r="EL122" s="32">
        <f t="shared" ca="1" si="76"/>
        <v>1997.4900000000007</v>
      </c>
      <c r="EM122" s="32">
        <f t="shared" ca="1" si="60"/>
        <v>2393.6599999999971</v>
      </c>
      <c r="EN122" s="32">
        <f t="shared" ca="1" si="60"/>
        <v>8952.4000000000015</v>
      </c>
      <c r="EO122" s="32">
        <f t="shared" ca="1" si="60"/>
        <v>26671.620000000003</v>
      </c>
      <c r="EP122" s="32">
        <f t="shared" ca="1" si="60"/>
        <v>14309.75</v>
      </c>
      <c r="EQ122" s="32">
        <f t="shared" ca="1" si="60"/>
        <v>12700.430000000002</v>
      </c>
      <c r="ER122" s="32">
        <f t="shared" ca="1" si="60"/>
        <v>9330.4599999999973</v>
      </c>
    </row>
    <row r="123" spans="1:148" x14ac:dyDescent="0.25">
      <c r="A123" t="s">
        <v>486</v>
      </c>
      <c r="B123" s="1" t="s">
        <v>144</v>
      </c>
      <c r="C123" t="str">
        <f t="shared" ca="1" si="52"/>
        <v>BCHIMP</v>
      </c>
      <c r="D123" t="str">
        <f t="shared" ca="1" si="53"/>
        <v>Alberta-BC Intertie - Import</v>
      </c>
      <c r="E123" s="51">
        <v>325</v>
      </c>
      <c r="G123" s="51">
        <v>940</v>
      </c>
      <c r="H123" s="51">
        <v>150</v>
      </c>
      <c r="N123" s="51">
        <v>119</v>
      </c>
      <c r="P123" s="51">
        <v>425</v>
      </c>
      <c r="Q123" s="32">
        <v>10623.75</v>
      </c>
      <c r="R123" s="32"/>
      <c r="S123" s="32">
        <v>24094.3</v>
      </c>
      <c r="T123" s="32">
        <v>2630.75</v>
      </c>
      <c r="U123" s="32"/>
      <c r="V123" s="32"/>
      <c r="W123" s="32"/>
      <c r="X123" s="32"/>
      <c r="Y123" s="32"/>
      <c r="Z123" s="32">
        <v>1948.1</v>
      </c>
      <c r="AA123" s="32"/>
      <c r="AB123" s="32">
        <v>12907.5</v>
      </c>
      <c r="AC123" s="2">
        <v>2.2599999999999998</v>
      </c>
      <c r="AE123" s="2">
        <v>2.2599999999999998</v>
      </c>
      <c r="AF123" s="2">
        <v>2.2599999999999998</v>
      </c>
      <c r="AL123" s="2">
        <v>1.69</v>
      </c>
      <c r="AN123" s="2">
        <v>1.69</v>
      </c>
      <c r="AO123" s="33">
        <v>240.1</v>
      </c>
      <c r="AP123" s="33"/>
      <c r="AQ123" s="33">
        <v>544.53</v>
      </c>
      <c r="AR123" s="33">
        <v>59.45</v>
      </c>
      <c r="AS123" s="33"/>
      <c r="AT123" s="33"/>
      <c r="AU123" s="33"/>
      <c r="AV123" s="33"/>
      <c r="AW123" s="33"/>
      <c r="AX123" s="33">
        <v>32.92</v>
      </c>
      <c r="AY123" s="33"/>
      <c r="AZ123" s="33">
        <v>218.14</v>
      </c>
      <c r="BA123" s="31">
        <f t="shared" si="65"/>
        <v>1.06</v>
      </c>
      <c r="BB123" s="31">
        <f t="shared" si="65"/>
        <v>0</v>
      </c>
      <c r="BC123" s="31">
        <f t="shared" si="65"/>
        <v>2.41</v>
      </c>
      <c r="BD123" s="31">
        <f t="shared" si="63"/>
        <v>-9.4700000000000006</v>
      </c>
      <c r="BE123" s="31">
        <f t="shared" si="63"/>
        <v>0</v>
      </c>
      <c r="BF123" s="31">
        <f t="shared" si="63"/>
        <v>0</v>
      </c>
      <c r="BG123" s="31">
        <f t="shared" si="63"/>
        <v>0</v>
      </c>
      <c r="BH123" s="31">
        <f t="shared" si="63"/>
        <v>0</v>
      </c>
      <c r="BI123" s="31">
        <f t="shared" si="63"/>
        <v>0</v>
      </c>
      <c r="BJ123" s="31">
        <f t="shared" si="69"/>
        <v>-10.71</v>
      </c>
      <c r="BK123" s="31">
        <f t="shared" si="69"/>
        <v>0</v>
      </c>
      <c r="BL123" s="31">
        <f t="shared" si="69"/>
        <v>-70.989999999999995</v>
      </c>
      <c r="BM123" s="6">
        <f t="shared" ca="1" si="68"/>
        <v>5.1000000000000004E-3</v>
      </c>
      <c r="BN123" s="6">
        <f t="shared" ca="1" si="68"/>
        <v>5.1000000000000004E-3</v>
      </c>
      <c r="BO123" s="6">
        <f t="shared" ca="1" si="68"/>
        <v>5.1000000000000004E-3</v>
      </c>
      <c r="BP123" s="6">
        <f t="shared" ca="1" si="68"/>
        <v>5.1000000000000004E-3</v>
      </c>
      <c r="BQ123" s="6">
        <f t="shared" ca="1" si="68"/>
        <v>5.1000000000000004E-3</v>
      </c>
      <c r="BR123" s="6">
        <f t="shared" ca="1" si="68"/>
        <v>5.1000000000000004E-3</v>
      </c>
      <c r="BS123" s="6">
        <f t="shared" ca="1" si="68"/>
        <v>5.1000000000000004E-3</v>
      </c>
      <c r="BT123" s="6">
        <f t="shared" ca="1" si="68"/>
        <v>5.1000000000000004E-3</v>
      </c>
      <c r="BU123" s="6">
        <f t="shared" ca="1" si="68"/>
        <v>5.1000000000000004E-3</v>
      </c>
      <c r="BV123" s="6">
        <f t="shared" ca="1" si="68"/>
        <v>5.1000000000000004E-3</v>
      </c>
      <c r="BW123" s="6">
        <f t="shared" ca="1" si="68"/>
        <v>5.1000000000000004E-3</v>
      </c>
      <c r="BX123" s="6">
        <f t="shared" ca="1" si="68"/>
        <v>5.1000000000000004E-3</v>
      </c>
      <c r="BY123" s="31">
        <f t="shared" ca="1" si="72"/>
        <v>54.18</v>
      </c>
      <c r="BZ123" s="31">
        <f t="shared" ca="1" si="72"/>
        <v>0</v>
      </c>
      <c r="CA123" s="31">
        <f t="shared" ca="1" si="72"/>
        <v>122.88</v>
      </c>
      <c r="CB123" s="31">
        <f t="shared" ca="1" si="70"/>
        <v>13.42</v>
      </c>
      <c r="CC123" s="31">
        <f t="shared" ca="1" si="70"/>
        <v>0</v>
      </c>
      <c r="CD123" s="31">
        <f t="shared" ca="1" si="70"/>
        <v>0</v>
      </c>
      <c r="CE123" s="31">
        <f t="shared" ca="1" si="70"/>
        <v>0</v>
      </c>
      <c r="CF123" s="31">
        <f t="shared" ca="1" si="70"/>
        <v>0</v>
      </c>
      <c r="CG123" s="31">
        <f t="shared" ca="1" si="70"/>
        <v>0</v>
      </c>
      <c r="CH123" s="31">
        <f t="shared" ca="1" si="70"/>
        <v>9.94</v>
      </c>
      <c r="CI123" s="31">
        <f t="shared" ca="1" si="70"/>
        <v>0</v>
      </c>
      <c r="CJ123" s="31">
        <f t="shared" ca="1" si="70"/>
        <v>65.83</v>
      </c>
      <c r="CK123" s="32">
        <f t="shared" ca="1" si="66"/>
        <v>-42.5</v>
      </c>
      <c r="CL123" s="32">
        <f t="shared" ca="1" si="66"/>
        <v>0</v>
      </c>
      <c r="CM123" s="32">
        <f t="shared" ca="1" si="66"/>
        <v>-96.38</v>
      </c>
      <c r="CN123" s="32">
        <f t="shared" ca="1" si="64"/>
        <v>-10.52</v>
      </c>
      <c r="CO123" s="32">
        <f t="shared" ca="1" si="64"/>
        <v>0</v>
      </c>
      <c r="CP123" s="32">
        <f t="shared" ca="1" si="64"/>
        <v>0</v>
      </c>
      <c r="CQ123" s="32">
        <f t="shared" ca="1" si="64"/>
        <v>0</v>
      </c>
      <c r="CR123" s="32">
        <f t="shared" ca="1" si="64"/>
        <v>0</v>
      </c>
      <c r="CS123" s="32">
        <f t="shared" ca="1" si="64"/>
        <v>0</v>
      </c>
      <c r="CT123" s="32">
        <f t="shared" ca="1" si="71"/>
        <v>-7.79</v>
      </c>
      <c r="CU123" s="32">
        <f t="shared" ca="1" si="71"/>
        <v>0</v>
      </c>
      <c r="CV123" s="32">
        <f t="shared" ca="1" si="71"/>
        <v>-51.63</v>
      </c>
      <c r="CW123" s="31">
        <f t="shared" ca="1" si="62"/>
        <v>-229.48</v>
      </c>
      <c r="CX123" s="31">
        <f t="shared" ca="1" si="62"/>
        <v>0</v>
      </c>
      <c r="CY123" s="31">
        <f t="shared" ca="1" si="62"/>
        <v>-520.43999999999994</v>
      </c>
      <c r="CZ123" s="31">
        <f t="shared" ca="1" si="62"/>
        <v>-47.080000000000005</v>
      </c>
      <c r="DA123" s="31">
        <f t="shared" ca="1" si="62"/>
        <v>0</v>
      </c>
      <c r="DB123" s="31">
        <f t="shared" ca="1" si="62"/>
        <v>0</v>
      </c>
      <c r="DC123" s="31">
        <f t="shared" ca="1" si="62"/>
        <v>0</v>
      </c>
      <c r="DD123" s="31">
        <f t="shared" ca="1" si="62"/>
        <v>0</v>
      </c>
      <c r="DE123" s="31">
        <f t="shared" ca="1" si="62"/>
        <v>0</v>
      </c>
      <c r="DF123" s="31">
        <f t="shared" ca="1" si="73"/>
        <v>-20.060000000000002</v>
      </c>
      <c r="DG123" s="31">
        <f t="shared" ca="1" si="73"/>
        <v>0</v>
      </c>
      <c r="DH123" s="31">
        <f t="shared" ca="1" si="73"/>
        <v>-132.94999999999999</v>
      </c>
      <c r="DI123" s="32">
        <f t="shared" ca="1" si="77"/>
        <v>-11.47</v>
      </c>
      <c r="DJ123" s="32">
        <f t="shared" ca="1" si="77"/>
        <v>0</v>
      </c>
      <c r="DK123" s="32">
        <f t="shared" ca="1" si="77"/>
        <v>-26.02</v>
      </c>
      <c r="DL123" s="32">
        <f t="shared" ca="1" si="74"/>
        <v>-2.35</v>
      </c>
      <c r="DM123" s="32">
        <f t="shared" ca="1" si="74"/>
        <v>0</v>
      </c>
      <c r="DN123" s="32">
        <f t="shared" ca="1" si="74"/>
        <v>0</v>
      </c>
      <c r="DO123" s="32">
        <f t="shared" ca="1" si="58"/>
        <v>0</v>
      </c>
      <c r="DP123" s="32">
        <f t="shared" ca="1" si="58"/>
        <v>0</v>
      </c>
      <c r="DQ123" s="32">
        <f t="shared" ca="1" si="58"/>
        <v>0</v>
      </c>
      <c r="DR123" s="32">
        <f t="shared" ca="1" si="58"/>
        <v>-1</v>
      </c>
      <c r="DS123" s="32">
        <f t="shared" ca="1" si="58"/>
        <v>0</v>
      </c>
      <c r="DT123" s="32">
        <f t="shared" ca="1" si="58"/>
        <v>-6.65</v>
      </c>
      <c r="DU123" s="31">
        <f t="shared" ca="1" si="78"/>
        <v>-56.18</v>
      </c>
      <c r="DV123" s="31">
        <f t="shared" ca="1" si="78"/>
        <v>0</v>
      </c>
      <c r="DW123" s="31">
        <f t="shared" ca="1" si="78"/>
        <v>-125.06</v>
      </c>
      <c r="DX123" s="31">
        <f t="shared" ca="1" si="75"/>
        <v>-11.2</v>
      </c>
      <c r="DY123" s="31">
        <f t="shared" ca="1" si="75"/>
        <v>0</v>
      </c>
      <c r="DZ123" s="31">
        <f t="shared" ca="1" si="75"/>
        <v>0</v>
      </c>
      <c r="EA123" s="31">
        <f t="shared" ca="1" si="59"/>
        <v>0</v>
      </c>
      <c r="EB123" s="31">
        <f t="shared" ca="1" si="59"/>
        <v>0</v>
      </c>
      <c r="EC123" s="31">
        <f t="shared" ca="1" si="59"/>
        <v>0</v>
      </c>
      <c r="ED123" s="31">
        <f t="shared" ca="1" si="59"/>
        <v>-4.5</v>
      </c>
      <c r="EE123" s="31">
        <f t="shared" ca="1" si="59"/>
        <v>0</v>
      </c>
      <c r="EF123" s="31">
        <f t="shared" ca="1" si="59"/>
        <v>-29.2</v>
      </c>
      <c r="EG123" s="32">
        <f t="shared" ca="1" si="79"/>
        <v>-297.13</v>
      </c>
      <c r="EH123" s="32">
        <f t="shared" ca="1" si="79"/>
        <v>0</v>
      </c>
      <c r="EI123" s="32">
        <f t="shared" ca="1" si="79"/>
        <v>-671.52</v>
      </c>
      <c r="EJ123" s="32">
        <f t="shared" ca="1" si="76"/>
        <v>-60.63000000000001</v>
      </c>
      <c r="EK123" s="32">
        <f t="shared" ca="1" si="76"/>
        <v>0</v>
      </c>
      <c r="EL123" s="32">
        <f t="shared" ca="1" si="76"/>
        <v>0</v>
      </c>
      <c r="EM123" s="32">
        <f t="shared" ca="1" si="60"/>
        <v>0</v>
      </c>
      <c r="EN123" s="32">
        <f t="shared" ca="1" si="60"/>
        <v>0</v>
      </c>
      <c r="EO123" s="32">
        <f t="shared" ca="1" si="60"/>
        <v>0</v>
      </c>
      <c r="EP123" s="32">
        <f t="shared" ca="1" si="60"/>
        <v>-25.560000000000002</v>
      </c>
      <c r="EQ123" s="32">
        <f t="shared" ca="1" si="60"/>
        <v>0</v>
      </c>
      <c r="ER123" s="32">
        <f t="shared" ca="1" si="60"/>
        <v>-168.79999999999998</v>
      </c>
    </row>
    <row r="124" spans="1:148" x14ac:dyDescent="0.25">
      <c r="A124" t="s">
        <v>486</v>
      </c>
      <c r="B124" s="1" t="s">
        <v>145</v>
      </c>
      <c r="C124" t="str">
        <f t="shared" ca="1" si="52"/>
        <v>BCHEXP</v>
      </c>
      <c r="D124" t="str">
        <f t="shared" ca="1" si="53"/>
        <v>Alberta-BC Intertie - Export</v>
      </c>
      <c r="E124" s="51">
        <v>400</v>
      </c>
      <c r="F124" s="51">
        <v>150</v>
      </c>
      <c r="G124" s="51">
        <v>150</v>
      </c>
      <c r="L124" s="51">
        <v>39</v>
      </c>
      <c r="O124" s="51">
        <v>250</v>
      </c>
      <c r="Q124" s="32">
        <v>7738</v>
      </c>
      <c r="R124" s="32">
        <v>2397</v>
      </c>
      <c r="S124" s="32">
        <v>3494.25</v>
      </c>
      <c r="T124" s="32"/>
      <c r="U124" s="32"/>
      <c r="V124" s="32"/>
      <c r="W124" s="32"/>
      <c r="X124" s="32">
        <v>811.42</v>
      </c>
      <c r="Y124" s="32"/>
      <c r="Z124" s="32"/>
      <c r="AA124" s="32">
        <v>4641</v>
      </c>
      <c r="AB124" s="32"/>
      <c r="AC124" s="2">
        <v>0.96</v>
      </c>
      <c r="AD124" s="2">
        <v>0.96</v>
      </c>
      <c r="AE124" s="2">
        <v>0.96</v>
      </c>
      <c r="AJ124" s="2">
        <v>0.96</v>
      </c>
      <c r="AM124" s="2">
        <v>0.96</v>
      </c>
      <c r="AO124" s="33">
        <v>74.28</v>
      </c>
      <c r="AP124" s="33">
        <v>23.01</v>
      </c>
      <c r="AQ124" s="33">
        <v>33.54</v>
      </c>
      <c r="AR124" s="33"/>
      <c r="AS124" s="33"/>
      <c r="AT124" s="33"/>
      <c r="AU124" s="33"/>
      <c r="AV124" s="33">
        <v>7.79</v>
      </c>
      <c r="AW124" s="33"/>
      <c r="AX124" s="33"/>
      <c r="AY124" s="33">
        <v>44.55</v>
      </c>
      <c r="AZ124" s="33"/>
      <c r="BA124" s="31">
        <f t="shared" si="65"/>
        <v>0.77</v>
      </c>
      <c r="BB124" s="31">
        <f t="shared" si="65"/>
        <v>0.24</v>
      </c>
      <c r="BC124" s="31">
        <f t="shared" si="65"/>
        <v>0.35</v>
      </c>
      <c r="BD124" s="31">
        <f t="shared" si="63"/>
        <v>0</v>
      </c>
      <c r="BE124" s="31">
        <f t="shared" si="63"/>
        <v>0</v>
      </c>
      <c r="BF124" s="31">
        <f t="shared" si="63"/>
        <v>0</v>
      </c>
      <c r="BG124" s="31">
        <f t="shared" si="63"/>
        <v>0</v>
      </c>
      <c r="BH124" s="31">
        <f t="shared" si="63"/>
        <v>-7.3</v>
      </c>
      <c r="BI124" s="31">
        <f t="shared" si="63"/>
        <v>0</v>
      </c>
      <c r="BJ124" s="31">
        <f t="shared" si="69"/>
        <v>0</v>
      </c>
      <c r="BK124" s="31">
        <f t="shared" si="69"/>
        <v>-25.53</v>
      </c>
      <c r="BL124" s="31">
        <f t="shared" si="69"/>
        <v>0</v>
      </c>
      <c r="BM124" s="6">
        <f t="shared" ca="1" si="68"/>
        <v>7.9000000000000008E-3</v>
      </c>
      <c r="BN124" s="6">
        <f t="shared" ca="1" si="68"/>
        <v>7.9000000000000008E-3</v>
      </c>
      <c r="BO124" s="6">
        <f t="shared" ca="1" si="68"/>
        <v>7.9000000000000008E-3</v>
      </c>
      <c r="BP124" s="6">
        <f t="shared" ca="1" si="68"/>
        <v>7.9000000000000008E-3</v>
      </c>
      <c r="BQ124" s="6">
        <f t="shared" ca="1" si="68"/>
        <v>7.9000000000000008E-3</v>
      </c>
      <c r="BR124" s="6">
        <f t="shared" ca="1" si="68"/>
        <v>7.9000000000000008E-3</v>
      </c>
      <c r="BS124" s="6">
        <f t="shared" ca="1" si="68"/>
        <v>7.9000000000000008E-3</v>
      </c>
      <c r="BT124" s="6">
        <f t="shared" ca="1" si="68"/>
        <v>7.9000000000000008E-3</v>
      </c>
      <c r="BU124" s="6">
        <f t="shared" ca="1" si="68"/>
        <v>7.9000000000000008E-3</v>
      </c>
      <c r="BV124" s="6">
        <f t="shared" ca="1" si="68"/>
        <v>7.9000000000000008E-3</v>
      </c>
      <c r="BW124" s="6">
        <f t="shared" ca="1" si="68"/>
        <v>7.9000000000000008E-3</v>
      </c>
      <c r="BX124" s="6">
        <f t="shared" ca="1" si="68"/>
        <v>7.9000000000000008E-3</v>
      </c>
      <c r="BY124" s="31">
        <f t="shared" ca="1" si="72"/>
        <v>61.13</v>
      </c>
      <c r="BZ124" s="31">
        <f t="shared" ca="1" si="72"/>
        <v>18.940000000000001</v>
      </c>
      <c r="CA124" s="31">
        <f t="shared" ca="1" si="72"/>
        <v>27.6</v>
      </c>
      <c r="CB124" s="31">
        <f t="shared" ca="1" si="70"/>
        <v>0</v>
      </c>
      <c r="CC124" s="31">
        <f t="shared" ca="1" si="70"/>
        <v>0</v>
      </c>
      <c r="CD124" s="31">
        <f t="shared" ca="1" si="70"/>
        <v>0</v>
      </c>
      <c r="CE124" s="31">
        <f t="shared" ca="1" si="70"/>
        <v>0</v>
      </c>
      <c r="CF124" s="31">
        <f t="shared" ca="1" si="70"/>
        <v>6.41</v>
      </c>
      <c r="CG124" s="31">
        <f t="shared" ca="1" si="70"/>
        <v>0</v>
      </c>
      <c r="CH124" s="31">
        <f t="shared" ca="1" si="70"/>
        <v>0</v>
      </c>
      <c r="CI124" s="31">
        <f t="shared" ca="1" si="70"/>
        <v>36.659999999999997</v>
      </c>
      <c r="CJ124" s="31">
        <f t="shared" ca="1" si="70"/>
        <v>0</v>
      </c>
      <c r="CK124" s="32">
        <f t="shared" ca="1" si="66"/>
        <v>-30.95</v>
      </c>
      <c r="CL124" s="32">
        <f t="shared" ca="1" si="66"/>
        <v>-9.59</v>
      </c>
      <c r="CM124" s="32">
        <f t="shared" ca="1" si="66"/>
        <v>-13.98</v>
      </c>
      <c r="CN124" s="32">
        <f t="shared" ca="1" si="64"/>
        <v>0</v>
      </c>
      <c r="CO124" s="32">
        <f t="shared" ca="1" si="64"/>
        <v>0</v>
      </c>
      <c r="CP124" s="32">
        <f t="shared" ca="1" si="64"/>
        <v>0</v>
      </c>
      <c r="CQ124" s="32">
        <f t="shared" ca="1" si="64"/>
        <v>0</v>
      </c>
      <c r="CR124" s="32">
        <f t="shared" ca="1" si="64"/>
        <v>-3.25</v>
      </c>
      <c r="CS124" s="32">
        <f t="shared" ca="1" si="64"/>
        <v>0</v>
      </c>
      <c r="CT124" s="32">
        <f t="shared" ca="1" si="71"/>
        <v>0</v>
      </c>
      <c r="CU124" s="32">
        <f t="shared" ca="1" si="71"/>
        <v>-18.559999999999999</v>
      </c>
      <c r="CV124" s="32">
        <f t="shared" ca="1" si="71"/>
        <v>0</v>
      </c>
      <c r="CW124" s="31">
        <f t="shared" ca="1" si="62"/>
        <v>-44.87</v>
      </c>
      <c r="CX124" s="31">
        <f t="shared" ca="1" si="62"/>
        <v>-13.9</v>
      </c>
      <c r="CY124" s="31">
        <f t="shared" ca="1" si="62"/>
        <v>-20.27</v>
      </c>
      <c r="CZ124" s="31">
        <f t="shared" ca="1" si="62"/>
        <v>0</v>
      </c>
      <c r="DA124" s="31">
        <f t="shared" ca="1" si="62"/>
        <v>0</v>
      </c>
      <c r="DB124" s="31">
        <f t="shared" ca="1" si="62"/>
        <v>0</v>
      </c>
      <c r="DC124" s="31">
        <f t="shared" ca="1" si="62"/>
        <v>0</v>
      </c>
      <c r="DD124" s="31">
        <f t="shared" ca="1" si="62"/>
        <v>2.67</v>
      </c>
      <c r="DE124" s="31">
        <f t="shared" ca="1" si="62"/>
        <v>0</v>
      </c>
      <c r="DF124" s="31">
        <f t="shared" ca="1" si="73"/>
        <v>0</v>
      </c>
      <c r="DG124" s="31">
        <f t="shared" ca="1" si="73"/>
        <v>-0.91999999999999815</v>
      </c>
      <c r="DH124" s="31">
        <f t="shared" ca="1" si="73"/>
        <v>0</v>
      </c>
      <c r="DI124" s="32">
        <f t="shared" ca="1" si="77"/>
        <v>-2.2400000000000002</v>
      </c>
      <c r="DJ124" s="32">
        <f t="shared" ca="1" si="77"/>
        <v>-0.7</v>
      </c>
      <c r="DK124" s="32">
        <f t="shared" ca="1" si="77"/>
        <v>-1.01</v>
      </c>
      <c r="DL124" s="32">
        <f t="shared" ca="1" si="74"/>
        <v>0</v>
      </c>
      <c r="DM124" s="32">
        <f t="shared" ca="1" si="74"/>
        <v>0</v>
      </c>
      <c r="DN124" s="32">
        <f t="shared" ca="1" si="74"/>
        <v>0</v>
      </c>
      <c r="DO124" s="32">
        <f t="shared" ca="1" si="58"/>
        <v>0</v>
      </c>
      <c r="DP124" s="32">
        <f t="shared" ca="1" si="58"/>
        <v>0.13</v>
      </c>
      <c r="DQ124" s="32">
        <f t="shared" ca="1" si="58"/>
        <v>0</v>
      </c>
      <c r="DR124" s="32">
        <f t="shared" ca="1" si="58"/>
        <v>0</v>
      </c>
      <c r="DS124" s="32">
        <f t="shared" ca="1" si="58"/>
        <v>-0.05</v>
      </c>
      <c r="DT124" s="32">
        <f t="shared" ca="1" si="58"/>
        <v>0</v>
      </c>
      <c r="DU124" s="31">
        <f t="shared" ca="1" si="78"/>
        <v>-10.98</v>
      </c>
      <c r="DV124" s="31">
        <f t="shared" ca="1" si="78"/>
        <v>-3.37</v>
      </c>
      <c r="DW124" s="31">
        <f t="shared" ca="1" si="78"/>
        <v>-4.87</v>
      </c>
      <c r="DX124" s="31">
        <f t="shared" ca="1" si="75"/>
        <v>0</v>
      </c>
      <c r="DY124" s="31">
        <f t="shared" ca="1" si="75"/>
        <v>0</v>
      </c>
      <c r="DZ124" s="31">
        <f t="shared" ca="1" si="75"/>
        <v>0</v>
      </c>
      <c r="EA124" s="31">
        <f t="shared" ca="1" si="59"/>
        <v>0</v>
      </c>
      <c r="EB124" s="31">
        <f t="shared" ca="1" si="59"/>
        <v>0.61</v>
      </c>
      <c r="EC124" s="31">
        <f t="shared" ca="1" si="59"/>
        <v>0</v>
      </c>
      <c r="ED124" s="31">
        <f t="shared" ca="1" si="59"/>
        <v>0</v>
      </c>
      <c r="EE124" s="31">
        <f t="shared" ca="1" si="59"/>
        <v>-0.2</v>
      </c>
      <c r="EF124" s="31">
        <f t="shared" ca="1" si="59"/>
        <v>0</v>
      </c>
      <c r="EG124" s="32">
        <f t="shared" ca="1" si="79"/>
        <v>-58.09</v>
      </c>
      <c r="EH124" s="32">
        <f t="shared" ca="1" si="79"/>
        <v>-17.97</v>
      </c>
      <c r="EI124" s="32">
        <f t="shared" ca="1" si="79"/>
        <v>-26.150000000000002</v>
      </c>
      <c r="EJ124" s="32">
        <f t="shared" ca="1" si="76"/>
        <v>0</v>
      </c>
      <c r="EK124" s="32">
        <f t="shared" ca="1" si="76"/>
        <v>0</v>
      </c>
      <c r="EL124" s="32">
        <f t="shared" ca="1" si="76"/>
        <v>0</v>
      </c>
      <c r="EM124" s="32">
        <f t="shared" ca="1" si="60"/>
        <v>0</v>
      </c>
      <c r="EN124" s="32">
        <f t="shared" ca="1" si="60"/>
        <v>3.4099999999999997</v>
      </c>
      <c r="EO124" s="32">
        <f t="shared" ca="1" si="60"/>
        <v>0</v>
      </c>
      <c r="EP124" s="32">
        <f t="shared" ca="1" si="60"/>
        <v>0</v>
      </c>
      <c r="EQ124" s="32">
        <f t="shared" ca="1" si="60"/>
        <v>-1.1699999999999982</v>
      </c>
      <c r="ER124" s="32">
        <f t="shared" ca="1" si="60"/>
        <v>0</v>
      </c>
    </row>
    <row r="125" spans="1:148" x14ac:dyDescent="0.25">
      <c r="A125" t="s">
        <v>486</v>
      </c>
      <c r="B125" s="1" t="s">
        <v>357</v>
      </c>
      <c r="C125" t="str">
        <f t="shared" ca="1" si="52"/>
        <v>SPCEXP</v>
      </c>
      <c r="D125" t="str">
        <f t="shared" ca="1" si="53"/>
        <v>Alberta-Saskatchewan Intertie - Export</v>
      </c>
      <c r="H125" s="51">
        <v>37.5</v>
      </c>
      <c r="Q125" s="32"/>
      <c r="R125" s="32"/>
      <c r="S125" s="32"/>
      <c r="T125" s="32">
        <v>403.12</v>
      </c>
      <c r="U125" s="32"/>
      <c r="V125" s="32"/>
      <c r="W125" s="32"/>
      <c r="X125" s="32"/>
      <c r="Y125" s="32"/>
      <c r="Z125" s="32"/>
      <c r="AA125" s="32"/>
      <c r="AB125" s="32"/>
      <c r="AF125" s="2">
        <v>2.2999999999999998</v>
      </c>
      <c r="AO125" s="33"/>
      <c r="AP125" s="33"/>
      <c r="AQ125" s="33"/>
      <c r="AR125" s="33">
        <v>9.27</v>
      </c>
      <c r="AS125" s="33"/>
      <c r="AT125" s="33"/>
      <c r="AU125" s="33"/>
      <c r="AV125" s="33"/>
      <c r="AW125" s="33"/>
      <c r="AX125" s="33"/>
      <c r="AY125" s="33"/>
      <c r="AZ125" s="33"/>
      <c r="BA125" s="31">
        <f t="shared" si="65"/>
        <v>0</v>
      </c>
      <c r="BB125" s="31">
        <f t="shared" si="65"/>
        <v>0</v>
      </c>
      <c r="BC125" s="31">
        <f t="shared" si="65"/>
        <v>0</v>
      </c>
      <c r="BD125" s="31">
        <f t="shared" si="63"/>
        <v>-1.45</v>
      </c>
      <c r="BE125" s="31">
        <f t="shared" si="63"/>
        <v>0</v>
      </c>
      <c r="BF125" s="31">
        <f t="shared" si="63"/>
        <v>0</v>
      </c>
      <c r="BG125" s="31">
        <f t="shared" si="63"/>
        <v>0</v>
      </c>
      <c r="BH125" s="31">
        <f t="shared" si="63"/>
        <v>0</v>
      </c>
      <c r="BI125" s="31">
        <f t="shared" si="63"/>
        <v>0</v>
      </c>
      <c r="BJ125" s="31">
        <f t="shared" si="69"/>
        <v>0</v>
      </c>
      <c r="BK125" s="31">
        <f t="shared" si="69"/>
        <v>0</v>
      </c>
      <c r="BL125" s="31">
        <f t="shared" si="69"/>
        <v>0</v>
      </c>
      <c r="BM125" s="6">
        <f t="shared" ca="1" si="68"/>
        <v>2.2800000000000001E-2</v>
      </c>
      <c r="BN125" s="6">
        <f t="shared" ca="1" si="68"/>
        <v>2.2800000000000001E-2</v>
      </c>
      <c r="BO125" s="6">
        <f t="shared" ca="1" si="68"/>
        <v>2.2800000000000001E-2</v>
      </c>
      <c r="BP125" s="6">
        <f t="shared" ca="1" si="68"/>
        <v>2.2800000000000001E-2</v>
      </c>
      <c r="BQ125" s="6">
        <f t="shared" ca="1" si="68"/>
        <v>2.2800000000000001E-2</v>
      </c>
      <c r="BR125" s="6">
        <f t="shared" ca="1" si="68"/>
        <v>2.2800000000000001E-2</v>
      </c>
      <c r="BS125" s="6">
        <f t="shared" ca="1" si="68"/>
        <v>2.2800000000000001E-2</v>
      </c>
      <c r="BT125" s="6">
        <f t="shared" ca="1" si="68"/>
        <v>2.2800000000000001E-2</v>
      </c>
      <c r="BU125" s="6">
        <f t="shared" ca="1" si="68"/>
        <v>2.2800000000000001E-2</v>
      </c>
      <c r="BV125" s="6">
        <f t="shared" ca="1" si="68"/>
        <v>2.2800000000000001E-2</v>
      </c>
      <c r="BW125" s="6">
        <f t="shared" ca="1" si="68"/>
        <v>2.2800000000000001E-2</v>
      </c>
      <c r="BX125" s="6">
        <f t="shared" ca="1" si="68"/>
        <v>2.2800000000000001E-2</v>
      </c>
      <c r="BY125" s="31">
        <f t="shared" ca="1" si="72"/>
        <v>0</v>
      </c>
      <c r="BZ125" s="31">
        <f t="shared" ca="1" si="72"/>
        <v>0</v>
      </c>
      <c r="CA125" s="31">
        <f t="shared" ca="1" si="72"/>
        <v>0</v>
      </c>
      <c r="CB125" s="31">
        <f t="shared" ca="1" si="70"/>
        <v>9.19</v>
      </c>
      <c r="CC125" s="31">
        <f t="shared" ca="1" si="70"/>
        <v>0</v>
      </c>
      <c r="CD125" s="31">
        <f t="shared" ca="1" si="70"/>
        <v>0</v>
      </c>
      <c r="CE125" s="31">
        <f t="shared" ca="1" si="70"/>
        <v>0</v>
      </c>
      <c r="CF125" s="31">
        <f t="shared" ca="1" si="70"/>
        <v>0</v>
      </c>
      <c r="CG125" s="31">
        <f t="shared" ca="1" si="70"/>
        <v>0</v>
      </c>
      <c r="CH125" s="31">
        <f t="shared" ca="1" si="70"/>
        <v>0</v>
      </c>
      <c r="CI125" s="31">
        <f t="shared" ca="1" si="70"/>
        <v>0</v>
      </c>
      <c r="CJ125" s="31">
        <f t="shared" ca="1" si="70"/>
        <v>0</v>
      </c>
      <c r="CK125" s="32">
        <f t="shared" ca="1" si="66"/>
        <v>0</v>
      </c>
      <c r="CL125" s="32">
        <f t="shared" ca="1" si="66"/>
        <v>0</v>
      </c>
      <c r="CM125" s="32">
        <f t="shared" ca="1" si="66"/>
        <v>0</v>
      </c>
      <c r="CN125" s="32">
        <f t="shared" ca="1" si="64"/>
        <v>-1.61</v>
      </c>
      <c r="CO125" s="32">
        <f t="shared" ca="1" si="64"/>
        <v>0</v>
      </c>
      <c r="CP125" s="32">
        <f t="shared" ca="1" si="64"/>
        <v>0</v>
      </c>
      <c r="CQ125" s="32">
        <f t="shared" ca="1" si="64"/>
        <v>0</v>
      </c>
      <c r="CR125" s="32">
        <f t="shared" ca="1" si="64"/>
        <v>0</v>
      </c>
      <c r="CS125" s="32">
        <f t="shared" ca="1" si="64"/>
        <v>0</v>
      </c>
      <c r="CT125" s="32">
        <f t="shared" ca="1" si="71"/>
        <v>0</v>
      </c>
      <c r="CU125" s="32">
        <f t="shared" ca="1" si="71"/>
        <v>0</v>
      </c>
      <c r="CV125" s="32">
        <f t="shared" ca="1" si="71"/>
        <v>0</v>
      </c>
      <c r="CW125" s="31">
        <f t="shared" ca="1" si="62"/>
        <v>0</v>
      </c>
      <c r="CX125" s="31">
        <f t="shared" ca="1" si="62"/>
        <v>0</v>
      </c>
      <c r="CY125" s="31">
        <f t="shared" ca="1" si="62"/>
        <v>0</v>
      </c>
      <c r="CZ125" s="31">
        <f t="shared" ca="1" si="62"/>
        <v>-0.24000000000000044</v>
      </c>
      <c r="DA125" s="31">
        <f t="shared" ca="1" si="62"/>
        <v>0</v>
      </c>
      <c r="DB125" s="31">
        <f t="shared" ca="1" si="62"/>
        <v>0</v>
      </c>
      <c r="DC125" s="31">
        <f t="shared" ca="1" si="62"/>
        <v>0</v>
      </c>
      <c r="DD125" s="31">
        <f t="shared" ca="1" si="62"/>
        <v>0</v>
      </c>
      <c r="DE125" s="31">
        <f t="shared" ca="1" si="62"/>
        <v>0</v>
      </c>
      <c r="DF125" s="31">
        <f t="shared" ca="1" si="73"/>
        <v>0</v>
      </c>
      <c r="DG125" s="31">
        <f t="shared" ca="1" si="73"/>
        <v>0</v>
      </c>
      <c r="DH125" s="31">
        <f t="shared" ca="1" si="73"/>
        <v>0</v>
      </c>
      <c r="DI125" s="32">
        <f t="shared" ca="1" si="77"/>
        <v>0</v>
      </c>
      <c r="DJ125" s="32">
        <f t="shared" ca="1" si="77"/>
        <v>0</v>
      </c>
      <c r="DK125" s="32">
        <f t="shared" ca="1" si="77"/>
        <v>0</v>
      </c>
      <c r="DL125" s="32">
        <f t="shared" ca="1" si="74"/>
        <v>-0.01</v>
      </c>
      <c r="DM125" s="32">
        <f t="shared" ca="1" si="74"/>
        <v>0</v>
      </c>
      <c r="DN125" s="32">
        <f t="shared" ca="1" si="74"/>
        <v>0</v>
      </c>
      <c r="DO125" s="32">
        <f t="shared" ca="1" si="58"/>
        <v>0</v>
      </c>
      <c r="DP125" s="32">
        <f t="shared" ca="1" si="58"/>
        <v>0</v>
      </c>
      <c r="DQ125" s="32">
        <f t="shared" ca="1" si="58"/>
        <v>0</v>
      </c>
      <c r="DR125" s="32">
        <f t="shared" ca="1" si="58"/>
        <v>0</v>
      </c>
      <c r="DS125" s="32">
        <f t="shared" ca="1" si="58"/>
        <v>0</v>
      </c>
      <c r="DT125" s="32">
        <f t="shared" ca="1" si="58"/>
        <v>0</v>
      </c>
      <c r="DU125" s="31">
        <f t="shared" ca="1" si="78"/>
        <v>0</v>
      </c>
      <c r="DV125" s="31">
        <f t="shared" ca="1" si="78"/>
        <v>0</v>
      </c>
      <c r="DW125" s="31">
        <f t="shared" ca="1" si="78"/>
        <v>0</v>
      </c>
      <c r="DX125" s="31">
        <f t="shared" ca="1" si="75"/>
        <v>-0.06</v>
      </c>
      <c r="DY125" s="31">
        <f t="shared" ca="1" si="75"/>
        <v>0</v>
      </c>
      <c r="DZ125" s="31">
        <f t="shared" ca="1" si="75"/>
        <v>0</v>
      </c>
      <c r="EA125" s="31">
        <f t="shared" ca="1" si="59"/>
        <v>0</v>
      </c>
      <c r="EB125" s="31">
        <f t="shared" ca="1" si="59"/>
        <v>0</v>
      </c>
      <c r="EC125" s="31">
        <f t="shared" ca="1" si="59"/>
        <v>0</v>
      </c>
      <c r="ED125" s="31">
        <f t="shared" ca="1" si="59"/>
        <v>0</v>
      </c>
      <c r="EE125" s="31">
        <f t="shared" ca="1" si="59"/>
        <v>0</v>
      </c>
      <c r="EF125" s="31">
        <f t="shared" ca="1" si="59"/>
        <v>0</v>
      </c>
      <c r="EG125" s="32">
        <f t="shared" ca="1" si="79"/>
        <v>0</v>
      </c>
      <c r="EH125" s="32">
        <f t="shared" ca="1" si="79"/>
        <v>0</v>
      </c>
      <c r="EI125" s="32">
        <f t="shared" ca="1" si="79"/>
        <v>0</v>
      </c>
      <c r="EJ125" s="32">
        <f t="shared" ca="1" si="76"/>
        <v>-0.31000000000000044</v>
      </c>
      <c r="EK125" s="32">
        <f t="shared" ca="1" si="76"/>
        <v>0</v>
      </c>
      <c r="EL125" s="32">
        <f t="shared" ca="1" si="76"/>
        <v>0</v>
      </c>
      <c r="EM125" s="32">
        <f t="shared" ca="1" si="60"/>
        <v>0</v>
      </c>
      <c r="EN125" s="32">
        <f t="shared" ca="1" si="60"/>
        <v>0</v>
      </c>
      <c r="EO125" s="32">
        <f t="shared" ca="1" si="60"/>
        <v>0</v>
      </c>
      <c r="EP125" s="32">
        <f t="shared" ca="1" si="60"/>
        <v>0</v>
      </c>
      <c r="EQ125" s="32">
        <f t="shared" ca="1" si="60"/>
        <v>0</v>
      </c>
      <c r="ER125" s="32">
        <f t="shared" ca="1" si="60"/>
        <v>0</v>
      </c>
    </row>
    <row r="126" spans="1:148" x14ac:dyDescent="0.25">
      <c r="A126" t="s">
        <v>486</v>
      </c>
      <c r="B126" s="1" t="s">
        <v>414</v>
      </c>
      <c r="C126" t="str">
        <f t="shared" ca="1" si="52"/>
        <v>SPCIMP</v>
      </c>
      <c r="D126" t="str">
        <f t="shared" ca="1" si="53"/>
        <v>Alberta-Saskatchewan Intertie - Import</v>
      </c>
      <c r="F126" s="51">
        <v>5</v>
      </c>
      <c r="Q126" s="32"/>
      <c r="R126" s="32">
        <v>204.05</v>
      </c>
      <c r="S126" s="32"/>
      <c r="T126" s="32"/>
      <c r="U126" s="32"/>
      <c r="V126" s="32"/>
      <c r="W126" s="32"/>
      <c r="X126" s="32"/>
      <c r="Y126" s="32"/>
      <c r="Z126" s="32"/>
      <c r="AA126" s="32"/>
      <c r="AB126" s="32"/>
      <c r="AD126" s="2">
        <v>5.6</v>
      </c>
      <c r="AO126" s="33"/>
      <c r="AP126" s="33">
        <v>11.43</v>
      </c>
      <c r="AQ126" s="33"/>
      <c r="AR126" s="33"/>
      <c r="AS126" s="33"/>
      <c r="AT126" s="33"/>
      <c r="AU126" s="33"/>
      <c r="AV126" s="33"/>
      <c r="AW126" s="33"/>
      <c r="AX126" s="33"/>
      <c r="AY126" s="33"/>
      <c r="AZ126" s="33"/>
      <c r="BA126" s="31">
        <f t="shared" si="65"/>
        <v>0</v>
      </c>
      <c r="BB126" s="31">
        <f t="shared" si="65"/>
        <v>0.02</v>
      </c>
      <c r="BC126" s="31">
        <f t="shared" si="65"/>
        <v>0</v>
      </c>
      <c r="BD126" s="31">
        <f t="shared" si="63"/>
        <v>0</v>
      </c>
      <c r="BE126" s="31">
        <f t="shared" si="63"/>
        <v>0</v>
      </c>
      <c r="BF126" s="31">
        <f t="shared" si="63"/>
        <v>0</v>
      </c>
      <c r="BG126" s="31">
        <f t="shared" si="63"/>
        <v>0</v>
      </c>
      <c r="BH126" s="31">
        <f t="shared" si="63"/>
        <v>0</v>
      </c>
      <c r="BI126" s="31">
        <f t="shared" si="63"/>
        <v>0</v>
      </c>
      <c r="BJ126" s="31">
        <f t="shared" si="69"/>
        <v>0</v>
      </c>
      <c r="BK126" s="31">
        <f t="shared" si="69"/>
        <v>0</v>
      </c>
      <c r="BL126" s="31">
        <f t="shared" si="69"/>
        <v>0</v>
      </c>
      <c r="BM126" s="6">
        <f t="shared" ca="1" si="68"/>
        <v>5.4399999999999997E-2</v>
      </c>
      <c r="BN126" s="6">
        <f t="shared" ca="1" si="68"/>
        <v>5.4399999999999997E-2</v>
      </c>
      <c r="BO126" s="6">
        <f t="shared" ca="1" si="68"/>
        <v>5.4399999999999997E-2</v>
      </c>
      <c r="BP126" s="6">
        <f t="shared" ca="1" si="68"/>
        <v>5.4399999999999997E-2</v>
      </c>
      <c r="BQ126" s="6">
        <f t="shared" ca="1" si="68"/>
        <v>5.4399999999999997E-2</v>
      </c>
      <c r="BR126" s="6">
        <f t="shared" ca="1" si="68"/>
        <v>5.4399999999999997E-2</v>
      </c>
      <c r="BS126" s="6">
        <f t="shared" ca="1" si="68"/>
        <v>5.4399999999999997E-2</v>
      </c>
      <c r="BT126" s="6">
        <f t="shared" ca="1" si="68"/>
        <v>5.4399999999999997E-2</v>
      </c>
      <c r="BU126" s="6">
        <f t="shared" ca="1" si="68"/>
        <v>5.4399999999999997E-2</v>
      </c>
      <c r="BV126" s="6">
        <f t="shared" ca="1" si="68"/>
        <v>5.4399999999999997E-2</v>
      </c>
      <c r="BW126" s="6">
        <f t="shared" ca="1" si="68"/>
        <v>5.4399999999999997E-2</v>
      </c>
      <c r="BX126" s="6">
        <f t="shared" ca="1" si="68"/>
        <v>5.4399999999999997E-2</v>
      </c>
      <c r="BY126" s="31">
        <f t="shared" ca="1" si="72"/>
        <v>0</v>
      </c>
      <c r="BZ126" s="31">
        <f t="shared" ca="1" si="72"/>
        <v>11.1</v>
      </c>
      <c r="CA126" s="31">
        <f t="shared" ca="1" si="72"/>
        <v>0</v>
      </c>
      <c r="CB126" s="31">
        <f t="shared" ca="1" si="70"/>
        <v>0</v>
      </c>
      <c r="CC126" s="31">
        <f t="shared" ca="1" si="70"/>
        <v>0</v>
      </c>
      <c r="CD126" s="31">
        <f t="shared" ca="1" si="70"/>
        <v>0</v>
      </c>
      <c r="CE126" s="31">
        <f t="shared" ca="1" si="70"/>
        <v>0</v>
      </c>
      <c r="CF126" s="31">
        <f t="shared" ca="1" si="70"/>
        <v>0</v>
      </c>
      <c r="CG126" s="31">
        <f t="shared" ca="1" si="70"/>
        <v>0</v>
      </c>
      <c r="CH126" s="31">
        <f t="shared" ca="1" si="70"/>
        <v>0</v>
      </c>
      <c r="CI126" s="31">
        <f t="shared" ca="1" si="70"/>
        <v>0</v>
      </c>
      <c r="CJ126" s="31">
        <f t="shared" ca="1" si="70"/>
        <v>0</v>
      </c>
      <c r="CK126" s="32">
        <f t="shared" ca="1" si="66"/>
        <v>0</v>
      </c>
      <c r="CL126" s="32">
        <f t="shared" ca="1" si="66"/>
        <v>-0.82</v>
      </c>
      <c r="CM126" s="32">
        <f t="shared" ca="1" si="66"/>
        <v>0</v>
      </c>
      <c r="CN126" s="32">
        <f t="shared" ca="1" si="64"/>
        <v>0</v>
      </c>
      <c r="CO126" s="32">
        <f t="shared" ca="1" si="64"/>
        <v>0</v>
      </c>
      <c r="CP126" s="32">
        <f t="shared" ca="1" si="64"/>
        <v>0</v>
      </c>
      <c r="CQ126" s="32">
        <f t="shared" ca="1" si="64"/>
        <v>0</v>
      </c>
      <c r="CR126" s="32">
        <f t="shared" ca="1" si="64"/>
        <v>0</v>
      </c>
      <c r="CS126" s="32">
        <f t="shared" ca="1" si="64"/>
        <v>0</v>
      </c>
      <c r="CT126" s="32">
        <f t="shared" ca="1" si="71"/>
        <v>0</v>
      </c>
      <c r="CU126" s="32">
        <f t="shared" ca="1" si="71"/>
        <v>0</v>
      </c>
      <c r="CV126" s="32">
        <f t="shared" ca="1" si="71"/>
        <v>0</v>
      </c>
      <c r="CW126" s="31">
        <f t="shared" ca="1" si="62"/>
        <v>0</v>
      </c>
      <c r="CX126" s="31">
        <f t="shared" ca="1" si="62"/>
        <v>-1.1700000000000004</v>
      </c>
      <c r="CY126" s="31">
        <f t="shared" ca="1" si="62"/>
        <v>0</v>
      </c>
      <c r="CZ126" s="31">
        <f t="shared" ca="1" si="62"/>
        <v>0</v>
      </c>
      <c r="DA126" s="31">
        <f t="shared" ca="1" si="62"/>
        <v>0</v>
      </c>
      <c r="DB126" s="31">
        <f t="shared" ca="1" si="62"/>
        <v>0</v>
      </c>
      <c r="DC126" s="31">
        <f t="shared" ca="1" si="62"/>
        <v>0</v>
      </c>
      <c r="DD126" s="31">
        <f t="shared" ca="1" si="62"/>
        <v>0</v>
      </c>
      <c r="DE126" s="31">
        <f t="shared" ca="1" si="62"/>
        <v>0</v>
      </c>
      <c r="DF126" s="31">
        <f t="shared" ca="1" si="73"/>
        <v>0</v>
      </c>
      <c r="DG126" s="31">
        <f t="shared" ca="1" si="73"/>
        <v>0</v>
      </c>
      <c r="DH126" s="31">
        <f t="shared" ca="1" si="73"/>
        <v>0</v>
      </c>
      <c r="DI126" s="32">
        <f t="shared" ca="1" si="77"/>
        <v>0</v>
      </c>
      <c r="DJ126" s="32">
        <f t="shared" ca="1" si="77"/>
        <v>-0.06</v>
      </c>
      <c r="DK126" s="32">
        <f t="shared" ca="1" si="77"/>
        <v>0</v>
      </c>
      <c r="DL126" s="32">
        <f t="shared" ca="1" si="74"/>
        <v>0</v>
      </c>
      <c r="DM126" s="32">
        <f t="shared" ca="1" si="74"/>
        <v>0</v>
      </c>
      <c r="DN126" s="32">
        <f t="shared" ca="1" si="74"/>
        <v>0</v>
      </c>
      <c r="DO126" s="32">
        <f t="shared" ca="1" si="58"/>
        <v>0</v>
      </c>
      <c r="DP126" s="32">
        <f t="shared" ca="1" si="58"/>
        <v>0</v>
      </c>
      <c r="DQ126" s="32">
        <f t="shared" ca="1" si="58"/>
        <v>0</v>
      </c>
      <c r="DR126" s="32">
        <f t="shared" ca="1" si="58"/>
        <v>0</v>
      </c>
      <c r="DS126" s="32">
        <f t="shared" ca="1" si="58"/>
        <v>0</v>
      </c>
      <c r="DT126" s="32">
        <f t="shared" ca="1" si="58"/>
        <v>0</v>
      </c>
      <c r="DU126" s="31">
        <f t="shared" ca="1" si="78"/>
        <v>0</v>
      </c>
      <c r="DV126" s="31">
        <f t="shared" ca="1" si="78"/>
        <v>-0.28000000000000003</v>
      </c>
      <c r="DW126" s="31">
        <f t="shared" ca="1" si="78"/>
        <v>0</v>
      </c>
      <c r="DX126" s="31">
        <f t="shared" ca="1" si="75"/>
        <v>0</v>
      </c>
      <c r="DY126" s="31">
        <f t="shared" ca="1" si="75"/>
        <v>0</v>
      </c>
      <c r="DZ126" s="31">
        <f t="shared" ca="1" si="75"/>
        <v>0</v>
      </c>
      <c r="EA126" s="31">
        <f t="shared" ca="1" si="59"/>
        <v>0</v>
      </c>
      <c r="EB126" s="31">
        <f t="shared" ca="1" si="59"/>
        <v>0</v>
      </c>
      <c r="EC126" s="31">
        <f t="shared" ca="1" si="59"/>
        <v>0</v>
      </c>
      <c r="ED126" s="31">
        <f t="shared" ca="1" si="59"/>
        <v>0</v>
      </c>
      <c r="EE126" s="31">
        <f t="shared" ca="1" si="59"/>
        <v>0</v>
      </c>
      <c r="EF126" s="31">
        <f t="shared" ca="1" si="59"/>
        <v>0</v>
      </c>
      <c r="EG126" s="32">
        <f t="shared" ca="1" si="79"/>
        <v>0</v>
      </c>
      <c r="EH126" s="32">
        <f t="shared" ca="1" si="79"/>
        <v>-1.5100000000000005</v>
      </c>
      <c r="EI126" s="32">
        <f t="shared" ca="1" si="79"/>
        <v>0</v>
      </c>
      <c r="EJ126" s="32">
        <f t="shared" ca="1" si="76"/>
        <v>0</v>
      </c>
      <c r="EK126" s="32">
        <f t="shared" ca="1" si="76"/>
        <v>0</v>
      </c>
      <c r="EL126" s="32">
        <f t="shared" ca="1" si="76"/>
        <v>0</v>
      </c>
      <c r="EM126" s="32">
        <f t="shared" ca="1" si="60"/>
        <v>0</v>
      </c>
      <c r="EN126" s="32">
        <f t="shared" ca="1" si="60"/>
        <v>0</v>
      </c>
      <c r="EO126" s="32">
        <f t="shared" ca="1" si="60"/>
        <v>0</v>
      </c>
      <c r="EP126" s="32">
        <f t="shared" ca="1" si="60"/>
        <v>0</v>
      </c>
      <c r="EQ126" s="32">
        <f t="shared" ca="1" si="60"/>
        <v>0</v>
      </c>
      <c r="ER126" s="32">
        <f t="shared" ca="1" si="60"/>
        <v>0</v>
      </c>
    </row>
    <row r="127" spans="1:148" x14ac:dyDescent="0.25">
      <c r="A127" t="s">
        <v>445</v>
      </c>
      <c r="B127" s="1" t="s">
        <v>134</v>
      </c>
      <c r="C127" t="str">
        <f t="shared" ca="1" si="52"/>
        <v>THS</v>
      </c>
      <c r="D127" t="str">
        <f t="shared" ca="1" si="53"/>
        <v>Three Sisters Hydro Plant</v>
      </c>
      <c r="E127" s="51">
        <v>543.58901479999997</v>
      </c>
      <c r="F127" s="51">
        <v>84.742582400000003</v>
      </c>
      <c r="J127" s="51">
        <v>336.0985799</v>
      </c>
      <c r="K127" s="51">
        <v>674.54101160000005</v>
      </c>
      <c r="L127" s="51">
        <v>371.46080169999999</v>
      </c>
      <c r="M127" s="51">
        <v>648.10735299999999</v>
      </c>
      <c r="N127" s="51">
        <v>207.92984469999999</v>
      </c>
      <c r="O127" s="51">
        <v>487.50734399999999</v>
      </c>
      <c r="P127" s="51">
        <v>509.31471549999998</v>
      </c>
      <c r="Q127" s="32">
        <v>50666</v>
      </c>
      <c r="R127" s="32">
        <v>5218.47</v>
      </c>
      <c r="S127" s="32"/>
      <c r="T127" s="32"/>
      <c r="U127" s="32"/>
      <c r="V127" s="32">
        <v>15601.04</v>
      </c>
      <c r="W127" s="32">
        <v>61367.06</v>
      </c>
      <c r="X127" s="32">
        <v>41064.54</v>
      </c>
      <c r="Y127" s="32">
        <v>89014.06</v>
      </c>
      <c r="Z127" s="32">
        <v>28523.49</v>
      </c>
      <c r="AA127" s="32">
        <v>53624.94</v>
      </c>
      <c r="AB127" s="32">
        <v>36571.39</v>
      </c>
      <c r="AC127" s="2">
        <v>-0.56999999999999995</v>
      </c>
      <c r="AD127" s="2">
        <v>-0.56999999999999995</v>
      </c>
      <c r="AH127" s="2">
        <v>-0.56999999999999995</v>
      </c>
      <c r="AI127" s="2">
        <v>-0.56999999999999995</v>
      </c>
      <c r="AJ127" s="2">
        <v>-1.25</v>
      </c>
      <c r="AK127" s="2">
        <v>-1.25</v>
      </c>
      <c r="AL127" s="2">
        <v>-1.25</v>
      </c>
      <c r="AM127" s="2">
        <v>-1.25</v>
      </c>
      <c r="AN127" s="2">
        <v>-1.25</v>
      </c>
      <c r="AO127" s="33">
        <v>-288.8</v>
      </c>
      <c r="AP127" s="33">
        <v>-29.75</v>
      </c>
      <c r="AQ127" s="33"/>
      <c r="AR127" s="33"/>
      <c r="AS127" s="33"/>
      <c r="AT127" s="33">
        <v>-88.93</v>
      </c>
      <c r="AU127" s="33">
        <v>-349.79</v>
      </c>
      <c r="AV127" s="33">
        <v>-513.30999999999995</v>
      </c>
      <c r="AW127" s="33">
        <v>-1112.68</v>
      </c>
      <c r="AX127" s="33">
        <v>-356.54</v>
      </c>
      <c r="AY127" s="33">
        <v>-670.31</v>
      </c>
      <c r="AZ127" s="33">
        <v>-457.14</v>
      </c>
      <c r="BA127" s="31">
        <f t="shared" si="65"/>
        <v>5.07</v>
      </c>
      <c r="BB127" s="31">
        <f t="shared" si="65"/>
        <v>0.52</v>
      </c>
      <c r="BC127" s="31">
        <f t="shared" si="65"/>
        <v>0</v>
      </c>
      <c r="BD127" s="31">
        <f t="shared" si="63"/>
        <v>0</v>
      </c>
      <c r="BE127" s="31">
        <f t="shared" si="63"/>
        <v>0</v>
      </c>
      <c r="BF127" s="31">
        <f t="shared" si="63"/>
        <v>-56.16</v>
      </c>
      <c r="BG127" s="31">
        <f t="shared" si="63"/>
        <v>-220.92</v>
      </c>
      <c r="BH127" s="31">
        <f t="shared" si="63"/>
        <v>-369.58</v>
      </c>
      <c r="BI127" s="31">
        <f t="shared" si="63"/>
        <v>-801.13</v>
      </c>
      <c r="BJ127" s="31">
        <f t="shared" si="69"/>
        <v>-156.88</v>
      </c>
      <c r="BK127" s="31">
        <f t="shared" si="69"/>
        <v>-294.94</v>
      </c>
      <c r="BL127" s="31">
        <f t="shared" si="69"/>
        <v>-201.14</v>
      </c>
      <c r="BM127" s="6">
        <f t="shared" ca="1" si="68"/>
        <v>5.8299999999999998E-2</v>
      </c>
      <c r="BN127" s="6">
        <f t="shared" ca="1" si="68"/>
        <v>5.8299999999999998E-2</v>
      </c>
      <c r="BO127" s="6">
        <f t="shared" ca="1" si="68"/>
        <v>5.8299999999999998E-2</v>
      </c>
      <c r="BP127" s="6">
        <f t="shared" ca="1" si="68"/>
        <v>5.8299999999999998E-2</v>
      </c>
      <c r="BQ127" s="6">
        <f t="shared" ca="1" si="68"/>
        <v>5.8299999999999998E-2</v>
      </c>
      <c r="BR127" s="6">
        <f t="shared" ca="1" si="68"/>
        <v>5.8299999999999998E-2</v>
      </c>
      <c r="BS127" s="6">
        <f t="shared" ca="1" si="68"/>
        <v>5.8299999999999998E-2</v>
      </c>
      <c r="BT127" s="6">
        <f t="shared" ca="1" si="68"/>
        <v>5.8299999999999998E-2</v>
      </c>
      <c r="BU127" s="6">
        <f t="shared" ca="1" si="68"/>
        <v>5.8299999999999998E-2</v>
      </c>
      <c r="BV127" s="6">
        <f t="shared" ca="1" si="68"/>
        <v>5.8299999999999998E-2</v>
      </c>
      <c r="BW127" s="6">
        <f t="shared" ca="1" si="68"/>
        <v>5.8299999999999998E-2</v>
      </c>
      <c r="BX127" s="6">
        <f t="shared" ca="1" si="68"/>
        <v>5.8299999999999998E-2</v>
      </c>
      <c r="BY127" s="31">
        <f t="shared" ca="1" si="72"/>
        <v>2953.83</v>
      </c>
      <c r="BZ127" s="31">
        <f t="shared" ca="1" si="72"/>
        <v>304.24</v>
      </c>
      <c r="CA127" s="31">
        <f t="shared" ca="1" si="72"/>
        <v>0</v>
      </c>
      <c r="CB127" s="31">
        <f t="shared" ca="1" si="70"/>
        <v>0</v>
      </c>
      <c r="CC127" s="31">
        <f t="shared" ca="1" si="70"/>
        <v>0</v>
      </c>
      <c r="CD127" s="31">
        <f t="shared" ca="1" si="70"/>
        <v>909.54</v>
      </c>
      <c r="CE127" s="31">
        <f t="shared" ca="1" si="70"/>
        <v>3577.7</v>
      </c>
      <c r="CF127" s="31">
        <f t="shared" ca="1" si="70"/>
        <v>2394.06</v>
      </c>
      <c r="CG127" s="31">
        <f t="shared" ca="1" si="70"/>
        <v>5189.5200000000004</v>
      </c>
      <c r="CH127" s="31">
        <f t="shared" ca="1" si="70"/>
        <v>1662.92</v>
      </c>
      <c r="CI127" s="31">
        <f t="shared" ca="1" si="70"/>
        <v>3126.33</v>
      </c>
      <c r="CJ127" s="31">
        <f t="shared" ca="1" si="70"/>
        <v>2132.11</v>
      </c>
      <c r="CK127" s="32">
        <f t="shared" ca="1" si="66"/>
        <v>-202.66</v>
      </c>
      <c r="CL127" s="32">
        <f t="shared" ca="1" si="66"/>
        <v>-20.87</v>
      </c>
      <c r="CM127" s="32">
        <f t="shared" ca="1" si="66"/>
        <v>0</v>
      </c>
      <c r="CN127" s="32">
        <f t="shared" ca="1" si="64"/>
        <v>0</v>
      </c>
      <c r="CO127" s="32">
        <f t="shared" ca="1" si="64"/>
        <v>0</v>
      </c>
      <c r="CP127" s="32">
        <f t="shared" ca="1" si="64"/>
        <v>-62.4</v>
      </c>
      <c r="CQ127" s="32">
        <f t="shared" ca="1" si="64"/>
        <v>-245.47</v>
      </c>
      <c r="CR127" s="32">
        <f t="shared" ca="1" si="64"/>
        <v>-164.26</v>
      </c>
      <c r="CS127" s="32">
        <f t="shared" ca="1" si="64"/>
        <v>-356.06</v>
      </c>
      <c r="CT127" s="32">
        <f t="shared" ca="1" si="71"/>
        <v>-114.09</v>
      </c>
      <c r="CU127" s="32">
        <f t="shared" ca="1" si="71"/>
        <v>-214.5</v>
      </c>
      <c r="CV127" s="32">
        <f t="shared" ca="1" si="71"/>
        <v>-146.29</v>
      </c>
      <c r="CW127" s="31">
        <f t="shared" ca="1" si="62"/>
        <v>3034.9</v>
      </c>
      <c r="CX127" s="31">
        <f t="shared" ca="1" si="62"/>
        <v>312.60000000000002</v>
      </c>
      <c r="CY127" s="31">
        <f t="shared" ca="1" si="62"/>
        <v>0</v>
      </c>
      <c r="CZ127" s="31">
        <f t="shared" ca="1" si="62"/>
        <v>0</v>
      </c>
      <c r="DA127" s="31">
        <f t="shared" ca="1" si="62"/>
        <v>0</v>
      </c>
      <c r="DB127" s="31">
        <f t="shared" ca="1" si="62"/>
        <v>992.2299999999999</v>
      </c>
      <c r="DC127" s="31">
        <f t="shared" ca="1" si="62"/>
        <v>3902.94</v>
      </c>
      <c r="DD127" s="31">
        <f t="shared" ca="1" si="62"/>
        <v>3112.69</v>
      </c>
      <c r="DE127" s="31">
        <f t="shared" ca="1" si="62"/>
        <v>6747.27</v>
      </c>
      <c r="DF127" s="31">
        <f t="shared" ca="1" si="73"/>
        <v>2062.25</v>
      </c>
      <c r="DG127" s="31">
        <f t="shared" ca="1" si="73"/>
        <v>3877.08</v>
      </c>
      <c r="DH127" s="31">
        <f t="shared" ca="1" si="73"/>
        <v>2644.1</v>
      </c>
      <c r="DI127" s="32">
        <f t="shared" ca="1" si="77"/>
        <v>151.75</v>
      </c>
      <c r="DJ127" s="32">
        <f t="shared" ca="1" si="77"/>
        <v>15.63</v>
      </c>
      <c r="DK127" s="32">
        <f t="shared" ca="1" si="77"/>
        <v>0</v>
      </c>
      <c r="DL127" s="32">
        <f t="shared" ca="1" si="74"/>
        <v>0</v>
      </c>
      <c r="DM127" s="32">
        <f t="shared" ca="1" si="74"/>
        <v>0</v>
      </c>
      <c r="DN127" s="32">
        <f t="shared" ca="1" si="74"/>
        <v>49.61</v>
      </c>
      <c r="DO127" s="32">
        <f t="shared" ca="1" si="58"/>
        <v>195.15</v>
      </c>
      <c r="DP127" s="32">
        <f t="shared" ca="1" si="58"/>
        <v>155.63</v>
      </c>
      <c r="DQ127" s="32">
        <f t="shared" ca="1" si="58"/>
        <v>337.36</v>
      </c>
      <c r="DR127" s="32">
        <f t="shared" ca="1" si="58"/>
        <v>103.11</v>
      </c>
      <c r="DS127" s="32">
        <f t="shared" ca="1" si="58"/>
        <v>193.85</v>
      </c>
      <c r="DT127" s="32">
        <f t="shared" ca="1" si="58"/>
        <v>132.21</v>
      </c>
      <c r="DU127" s="31">
        <f t="shared" ca="1" si="78"/>
        <v>742.97</v>
      </c>
      <c r="DV127" s="31">
        <f t="shared" ca="1" si="78"/>
        <v>75.8</v>
      </c>
      <c r="DW127" s="31">
        <f t="shared" ca="1" si="78"/>
        <v>0</v>
      </c>
      <c r="DX127" s="31">
        <f t="shared" ca="1" si="75"/>
        <v>0</v>
      </c>
      <c r="DY127" s="31">
        <f t="shared" ca="1" si="75"/>
        <v>0</v>
      </c>
      <c r="DZ127" s="31">
        <f t="shared" ca="1" si="75"/>
        <v>231.57</v>
      </c>
      <c r="EA127" s="31">
        <f t="shared" ca="1" si="59"/>
        <v>902.1</v>
      </c>
      <c r="EB127" s="31">
        <f t="shared" ca="1" si="59"/>
        <v>712.19</v>
      </c>
      <c r="EC127" s="31">
        <f t="shared" ca="1" si="59"/>
        <v>1528.08</v>
      </c>
      <c r="ED127" s="31">
        <f t="shared" ca="1" si="59"/>
        <v>462.4</v>
      </c>
      <c r="EE127" s="31">
        <f t="shared" ca="1" si="59"/>
        <v>860.29</v>
      </c>
      <c r="EF127" s="31">
        <f t="shared" ca="1" si="59"/>
        <v>580.74</v>
      </c>
      <c r="EG127" s="32">
        <f t="shared" ca="1" si="79"/>
        <v>3929.62</v>
      </c>
      <c r="EH127" s="32">
        <f t="shared" ca="1" si="79"/>
        <v>404.03000000000003</v>
      </c>
      <c r="EI127" s="32">
        <f t="shared" ca="1" si="79"/>
        <v>0</v>
      </c>
      <c r="EJ127" s="32">
        <f t="shared" ca="1" si="76"/>
        <v>0</v>
      </c>
      <c r="EK127" s="32">
        <f t="shared" ca="1" si="76"/>
        <v>0</v>
      </c>
      <c r="EL127" s="32">
        <f t="shared" ca="1" si="76"/>
        <v>1273.4099999999999</v>
      </c>
      <c r="EM127" s="32">
        <f t="shared" ca="1" si="60"/>
        <v>5000.1900000000005</v>
      </c>
      <c r="EN127" s="32">
        <f t="shared" ca="1" si="60"/>
        <v>3980.51</v>
      </c>
      <c r="EO127" s="32">
        <f t="shared" ca="1" si="60"/>
        <v>8612.7099999999991</v>
      </c>
      <c r="EP127" s="32">
        <f t="shared" ca="1" si="60"/>
        <v>2627.76</v>
      </c>
      <c r="EQ127" s="32">
        <f t="shared" ca="1" si="60"/>
        <v>4931.2199999999993</v>
      </c>
      <c r="ER127" s="32">
        <f t="shared" ca="1" si="60"/>
        <v>3357.05</v>
      </c>
    </row>
    <row r="128" spans="1:148" x14ac:dyDescent="0.25">
      <c r="A128" t="s">
        <v>476</v>
      </c>
      <c r="B128" s="1" t="s">
        <v>53</v>
      </c>
      <c r="C128" t="str">
        <f t="shared" ca="1" si="52"/>
        <v>VVW1</v>
      </c>
      <c r="D128" t="str">
        <f t="shared" ca="1" si="53"/>
        <v>Valleyview #1</v>
      </c>
      <c r="E128" s="51">
        <v>705.62800000000004</v>
      </c>
      <c r="F128" s="51">
        <v>47.74</v>
      </c>
      <c r="G128" s="51">
        <v>199.024</v>
      </c>
      <c r="H128" s="51">
        <v>210.364</v>
      </c>
      <c r="I128" s="51">
        <v>206.19200000000001</v>
      </c>
      <c r="J128" s="51">
        <v>881.13199999999995</v>
      </c>
      <c r="K128" s="51">
        <v>516.6</v>
      </c>
      <c r="L128" s="51">
        <v>255.304</v>
      </c>
      <c r="M128" s="51">
        <v>584.64</v>
      </c>
      <c r="N128" s="51">
        <v>1996.4559999999999</v>
      </c>
      <c r="O128" s="51">
        <v>2553.096</v>
      </c>
      <c r="P128" s="51">
        <v>736.48400000000004</v>
      </c>
      <c r="Q128" s="32">
        <v>148183.91</v>
      </c>
      <c r="R128" s="32">
        <v>4052.72</v>
      </c>
      <c r="S128" s="32">
        <v>79063.509999999995</v>
      </c>
      <c r="T128" s="32">
        <v>81129.56</v>
      </c>
      <c r="U128" s="32">
        <v>69006.149999999994</v>
      </c>
      <c r="V128" s="32">
        <v>135233.79</v>
      </c>
      <c r="W128" s="32">
        <v>361914.37</v>
      </c>
      <c r="X128" s="32">
        <v>109369.9</v>
      </c>
      <c r="Y128" s="32">
        <v>301592.31</v>
      </c>
      <c r="Z128" s="32">
        <v>471001.48</v>
      </c>
      <c r="AA128" s="32">
        <v>476455.18</v>
      </c>
      <c r="AB128" s="32">
        <v>28051.89</v>
      </c>
      <c r="AC128" s="2">
        <v>-0.94</v>
      </c>
      <c r="AD128" s="2">
        <v>-0.94</v>
      </c>
      <c r="AE128" s="2">
        <v>-0.94</v>
      </c>
      <c r="AF128" s="2">
        <v>-0.94</v>
      </c>
      <c r="AG128" s="2">
        <v>-0.94</v>
      </c>
      <c r="AH128" s="2">
        <v>-0.94</v>
      </c>
      <c r="AI128" s="2">
        <v>-0.94</v>
      </c>
      <c r="AJ128" s="2">
        <v>-1.55</v>
      </c>
      <c r="AK128" s="2">
        <v>-1.55</v>
      </c>
      <c r="AL128" s="2">
        <v>-1.55</v>
      </c>
      <c r="AM128" s="2">
        <v>-1.55</v>
      </c>
      <c r="AN128" s="2">
        <v>-1.55</v>
      </c>
      <c r="AO128" s="33">
        <v>-1392.93</v>
      </c>
      <c r="AP128" s="33">
        <v>-38.1</v>
      </c>
      <c r="AQ128" s="33">
        <v>-743.2</v>
      </c>
      <c r="AR128" s="33">
        <v>-762.62</v>
      </c>
      <c r="AS128" s="33">
        <v>-648.66</v>
      </c>
      <c r="AT128" s="33">
        <v>-1271.2</v>
      </c>
      <c r="AU128" s="33">
        <v>-3402</v>
      </c>
      <c r="AV128" s="33">
        <v>-1695.23</v>
      </c>
      <c r="AW128" s="33">
        <v>-4674.68</v>
      </c>
      <c r="AX128" s="33">
        <v>-7300.52</v>
      </c>
      <c r="AY128" s="33">
        <v>-7385.06</v>
      </c>
      <c r="AZ128" s="33">
        <v>-434.8</v>
      </c>
      <c r="BA128" s="31">
        <f t="shared" si="65"/>
        <v>14.82</v>
      </c>
      <c r="BB128" s="31">
        <f t="shared" si="65"/>
        <v>0.41</v>
      </c>
      <c r="BC128" s="31">
        <f t="shared" si="65"/>
        <v>7.91</v>
      </c>
      <c r="BD128" s="31">
        <f t="shared" si="63"/>
        <v>-292.07</v>
      </c>
      <c r="BE128" s="31">
        <f t="shared" si="63"/>
        <v>-248.42</v>
      </c>
      <c r="BF128" s="31">
        <f t="shared" si="63"/>
        <v>-486.84</v>
      </c>
      <c r="BG128" s="31">
        <f t="shared" si="63"/>
        <v>-1302.8900000000001</v>
      </c>
      <c r="BH128" s="31">
        <f t="shared" si="63"/>
        <v>-984.33</v>
      </c>
      <c r="BI128" s="31">
        <f t="shared" si="63"/>
        <v>-2714.33</v>
      </c>
      <c r="BJ128" s="31">
        <f t="shared" si="69"/>
        <v>-2590.5100000000002</v>
      </c>
      <c r="BK128" s="31">
        <f t="shared" si="69"/>
        <v>-2620.5</v>
      </c>
      <c r="BL128" s="31">
        <f t="shared" si="69"/>
        <v>-154.29</v>
      </c>
      <c r="BM128" s="6">
        <f t="shared" ca="1" si="68"/>
        <v>-2.52E-2</v>
      </c>
      <c r="BN128" s="6">
        <f t="shared" ca="1" si="68"/>
        <v>-2.52E-2</v>
      </c>
      <c r="BO128" s="6">
        <f t="shared" ca="1" si="68"/>
        <v>-2.52E-2</v>
      </c>
      <c r="BP128" s="6">
        <f t="shared" ref="BM128:BX130" ca="1" si="80">VLOOKUP($C128,LossFactorLookup,3,FALSE)</f>
        <v>-2.52E-2</v>
      </c>
      <c r="BQ128" s="6">
        <f t="shared" ca="1" si="80"/>
        <v>-2.52E-2</v>
      </c>
      <c r="BR128" s="6">
        <f t="shared" ca="1" si="80"/>
        <v>-2.52E-2</v>
      </c>
      <c r="BS128" s="6">
        <f t="shared" ca="1" si="80"/>
        <v>-2.52E-2</v>
      </c>
      <c r="BT128" s="6">
        <f t="shared" ca="1" si="80"/>
        <v>-2.52E-2</v>
      </c>
      <c r="BU128" s="6">
        <f t="shared" ca="1" si="80"/>
        <v>-2.52E-2</v>
      </c>
      <c r="BV128" s="6">
        <f t="shared" ca="1" si="80"/>
        <v>-2.52E-2</v>
      </c>
      <c r="BW128" s="6">
        <f t="shared" ca="1" si="80"/>
        <v>-2.52E-2</v>
      </c>
      <c r="BX128" s="6">
        <f t="shared" ca="1" si="80"/>
        <v>-2.52E-2</v>
      </c>
      <c r="BY128" s="31">
        <f t="shared" ca="1" si="72"/>
        <v>-3734.23</v>
      </c>
      <c r="BZ128" s="31">
        <f t="shared" ca="1" si="72"/>
        <v>-102.13</v>
      </c>
      <c r="CA128" s="31">
        <f t="shared" ca="1" si="72"/>
        <v>-1992.4</v>
      </c>
      <c r="CB128" s="31">
        <f t="shared" ca="1" si="70"/>
        <v>-2044.46</v>
      </c>
      <c r="CC128" s="31">
        <f t="shared" ca="1" si="70"/>
        <v>-1738.95</v>
      </c>
      <c r="CD128" s="31">
        <f t="shared" ca="1" si="70"/>
        <v>-3407.89</v>
      </c>
      <c r="CE128" s="31">
        <f t="shared" ca="1" si="70"/>
        <v>-9120.24</v>
      </c>
      <c r="CF128" s="31">
        <f t="shared" ca="1" si="70"/>
        <v>-2756.12</v>
      </c>
      <c r="CG128" s="31">
        <f t="shared" ca="1" si="70"/>
        <v>-7600.13</v>
      </c>
      <c r="CH128" s="31">
        <f t="shared" ca="1" si="70"/>
        <v>-11869.24</v>
      </c>
      <c r="CI128" s="31">
        <f t="shared" ca="1" si="70"/>
        <v>-12006.67</v>
      </c>
      <c r="CJ128" s="31">
        <f t="shared" ca="1" si="70"/>
        <v>-706.91</v>
      </c>
      <c r="CK128" s="32">
        <f t="shared" ca="1" si="66"/>
        <v>-592.74</v>
      </c>
      <c r="CL128" s="32">
        <f t="shared" ca="1" si="66"/>
        <v>-16.21</v>
      </c>
      <c r="CM128" s="32">
        <f t="shared" ca="1" si="66"/>
        <v>-316.25</v>
      </c>
      <c r="CN128" s="32">
        <f t="shared" ca="1" si="64"/>
        <v>-324.52</v>
      </c>
      <c r="CO128" s="32">
        <f t="shared" ca="1" si="64"/>
        <v>-276.02</v>
      </c>
      <c r="CP128" s="32">
        <f t="shared" ca="1" si="64"/>
        <v>-540.94000000000005</v>
      </c>
      <c r="CQ128" s="32">
        <f t="shared" ca="1" si="64"/>
        <v>-1447.66</v>
      </c>
      <c r="CR128" s="32">
        <f t="shared" ca="1" si="64"/>
        <v>-437.48</v>
      </c>
      <c r="CS128" s="32">
        <f t="shared" ca="1" si="64"/>
        <v>-1206.3699999999999</v>
      </c>
      <c r="CT128" s="32">
        <f t="shared" ca="1" si="71"/>
        <v>-1884.01</v>
      </c>
      <c r="CU128" s="32">
        <f t="shared" ca="1" si="71"/>
        <v>-1905.82</v>
      </c>
      <c r="CV128" s="32">
        <f t="shared" ca="1" si="71"/>
        <v>-112.21</v>
      </c>
      <c r="CW128" s="31">
        <f t="shared" ca="1" si="62"/>
        <v>-2948.86</v>
      </c>
      <c r="CX128" s="31">
        <f t="shared" ca="1" si="62"/>
        <v>-80.650000000000006</v>
      </c>
      <c r="CY128" s="31">
        <f t="shared" ca="1" si="62"/>
        <v>-1573.3600000000001</v>
      </c>
      <c r="CZ128" s="31">
        <f t="shared" ca="1" si="62"/>
        <v>-1314.2900000000002</v>
      </c>
      <c r="DA128" s="31">
        <f t="shared" ca="1" si="62"/>
        <v>-1117.8899999999999</v>
      </c>
      <c r="DB128" s="31">
        <f t="shared" ca="1" si="62"/>
        <v>-2190.79</v>
      </c>
      <c r="DC128" s="31">
        <f t="shared" ca="1" si="62"/>
        <v>-5863.0099999999993</v>
      </c>
      <c r="DD128" s="31">
        <f t="shared" ca="1" si="62"/>
        <v>-514.03999999999985</v>
      </c>
      <c r="DE128" s="31">
        <f t="shared" ca="1" si="62"/>
        <v>-1417.4899999999998</v>
      </c>
      <c r="DF128" s="31">
        <f t="shared" ca="1" si="73"/>
        <v>-3862.2199999999993</v>
      </c>
      <c r="DG128" s="31">
        <f t="shared" ca="1" si="73"/>
        <v>-3906.9299999999994</v>
      </c>
      <c r="DH128" s="31">
        <f t="shared" ca="1" si="73"/>
        <v>-230.03</v>
      </c>
      <c r="DI128" s="32">
        <f t="shared" ca="1" si="77"/>
        <v>-147.44</v>
      </c>
      <c r="DJ128" s="32">
        <f t="shared" ca="1" si="77"/>
        <v>-4.03</v>
      </c>
      <c r="DK128" s="32">
        <f t="shared" ca="1" si="77"/>
        <v>-78.67</v>
      </c>
      <c r="DL128" s="32">
        <f t="shared" ca="1" si="74"/>
        <v>-65.709999999999994</v>
      </c>
      <c r="DM128" s="32">
        <f t="shared" ca="1" si="74"/>
        <v>-55.89</v>
      </c>
      <c r="DN128" s="32">
        <f t="shared" ca="1" si="74"/>
        <v>-109.54</v>
      </c>
      <c r="DO128" s="32">
        <f t="shared" ca="1" si="58"/>
        <v>-293.14999999999998</v>
      </c>
      <c r="DP128" s="32">
        <f t="shared" ca="1" si="58"/>
        <v>-25.7</v>
      </c>
      <c r="DQ128" s="32">
        <f t="shared" ca="1" si="58"/>
        <v>-70.87</v>
      </c>
      <c r="DR128" s="32">
        <f t="shared" ca="1" si="58"/>
        <v>-193.11</v>
      </c>
      <c r="DS128" s="32">
        <f t="shared" ca="1" si="58"/>
        <v>-195.35</v>
      </c>
      <c r="DT128" s="32">
        <f t="shared" ca="1" si="58"/>
        <v>-11.5</v>
      </c>
      <c r="DU128" s="31">
        <f t="shared" ca="1" si="78"/>
        <v>-721.9</v>
      </c>
      <c r="DV128" s="31">
        <f t="shared" ca="1" si="78"/>
        <v>-19.559999999999999</v>
      </c>
      <c r="DW128" s="31">
        <f t="shared" ca="1" si="78"/>
        <v>-378.08</v>
      </c>
      <c r="DX128" s="31">
        <f t="shared" ca="1" si="75"/>
        <v>-312.76</v>
      </c>
      <c r="DY128" s="31">
        <f t="shared" ca="1" si="75"/>
        <v>-263.5</v>
      </c>
      <c r="DZ128" s="31">
        <f t="shared" ca="1" si="75"/>
        <v>-511.3</v>
      </c>
      <c r="EA128" s="31">
        <f t="shared" ca="1" si="59"/>
        <v>-1355.13</v>
      </c>
      <c r="EB128" s="31">
        <f t="shared" ca="1" si="59"/>
        <v>-117.61</v>
      </c>
      <c r="EC128" s="31">
        <f t="shared" ca="1" si="59"/>
        <v>-321.02</v>
      </c>
      <c r="ED128" s="31">
        <f t="shared" ca="1" si="59"/>
        <v>-865.99</v>
      </c>
      <c r="EE128" s="31">
        <f t="shared" ca="1" si="59"/>
        <v>-866.91</v>
      </c>
      <c r="EF128" s="31">
        <f t="shared" ca="1" si="59"/>
        <v>-50.52</v>
      </c>
      <c r="EG128" s="32">
        <f t="shared" ca="1" si="79"/>
        <v>-3818.2000000000003</v>
      </c>
      <c r="EH128" s="32">
        <f t="shared" ca="1" si="79"/>
        <v>-104.24000000000001</v>
      </c>
      <c r="EI128" s="32">
        <f t="shared" ca="1" si="79"/>
        <v>-2030.1100000000001</v>
      </c>
      <c r="EJ128" s="32">
        <f t="shared" ca="1" si="76"/>
        <v>-1692.7600000000002</v>
      </c>
      <c r="EK128" s="32">
        <f t="shared" ca="1" si="76"/>
        <v>-1437.28</v>
      </c>
      <c r="EL128" s="32">
        <f t="shared" ca="1" si="76"/>
        <v>-2811.63</v>
      </c>
      <c r="EM128" s="32">
        <f t="shared" ca="1" si="60"/>
        <v>-7511.2899999999991</v>
      </c>
      <c r="EN128" s="32">
        <f t="shared" ca="1" si="60"/>
        <v>-657.34999999999991</v>
      </c>
      <c r="EO128" s="32">
        <f t="shared" ca="1" si="60"/>
        <v>-1809.3799999999997</v>
      </c>
      <c r="EP128" s="32">
        <f t="shared" ca="1" si="60"/>
        <v>-4921.32</v>
      </c>
      <c r="EQ128" s="32">
        <f t="shared" ca="1" si="60"/>
        <v>-4969.1899999999996</v>
      </c>
      <c r="ER128" s="32">
        <f t="shared" ca="1" si="60"/>
        <v>-292.05</v>
      </c>
    </row>
    <row r="129" spans="1:148" x14ac:dyDescent="0.25">
      <c r="A129" t="s">
        <v>476</v>
      </c>
      <c r="B129" s="1" t="s">
        <v>54</v>
      </c>
      <c r="C129" t="str">
        <f t="shared" ca="1" si="52"/>
        <v>VVW2</v>
      </c>
      <c r="D129" t="str">
        <f t="shared" ca="1" si="53"/>
        <v>Valleyview #2</v>
      </c>
      <c r="E129" s="51">
        <v>516.6</v>
      </c>
      <c r="F129" s="51">
        <v>43.008000000000003</v>
      </c>
      <c r="G129" s="51">
        <v>183.37200000000001</v>
      </c>
      <c r="H129" s="51">
        <v>208.34800000000001</v>
      </c>
      <c r="I129" s="51">
        <v>81.144000000000005</v>
      </c>
      <c r="J129" s="51">
        <v>555.71600000000001</v>
      </c>
      <c r="K129" s="51">
        <v>527.66</v>
      </c>
      <c r="L129" s="51">
        <v>315.02800000000002</v>
      </c>
      <c r="M129" s="51">
        <v>528.27599999999995</v>
      </c>
      <c r="N129" s="51">
        <v>792.34400000000005</v>
      </c>
      <c r="O129" s="51">
        <v>2204.748</v>
      </c>
      <c r="P129" s="51">
        <v>78.736000000000004</v>
      </c>
      <c r="Q129" s="32">
        <v>249544.38</v>
      </c>
      <c r="R129" s="32">
        <v>3694.23</v>
      </c>
      <c r="S129" s="32">
        <v>65762.990000000005</v>
      </c>
      <c r="T129" s="32">
        <v>84780.53</v>
      </c>
      <c r="U129" s="32">
        <v>46851.05</v>
      </c>
      <c r="V129" s="32">
        <v>139219.48000000001</v>
      </c>
      <c r="W129" s="32">
        <v>371778.86</v>
      </c>
      <c r="X129" s="32">
        <v>134151.95000000001</v>
      </c>
      <c r="Y129" s="32">
        <v>273741.53999999998</v>
      </c>
      <c r="Z129" s="32">
        <v>228643.24</v>
      </c>
      <c r="AA129" s="32">
        <v>455644.74</v>
      </c>
      <c r="AB129" s="32">
        <v>12288.82</v>
      </c>
      <c r="AC129" s="2">
        <v>-0.94</v>
      </c>
      <c r="AD129" s="2">
        <v>-0.94</v>
      </c>
      <c r="AE129" s="2">
        <v>-0.94</v>
      </c>
      <c r="AF129" s="2">
        <v>-0.94</v>
      </c>
      <c r="AG129" s="2">
        <v>-0.94</v>
      </c>
      <c r="AH129" s="2">
        <v>-0.94</v>
      </c>
      <c r="AI129" s="2">
        <v>-0.94</v>
      </c>
      <c r="AJ129" s="2">
        <v>-1.55</v>
      </c>
      <c r="AK129" s="2">
        <v>-1.55</v>
      </c>
      <c r="AL129" s="2">
        <v>-1.55</v>
      </c>
      <c r="AM129" s="2">
        <v>-1.55</v>
      </c>
      <c r="AN129" s="2">
        <v>-1.55</v>
      </c>
      <c r="AO129" s="33">
        <v>-2345.7199999999998</v>
      </c>
      <c r="AP129" s="33">
        <v>-34.729999999999997</v>
      </c>
      <c r="AQ129" s="33">
        <v>-618.16999999999996</v>
      </c>
      <c r="AR129" s="33">
        <v>-796.94</v>
      </c>
      <c r="AS129" s="33">
        <v>-440.4</v>
      </c>
      <c r="AT129" s="33">
        <v>-1308.6600000000001</v>
      </c>
      <c r="AU129" s="33">
        <v>-3494.72</v>
      </c>
      <c r="AV129" s="33">
        <v>-2079.36</v>
      </c>
      <c r="AW129" s="33">
        <v>-4242.99</v>
      </c>
      <c r="AX129" s="33">
        <v>-3543.97</v>
      </c>
      <c r="AY129" s="33">
        <v>-7062.49</v>
      </c>
      <c r="AZ129" s="33">
        <v>-190.48</v>
      </c>
      <c r="BA129" s="31">
        <f t="shared" si="65"/>
        <v>24.95</v>
      </c>
      <c r="BB129" s="31">
        <f t="shared" si="65"/>
        <v>0.37</v>
      </c>
      <c r="BC129" s="31">
        <f t="shared" si="65"/>
        <v>6.58</v>
      </c>
      <c r="BD129" s="31">
        <f t="shared" si="63"/>
        <v>-305.20999999999998</v>
      </c>
      <c r="BE129" s="31">
        <f t="shared" si="63"/>
        <v>-168.66</v>
      </c>
      <c r="BF129" s="31">
        <f t="shared" si="63"/>
        <v>-501.19</v>
      </c>
      <c r="BG129" s="31">
        <f t="shared" si="63"/>
        <v>-1338.4</v>
      </c>
      <c r="BH129" s="31">
        <f t="shared" si="63"/>
        <v>-1207.3699999999999</v>
      </c>
      <c r="BI129" s="31">
        <f t="shared" si="63"/>
        <v>-2463.67</v>
      </c>
      <c r="BJ129" s="31">
        <f t="shared" si="69"/>
        <v>-1257.54</v>
      </c>
      <c r="BK129" s="31">
        <f t="shared" si="69"/>
        <v>-2506.0500000000002</v>
      </c>
      <c r="BL129" s="31">
        <f t="shared" si="69"/>
        <v>-67.59</v>
      </c>
      <c r="BM129" s="6">
        <f t="shared" ca="1" si="80"/>
        <v>-9.9000000000000008E-3</v>
      </c>
      <c r="BN129" s="6">
        <f t="shared" ca="1" si="80"/>
        <v>-9.9000000000000008E-3</v>
      </c>
      <c r="BO129" s="6">
        <f t="shared" ca="1" si="80"/>
        <v>-9.9000000000000008E-3</v>
      </c>
      <c r="BP129" s="6">
        <f t="shared" ca="1" si="80"/>
        <v>-9.9000000000000008E-3</v>
      </c>
      <c r="BQ129" s="6">
        <f t="shared" ca="1" si="80"/>
        <v>-9.9000000000000008E-3</v>
      </c>
      <c r="BR129" s="6">
        <f t="shared" ca="1" si="80"/>
        <v>-9.9000000000000008E-3</v>
      </c>
      <c r="BS129" s="6">
        <f t="shared" ca="1" si="80"/>
        <v>-9.9000000000000008E-3</v>
      </c>
      <c r="BT129" s="6">
        <f t="shared" ca="1" si="80"/>
        <v>-9.9000000000000008E-3</v>
      </c>
      <c r="BU129" s="6">
        <f t="shared" ca="1" si="80"/>
        <v>-9.9000000000000008E-3</v>
      </c>
      <c r="BV129" s="6">
        <f t="shared" ca="1" si="80"/>
        <v>-9.9000000000000008E-3</v>
      </c>
      <c r="BW129" s="6">
        <f t="shared" ca="1" si="80"/>
        <v>-9.9000000000000008E-3</v>
      </c>
      <c r="BX129" s="6">
        <f t="shared" ca="1" si="80"/>
        <v>-9.9000000000000008E-3</v>
      </c>
      <c r="BY129" s="31">
        <f t="shared" ca="1" si="72"/>
        <v>-2470.4899999999998</v>
      </c>
      <c r="BZ129" s="31">
        <f t="shared" ca="1" si="72"/>
        <v>-36.57</v>
      </c>
      <c r="CA129" s="31">
        <f t="shared" ca="1" si="72"/>
        <v>-651.04999999999995</v>
      </c>
      <c r="CB129" s="31">
        <f t="shared" ca="1" si="70"/>
        <v>-839.33</v>
      </c>
      <c r="CC129" s="31">
        <f t="shared" ca="1" si="70"/>
        <v>-463.83</v>
      </c>
      <c r="CD129" s="31">
        <f t="shared" ca="1" si="70"/>
        <v>-1378.27</v>
      </c>
      <c r="CE129" s="31">
        <f t="shared" ca="1" si="70"/>
        <v>-3680.61</v>
      </c>
      <c r="CF129" s="31">
        <f t="shared" ca="1" si="70"/>
        <v>-1328.1</v>
      </c>
      <c r="CG129" s="31">
        <f t="shared" ca="1" si="70"/>
        <v>-2710.04</v>
      </c>
      <c r="CH129" s="31">
        <f t="shared" ca="1" si="70"/>
        <v>-2263.5700000000002</v>
      </c>
      <c r="CI129" s="31">
        <f t="shared" ca="1" si="70"/>
        <v>-4510.88</v>
      </c>
      <c r="CJ129" s="31">
        <f t="shared" ca="1" si="70"/>
        <v>-121.66</v>
      </c>
      <c r="CK129" s="32">
        <f t="shared" ca="1" si="66"/>
        <v>-998.18</v>
      </c>
      <c r="CL129" s="32">
        <f t="shared" ca="1" si="66"/>
        <v>-14.78</v>
      </c>
      <c r="CM129" s="32">
        <f t="shared" ca="1" si="66"/>
        <v>-263.05</v>
      </c>
      <c r="CN129" s="32">
        <f t="shared" ca="1" si="64"/>
        <v>-339.12</v>
      </c>
      <c r="CO129" s="32">
        <f t="shared" ca="1" si="64"/>
        <v>-187.4</v>
      </c>
      <c r="CP129" s="32">
        <f t="shared" ca="1" si="64"/>
        <v>-556.88</v>
      </c>
      <c r="CQ129" s="32">
        <f t="shared" ca="1" si="64"/>
        <v>-1487.12</v>
      </c>
      <c r="CR129" s="32">
        <f t="shared" ca="1" si="64"/>
        <v>-536.61</v>
      </c>
      <c r="CS129" s="32">
        <f t="shared" ca="1" si="64"/>
        <v>-1094.97</v>
      </c>
      <c r="CT129" s="32">
        <f t="shared" ca="1" si="71"/>
        <v>-914.57</v>
      </c>
      <c r="CU129" s="32">
        <f t="shared" ca="1" si="71"/>
        <v>-1822.58</v>
      </c>
      <c r="CV129" s="32">
        <f t="shared" ca="1" si="71"/>
        <v>-49.16</v>
      </c>
      <c r="CW129" s="31">
        <f t="shared" ca="1" si="62"/>
        <v>-1147.8999999999999</v>
      </c>
      <c r="CX129" s="31">
        <f t="shared" ca="1" si="62"/>
        <v>-16.990000000000006</v>
      </c>
      <c r="CY129" s="31">
        <f t="shared" ca="1" si="62"/>
        <v>-302.50999999999993</v>
      </c>
      <c r="CZ129" s="31">
        <f t="shared" ca="1" si="62"/>
        <v>-76.300000000000011</v>
      </c>
      <c r="DA129" s="31">
        <f t="shared" ca="1" si="62"/>
        <v>-42.170000000000044</v>
      </c>
      <c r="DB129" s="31">
        <f t="shared" ca="1" si="62"/>
        <v>-125.30000000000001</v>
      </c>
      <c r="DC129" s="31">
        <f t="shared" ca="1" si="62"/>
        <v>-334.60999999999967</v>
      </c>
      <c r="DD129" s="31">
        <f t="shared" ca="1" si="62"/>
        <v>1422.02</v>
      </c>
      <c r="DE129" s="31">
        <f t="shared" ca="1" si="62"/>
        <v>2901.6499999999996</v>
      </c>
      <c r="DF129" s="31">
        <f t="shared" ca="1" si="73"/>
        <v>1623.3699999999994</v>
      </c>
      <c r="DG129" s="31">
        <f t="shared" ca="1" si="73"/>
        <v>3235.08</v>
      </c>
      <c r="DH129" s="31">
        <f t="shared" ca="1" si="73"/>
        <v>87.25</v>
      </c>
      <c r="DI129" s="32">
        <f t="shared" ca="1" si="77"/>
        <v>-57.4</v>
      </c>
      <c r="DJ129" s="32">
        <f t="shared" ca="1" si="77"/>
        <v>-0.85</v>
      </c>
      <c r="DK129" s="32">
        <f t="shared" ca="1" si="77"/>
        <v>-15.13</v>
      </c>
      <c r="DL129" s="32">
        <f t="shared" ca="1" si="74"/>
        <v>-3.82</v>
      </c>
      <c r="DM129" s="32">
        <f t="shared" ca="1" si="74"/>
        <v>-2.11</v>
      </c>
      <c r="DN129" s="32">
        <f t="shared" ca="1" si="74"/>
        <v>-6.27</v>
      </c>
      <c r="DO129" s="32">
        <f t="shared" ca="1" si="58"/>
        <v>-16.73</v>
      </c>
      <c r="DP129" s="32">
        <f t="shared" ca="1" si="58"/>
        <v>71.099999999999994</v>
      </c>
      <c r="DQ129" s="32">
        <f t="shared" ca="1" si="58"/>
        <v>145.08000000000001</v>
      </c>
      <c r="DR129" s="32">
        <f t="shared" ca="1" si="58"/>
        <v>81.17</v>
      </c>
      <c r="DS129" s="32">
        <f t="shared" ca="1" si="58"/>
        <v>161.75</v>
      </c>
      <c r="DT129" s="32">
        <f t="shared" ca="1" si="58"/>
        <v>4.3600000000000003</v>
      </c>
      <c r="DU129" s="31">
        <f t="shared" ca="1" si="78"/>
        <v>-281.01</v>
      </c>
      <c r="DV129" s="31">
        <f t="shared" ca="1" si="78"/>
        <v>-4.12</v>
      </c>
      <c r="DW129" s="31">
        <f t="shared" ca="1" si="78"/>
        <v>-72.69</v>
      </c>
      <c r="DX129" s="31">
        <f t="shared" ca="1" si="75"/>
        <v>-18.16</v>
      </c>
      <c r="DY129" s="31">
        <f t="shared" ca="1" si="75"/>
        <v>-9.94</v>
      </c>
      <c r="DZ129" s="31">
        <f t="shared" ca="1" si="75"/>
        <v>-29.24</v>
      </c>
      <c r="EA129" s="31">
        <f t="shared" ca="1" si="59"/>
        <v>-77.34</v>
      </c>
      <c r="EB129" s="31">
        <f t="shared" ca="1" si="59"/>
        <v>325.36</v>
      </c>
      <c r="EC129" s="31">
        <f t="shared" ca="1" si="59"/>
        <v>657.15</v>
      </c>
      <c r="ED129" s="31">
        <f t="shared" ca="1" si="59"/>
        <v>363.99</v>
      </c>
      <c r="EE129" s="31">
        <f t="shared" ca="1" si="59"/>
        <v>717.83</v>
      </c>
      <c r="EF129" s="31">
        <f t="shared" ca="1" si="59"/>
        <v>19.16</v>
      </c>
      <c r="EG129" s="32">
        <f t="shared" ca="1" si="79"/>
        <v>-1486.31</v>
      </c>
      <c r="EH129" s="32">
        <f t="shared" ca="1" si="79"/>
        <v>-21.960000000000008</v>
      </c>
      <c r="EI129" s="32">
        <f t="shared" ca="1" si="79"/>
        <v>-390.32999999999993</v>
      </c>
      <c r="EJ129" s="32">
        <f t="shared" ca="1" si="76"/>
        <v>-98.28</v>
      </c>
      <c r="EK129" s="32">
        <f t="shared" ca="1" si="76"/>
        <v>-54.220000000000041</v>
      </c>
      <c r="EL129" s="32">
        <f t="shared" ca="1" si="76"/>
        <v>-160.81000000000003</v>
      </c>
      <c r="EM129" s="32">
        <f t="shared" ca="1" si="60"/>
        <v>-428.67999999999972</v>
      </c>
      <c r="EN129" s="32">
        <f t="shared" ca="1" si="60"/>
        <v>1818.48</v>
      </c>
      <c r="EO129" s="32">
        <f t="shared" ca="1" si="60"/>
        <v>3703.8799999999997</v>
      </c>
      <c r="EP129" s="32">
        <f t="shared" ca="1" si="60"/>
        <v>2068.5299999999997</v>
      </c>
      <c r="EQ129" s="32">
        <f t="shared" ca="1" si="60"/>
        <v>4114.66</v>
      </c>
      <c r="ER129" s="32">
        <f t="shared" ca="1" si="60"/>
        <v>110.77</v>
      </c>
    </row>
    <row r="130" spans="1:148" x14ac:dyDescent="0.25">
      <c r="A130" t="s">
        <v>487</v>
      </c>
      <c r="B130" s="1" t="s">
        <v>87</v>
      </c>
      <c r="C130" t="str">
        <f t="shared" ca="1" si="52"/>
        <v>WEY1</v>
      </c>
      <c r="D130" t="str">
        <f t="shared" ca="1" si="53"/>
        <v>Weyerhaeuser</v>
      </c>
      <c r="E130" s="51">
        <v>129.71197900000001</v>
      </c>
      <c r="F130" s="51">
        <v>46.865682999999997</v>
      </c>
      <c r="G130" s="51">
        <v>17.996082999999999</v>
      </c>
      <c r="H130" s="51">
        <v>239.47095200000001</v>
      </c>
      <c r="I130" s="51">
        <v>120.156509</v>
      </c>
      <c r="J130" s="51">
        <v>40.353335999999999</v>
      </c>
      <c r="K130" s="51">
        <v>132.13586799999999</v>
      </c>
      <c r="L130" s="51">
        <v>9.0278790000000004</v>
      </c>
      <c r="M130" s="51">
        <v>109.904269</v>
      </c>
      <c r="N130" s="51">
        <v>3.2312219999999998</v>
      </c>
      <c r="O130" s="51">
        <v>42.037556000000002</v>
      </c>
      <c r="P130" s="51">
        <v>179.65970999999999</v>
      </c>
      <c r="Q130" s="32">
        <v>4823.67</v>
      </c>
      <c r="R130" s="32">
        <v>1942.52</v>
      </c>
      <c r="S130" s="32">
        <v>758.66</v>
      </c>
      <c r="T130" s="32">
        <v>9849.74</v>
      </c>
      <c r="U130" s="32">
        <v>2962.08</v>
      </c>
      <c r="V130" s="32">
        <v>912</v>
      </c>
      <c r="W130" s="32">
        <v>10627.73</v>
      </c>
      <c r="X130" s="32">
        <v>212.54</v>
      </c>
      <c r="Y130" s="32">
        <v>44719.360000000001</v>
      </c>
      <c r="Z130" s="32">
        <v>100.45</v>
      </c>
      <c r="AA130" s="32">
        <v>1807.36</v>
      </c>
      <c r="AB130" s="32">
        <v>7257.55</v>
      </c>
      <c r="AC130" s="2">
        <v>-3.03</v>
      </c>
      <c r="AD130" s="2">
        <v>-3.03</v>
      </c>
      <c r="AE130" s="2">
        <v>-3.03</v>
      </c>
      <c r="AF130" s="2">
        <v>-3.03</v>
      </c>
      <c r="AG130" s="2">
        <v>-3.03</v>
      </c>
      <c r="AH130" s="2">
        <v>-3.03</v>
      </c>
      <c r="AI130" s="2">
        <v>-3.03</v>
      </c>
      <c r="AJ130" s="2">
        <v>-3.65</v>
      </c>
      <c r="AK130" s="2">
        <v>-3.65</v>
      </c>
      <c r="AL130" s="2">
        <v>-3.65</v>
      </c>
      <c r="AM130" s="2">
        <v>-3.65</v>
      </c>
      <c r="AN130" s="2">
        <v>-3.65</v>
      </c>
      <c r="AO130" s="33">
        <v>-146.16</v>
      </c>
      <c r="AP130" s="33">
        <v>-58.86</v>
      </c>
      <c r="AQ130" s="33">
        <v>-22.99</v>
      </c>
      <c r="AR130" s="33">
        <v>-298.45</v>
      </c>
      <c r="AS130" s="33">
        <v>-89.75</v>
      </c>
      <c r="AT130" s="33">
        <v>-27.63</v>
      </c>
      <c r="AU130" s="33">
        <v>-322.02</v>
      </c>
      <c r="AV130" s="33">
        <v>-7.76</v>
      </c>
      <c r="AW130" s="33">
        <v>-1632.26</v>
      </c>
      <c r="AX130" s="33">
        <v>-3.67</v>
      </c>
      <c r="AY130" s="33">
        <v>-65.97</v>
      </c>
      <c r="AZ130" s="33">
        <v>-264.89999999999998</v>
      </c>
      <c r="BA130" s="31">
        <f t="shared" si="65"/>
        <v>0.48</v>
      </c>
      <c r="BB130" s="31">
        <f t="shared" si="65"/>
        <v>0.19</v>
      </c>
      <c r="BC130" s="31">
        <f t="shared" si="65"/>
        <v>0.08</v>
      </c>
      <c r="BD130" s="31">
        <f t="shared" si="63"/>
        <v>-35.46</v>
      </c>
      <c r="BE130" s="31">
        <f t="shared" si="63"/>
        <v>-10.66</v>
      </c>
      <c r="BF130" s="31">
        <f t="shared" si="63"/>
        <v>-3.28</v>
      </c>
      <c r="BG130" s="31">
        <f t="shared" si="63"/>
        <v>-38.26</v>
      </c>
      <c r="BH130" s="31">
        <f t="shared" si="63"/>
        <v>-1.91</v>
      </c>
      <c r="BI130" s="31">
        <f t="shared" si="63"/>
        <v>-402.47</v>
      </c>
      <c r="BJ130" s="31">
        <f t="shared" si="69"/>
        <v>-0.55000000000000004</v>
      </c>
      <c r="BK130" s="31">
        <f t="shared" si="69"/>
        <v>-9.94</v>
      </c>
      <c r="BL130" s="31">
        <f t="shared" si="69"/>
        <v>-39.92</v>
      </c>
      <c r="BM130" s="6">
        <f t="shared" ca="1" si="80"/>
        <v>-9.0800000000000006E-2</v>
      </c>
      <c r="BN130" s="6">
        <f t="shared" ca="1" si="80"/>
        <v>-9.0800000000000006E-2</v>
      </c>
      <c r="BO130" s="6">
        <f t="shared" ca="1" si="80"/>
        <v>-9.0800000000000006E-2</v>
      </c>
      <c r="BP130" s="6">
        <f t="shared" ca="1" si="80"/>
        <v>-9.0800000000000006E-2</v>
      </c>
      <c r="BQ130" s="6">
        <f t="shared" ca="1" si="80"/>
        <v>-9.0800000000000006E-2</v>
      </c>
      <c r="BR130" s="6">
        <f t="shared" ca="1" si="80"/>
        <v>-9.0800000000000006E-2</v>
      </c>
      <c r="BS130" s="6">
        <f t="shared" ca="1" si="80"/>
        <v>-9.0800000000000006E-2</v>
      </c>
      <c r="BT130" s="6">
        <f t="shared" ca="1" si="80"/>
        <v>-9.0800000000000006E-2</v>
      </c>
      <c r="BU130" s="6">
        <f t="shared" ca="1" si="80"/>
        <v>-9.0800000000000006E-2</v>
      </c>
      <c r="BV130" s="6">
        <f t="shared" ca="1" si="80"/>
        <v>-9.0800000000000006E-2</v>
      </c>
      <c r="BW130" s="6">
        <f t="shared" ca="1" si="80"/>
        <v>-9.0800000000000006E-2</v>
      </c>
      <c r="BX130" s="6">
        <f t="shared" ca="1" si="80"/>
        <v>-9.0800000000000006E-2</v>
      </c>
      <c r="BY130" s="31">
        <f t="shared" ca="1" si="72"/>
        <v>-437.99</v>
      </c>
      <c r="BZ130" s="31">
        <f t="shared" ca="1" si="72"/>
        <v>-176.38</v>
      </c>
      <c r="CA130" s="31">
        <f t="shared" ca="1" si="72"/>
        <v>-68.89</v>
      </c>
      <c r="CB130" s="31">
        <f t="shared" ca="1" si="70"/>
        <v>-894.36</v>
      </c>
      <c r="CC130" s="31">
        <f t="shared" ca="1" si="70"/>
        <v>-268.95999999999998</v>
      </c>
      <c r="CD130" s="31">
        <f t="shared" ca="1" si="70"/>
        <v>-82.81</v>
      </c>
      <c r="CE130" s="31">
        <f t="shared" ca="1" si="70"/>
        <v>-965</v>
      </c>
      <c r="CF130" s="31">
        <f t="shared" ca="1" si="70"/>
        <v>-19.3</v>
      </c>
      <c r="CG130" s="31">
        <f t="shared" ca="1" si="70"/>
        <v>-4060.52</v>
      </c>
      <c r="CH130" s="31">
        <f t="shared" ca="1" si="70"/>
        <v>-9.1199999999999992</v>
      </c>
      <c r="CI130" s="31">
        <f t="shared" ca="1" si="70"/>
        <v>-164.11</v>
      </c>
      <c r="CJ130" s="31">
        <f t="shared" ca="1" si="70"/>
        <v>-658.99</v>
      </c>
      <c r="CK130" s="32">
        <f t="shared" ca="1" si="66"/>
        <v>-19.29</v>
      </c>
      <c r="CL130" s="32">
        <f t="shared" ca="1" si="66"/>
        <v>-7.77</v>
      </c>
      <c r="CM130" s="32">
        <f t="shared" ca="1" si="66"/>
        <v>-3.03</v>
      </c>
      <c r="CN130" s="32">
        <f t="shared" ca="1" si="64"/>
        <v>-39.4</v>
      </c>
      <c r="CO130" s="32">
        <f t="shared" ca="1" si="64"/>
        <v>-11.85</v>
      </c>
      <c r="CP130" s="32">
        <f t="shared" ca="1" si="64"/>
        <v>-3.65</v>
      </c>
      <c r="CQ130" s="32">
        <f t="shared" ca="1" si="64"/>
        <v>-42.51</v>
      </c>
      <c r="CR130" s="32">
        <f t="shared" ca="1" si="64"/>
        <v>-0.85</v>
      </c>
      <c r="CS130" s="32">
        <f t="shared" ca="1" si="64"/>
        <v>-178.88</v>
      </c>
      <c r="CT130" s="32">
        <f t="shared" ca="1" si="71"/>
        <v>-0.4</v>
      </c>
      <c r="CU130" s="32">
        <f t="shared" ca="1" si="71"/>
        <v>-7.23</v>
      </c>
      <c r="CV130" s="32">
        <f t="shared" ca="1" si="71"/>
        <v>-29.03</v>
      </c>
      <c r="CW130" s="31">
        <f t="shared" ca="1" si="62"/>
        <v>-311.60000000000002</v>
      </c>
      <c r="CX130" s="31">
        <f t="shared" ca="1" si="62"/>
        <v>-125.48</v>
      </c>
      <c r="CY130" s="31">
        <f t="shared" ca="1" si="62"/>
        <v>-49.010000000000005</v>
      </c>
      <c r="CZ130" s="31">
        <f t="shared" ca="1" si="62"/>
        <v>-599.84999999999991</v>
      </c>
      <c r="DA130" s="31">
        <f t="shared" ca="1" si="62"/>
        <v>-180.4</v>
      </c>
      <c r="DB130" s="31">
        <f t="shared" ca="1" si="62"/>
        <v>-55.550000000000011</v>
      </c>
      <c r="DC130" s="31">
        <f t="shared" ca="1" si="62"/>
        <v>-647.23</v>
      </c>
      <c r="DD130" s="31">
        <f t="shared" ca="1" si="62"/>
        <v>-10.480000000000002</v>
      </c>
      <c r="DE130" s="31">
        <f t="shared" ca="1" si="62"/>
        <v>-2204.6699999999992</v>
      </c>
      <c r="DF130" s="31">
        <f t="shared" ca="1" si="73"/>
        <v>-5.3</v>
      </c>
      <c r="DG130" s="31">
        <f t="shared" ca="1" si="73"/>
        <v>-95.43</v>
      </c>
      <c r="DH130" s="31">
        <f t="shared" ca="1" si="73"/>
        <v>-383.2</v>
      </c>
      <c r="DI130" s="32">
        <f t="shared" ca="1" si="77"/>
        <v>-15.58</v>
      </c>
      <c r="DJ130" s="32">
        <f t="shared" ca="1" si="77"/>
        <v>-6.27</v>
      </c>
      <c r="DK130" s="32">
        <f t="shared" ca="1" si="77"/>
        <v>-2.4500000000000002</v>
      </c>
      <c r="DL130" s="32">
        <f t="shared" ca="1" si="74"/>
        <v>-29.99</v>
      </c>
      <c r="DM130" s="32">
        <f t="shared" ca="1" si="74"/>
        <v>-9.02</v>
      </c>
      <c r="DN130" s="32">
        <f t="shared" ca="1" si="74"/>
        <v>-2.78</v>
      </c>
      <c r="DO130" s="32">
        <f t="shared" ca="1" si="58"/>
        <v>-32.36</v>
      </c>
      <c r="DP130" s="32">
        <f t="shared" ca="1" si="58"/>
        <v>-0.52</v>
      </c>
      <c r="DQ130" s="32">
        <f t="shared" ca="1" si="58"/>
        <v>-110.23</v>
      </c>
      <c r="DR130" s="32">
        <f t="shared" ca="1" si="58"/>
        <v>-0.27</v>
      </c>
      <c r="DS130" s="32">
        <f t="shared" ca="1" si="58"/>
        <v>-4.7699999999999996</v>
      </c>
      <c r="DT130" s="32">
        <f t="shared" ca="1" si="58"/>
        <v>-19.16</v>
      </c>
      <c r="DU130" s="31">
        <f t="shared" ca="1" si="78"/>
        <v>-76.28</v>
      </c>
      <c r="DV130" s="31">
        <f t="shared" ca="1" si="78"/>
        <v>-30.43</v>
      </c>
      <c r="DW130" s="31">
        <f t="shared" ca="1" si="78"/>
        <v>-11.78</v>
      </c>
      <c r="DX130" s="31">
        <f t="shared" ca="1" si="75"/>
        <v>-142.75</v>
      </c>
      <c r="DY130" s="31">
        <f t="shared" ca="1" si="75"/>
        <v>-42.52</v>
      </c>
      <c r="DZ130" s="31">
        <f t="shared" ca="1" si="75"/>
        <v>-12.96</v>
      </c>
      <c r="EA130" s="31">
        <f t="shared" ca="1" si="59"/>
        <v>-149.6</v>
      </c>
      <c r="EB130" s="31">
        <f t="shared" ca="1" si="59"/>
        <v>-2.4</v>
      </c>
      <c r="EC130" s="31">
        <f t="shared" ca="1" si="59"/>
        <v>-499.3</v>
      </c>
      <c r="ED130" s="31">
        <f t="shared" ca="1" si="59"/>
        <v>-1.19</v>
      </c>
      <c r="EE130" s="31">
        <f t="shared" ca="1" si="59"/>
        <v>-21.18</v>
      </c>
      <c r="EF130" s="31">
        <f t="shared" ca="1" si="59"/>
        <v>-84.16</v>
      </c>
      <c r="EG130" s="32">
        <f t="shared" ca="1" si="79"/>
        <v>-403.46000000000004</v>
      </c>
      <c r="EH130" s="32">
        <f t="shared" ca="1" si="79"/>
        <v>-162.18</v>
      </c>
      <c r="EI130" s="32">
        <f t="shared" ca="1" si="79"/>
        <v>-63.240000000000009</v>
      </c>
      <c r="EJ130" s="32">
        <f t="shared" ca="1" si="76"/>
        <v>-772.58999999999992</v>
      </c>
      <c r="EK130" s="32">
        <f t="shared" ca="1" si="76"/>
        <v>-231.94000000000003</v>
      </c>
      <c r="EL130" s="32">
        <f t="shared" ca="1" si="76"/>
        <v>-71.29000000000002</v>
      </c>
      <c r="EM130" s="32">
        <f t="shared" ca="1" si="60"/>
        <v>-829.19</v>
      </c>
      <c r="EN130" s="32">
        <f t="shared" ca="1" si="60"/>
        <v>-13.400000000000002</v>
      </c>
      <c r="EO130" s="32">
        <f t="shared" ca="1" si="60"/>
        <v>-2814.1999999999994</v>
      </c>
      <c r="EP130" s="32">
        <f t="shared" ca="1" si="60"/>
        <v>-6.76</v>
      </c>
      <c r="EQ130" s="32">
        <f t="shared" ca="1" si="60"/>
        <v>-121.38</v>
      </c>
      <c r="ER130" s="32">
        <f t="shared" ca="1" si="60"/>
        <v>-486.52</v>
      </c>
    </row>
    <row r="132" spans="1:148" x14ac:dyDescent="0.25">
      <c r="A132" t="s">
        <v>522</v>
      </c>
    </row>
    <row r="133" spans="1:148" x14ac:dyDescent="0.25">
      <c r="A133" t="s">
        <v>531</v>
      </c>
    </row>
    <row r="134" spans="1:148" x14ac:dyDescent="0.25">
      <c r="A134" t="s">
        <v>523</v>
      </c>
    </row>
    <row r="135" spans="1:148" x14ac:dyDescent="0.25">
      <c r="A135" t="s">
        <v>524</v>
      </c>
    </row>
    <row r="136" spans="1:148" x14ac:dyDescent="0.25">
      <c r="A136" t="s">
        <v>525</v>
      </c>
    </row>
    <row r="137" spans="1:148" x14ac:dyDescent="0.25">
      <c r="A137" t="s">
        <v>526</v>
      </c>
    </row>
    <row r="138" spans="1:148" x14ac:dyDescent="0.25">
      <c r="A138" t="s">
        <v>527</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38"/>
  <sheetViews>
    <sheetView showZeros="0" workbookViewId="0">
      <pane xSplit="3" ySplit="4" topLeftCell="D5" activePane="bottomRight" state="frozen"/>
      <selection activeCell="BM5" sqref="BM5"/>
      <selection pane="topRight" activeCell="BM5" sqref="BM5"/>
      <selection pane="bottomLeft" activeCell="BM5" sqref="BM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551</v>
      </c>
      <c r="BY1" s="55"/>
    </row>
    <row r="2" spans="1:148" x14ac:dyDescent="0.25">
      <c r="A2" s="29" t="s">
        <v>549</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428</v>
      </c>
      <c r="BA2" s="59" t="s">
        <v>4</v>
      </c>
      <c r="BB2" s="60"/>
      <c r="BC2" s="60"/>
      <c r="BD2" s="60"/>
      <c r="BE2" s="60"/>
      <c r="BF2" s="60"/>
      <c r="BG2" s="60"/>
      <c r="BH2" s="60"/>
      <c r="BI2" s="60"/>
      <c r="BJ2" s="25" t="s">
        <v>429</v>
      </c>
      <c r="BK2" s="79">
        <f>SUM(BA5:BL130)</f>
        <v>-17526070.500000045</v>
      </c>
      <c r="BL2" s="80"/>
      <c r="BM2" s="5" t="s">
        <v>5</v>
      </c>
      <c r="BN2" s="5"/>
      <c r="BO2" s="5"/>
      <c r="BP2" s="5"/>
      <c r="BQ2" s="5"/>
      <c r="BR2" s="5"/>
      <c r="BS2" s="5"/>
      <c r="BT2" s="5"/>
      <c r="BU2" s="5"/>
      <c r="BV2" s="5"/>
      <c r="BW2" s="5"/>
      <c r="BX2" s="5"/>
      <c r="BY2" s="61" t="s">
        <v>425</v>
      </c>
      <c r="CJ2" s="23" t="s">
        <v>512</v>
      </c>
      <c r="CK2" s="56" t="s">
        <v>433</v>
      </c>
      <c r="CL2" s="32"/>
      <c r="CM2" s="32"/>
      <c r="CN2" s="32"/>
      <c r="CO2" s="32"/>
      <c r="CP2" s="32"/>
      <c r="CQ2" s="32"/>
      <c r="CR2" s="32"/>
      <c r="CS2" s="32"/>
      <c r="CT2" s="32"/>
      <c r="CU2" s="32"/>
      <c r="CV2" s="24" t="s">
        <v>431</v>
      </c>
      <c r="CW2" s="61" t="s">
        <v>436</v>
      </c>
      <c r="CX2" s="61"/>
      <c r="CY2" s="61"/>
      <c r="CZ2" s="61"/>
      <c r="DA2" s="61"/>
      <c r="DB2" s="61"/>
      <c r="DC2" s="61"/>
      <c r="DD2" s="61"/>
      <c r="DE2" s="61"/>
      <c r="DF2" s="61"/>
      <c r="DG2" s="61"/>
      <c r="DH2" s="23" t="s">
        <v>540</v>
      </c>
      <c r="DI2" s="56" t="s">
        <v>528</v>
      </c>
      <c r="DJ2" s="56"/>
      <c r="DK2" s="56"/>
      <c r="DL2" s="56"/>
      <c r="DM2" s="56"/>
      <c r="DN2" s="56"/>
      <c r="DO2" s="56"/>
      <c r="DP2" s="56"/>
      <c r="DQ2" s="56"/>
      <c r="DR2" s="56"/>
      <c r="DS2" s="56"/>
      <c r="DT2" s="24" t="s">
        <v>529</v>
      </c>
      <c r="DU2" s="61" t="s">
        <v>435</v>
      </c>
      <c r="DV2" s="61"/>
      <c r="DW2" s="61"/>
      <c r="DX2" s="61"/>
      <c r="DY2" s="61"/>
      <c r="DZ2" s="61"/>
      <c r="EA2" s="61"/>
      <c r="EB2" s="61"/>
      <c r="EC2" s="61"/>
      <c r="ED2" s="61"/>
      <c r="EE2" s="61"/>
      <c r="EF2" s="23" t="s">
        <v>532</v>
      </c>
      <c r="EG2" s="56" t="s">
        <v>427</v>
      </c>
      <c r="EH2" s="32"/>
      <c r="EI2" s="32"/>
      <c r="EJ2" s="32"/>
      <c r="EK2" s="32"/>
      <c r="EL2" s="32"/>
      <c r="EM2" s="32"/>
      <c r="EN2" s="32"/>
      <c r="EO2" s="32"/>
      <c r="EP2" s="32"/>
      <c r="EQ2" s="32"/>
      <c r="ER2" s="24" t="s">
        <v>533</v>
      </c>
    </row>
    <row r="3" spans="1:148" x14ac:dyDescent="0.25">
      <c r="E3" s="53" t="s">
        <v>6</v>
      </c>
      <c r="F3" s="54"/>
      <c r="G3" s="54"/>
      <c r="H3" s="54"/>
      <c r="I3" s="54"/>
      <c r="J3" s="54"/>
      <c r="K3" s="54"/>
      <c r="L3" s="54"/>
      <c r="M3" s="54"/>
      <c r="N3" s="54"/>
      <c r="O3" s="81">
        <f>SUM(E5:P130)</f>
        <v>57893236.558127269</v>
      </c>
      <c r="P3" s="82"/>
      <c r="Q3" s="57" t="s">
        <v>7</v>
      </c>
      <c r="R3" s="58"/>
      <c r="S3" s="58"/>
      <c r="T3" s="58"/>
      <c r="U3" s="58"/>
      <c r="V3" s="58"/>
      <c r="W3" s="58"/>
      <c r="X3" s="58"/>
      <c r="Y3" s="58"/>
      <c r="Z3" s="58"/>
      <c r="AA3" s="77">
        <f>SUM(Q5:AB130)</f>
        <v>3952687550.239996</v>
      </c>
      <c r="AB3" s="78"/>
      <c r="AD3" s="4"/>
      <c r="AE3" s="4"/>
      <c r="AF3" s="4"/>
      <c r="AG3" s="4"/>
      <c r="AH3" s="4"/>
      <c r="AI3" s="4"/>
      <c r="AJ3" s="4"/>
      <c r="AK3" s="4"/>
      <c r="AL3" s="4"/>
      <c r="AM3" s="4"/>
      <c r="AN3" s="4"/>
      <c r="AO3" s="36" t="s">
        <v>424</v>
      </c>
      <c r="AP3" s="44"/>
      <c r="AQ3" s="44"/>
      <c r="AR3" s="44"/>
      <c r="AS3" s="44"/>
      <c r="AT3" s="44"/>
      <c r="AU3" s="44"/>
      <c r="AV3" s="44"/>
      <c r="AW3" s="44"/>
      <c r="AX3" s="44"/>
      <c r="AY3" s="77">
        <f>SUM(AO5:AZ130)</f>
        <v>145685363.9000001</v>
      </c>
      <c r="AZ3" s="78"/>
      <c r="BA3" s="62">
        <v>1E-4</v>
      </c>
      <c r="BB3" s="62">
        <v>1E-4</v>
      </c>
      <c r="BC3" s="62">
        <v>1E-4</v>
      </c>
      <c r="BD3" s="62">
        <v>-3.5999999999999999E-3</v>
      </c>
      <c r="BE3" s="62">
        <v>-3.5999999999999999E-3</v>
      </c>
      <c r="BF3" s="62">
        <v>-3.5999999999999999E-3</v>
      </c>
      <c r="BG3" s="62">
        <v>-3.5999999999999999E-3</v>
      </c>
      <c r="BH3" s="62">
        <v>-8.9999999999999993E-3</v>
      </c>
      <c r="BI3" s="62">
        <v>-8.9999999999999993E-3</v>
      </c>
      <c r="BJ3" s="62">
        <v>-5.4999999999999997E-3</v>
      </c>
      <c r="BK3" s="62">
        <v>-5.4999999999999997E-3</v>
      </c>
      <c r="BL3" s="62">
        <v>-5.4999999999999997E-3</v>
      </c>
      <c r="BM3" s="6"/>
      <c r="BN3" s="6"/>
      <c r="BO3" s="6"/>
      <c r="BP3" s="6"/>
      <c r="BQ3" s="6"/>
      <c r="BR3" s="6"/>
      <c r="BS3" s="6"/>
      <c r="BT3" s="6"/>
      <c r="BU3" s="6"/>
      <c r="BV3" s="6"/>
      <c r="BW3" s="6"/>
      <c r="BX3" s="6"/>
      <c r="BY3" s="59" t="s">
        <v>426</v>
      </c>
      <c r="BZ3" s="60"/>
      <c r="CA3" s="60"/>
      <c r="CB3" s="60"/>
      <c r="CC3" s="60"/>
      <c r="CD3" s="60"/>
      <c r="CE3" s="60"/>
      <c r="CF3" s="60"/>
      <c r="CG3" s="60"/>
      <c r="CH3" s="60"/>
      <c r="CI3" s="79">
        <f>SUM(BY5:CJ130)</f>
        <v>143891913.91000003</v>
      </c>
      <c r="CJ3" s="80"/>
      <c r="CK3" s="57" t="s">
        <v>432</v>
      </c>
      <c r="CL3" s="58"/>
      <c r="CM3" s="58"/>
      <c r="CN3" s="58"/>
      <c r="CO3" s="58"/>
      <c r="CP3" s="58"/>
      <c r="CQ3" s="58"/>
      <c r="CR3" s="58"/>
      <c r="CS3" s="58"/>
      <c r="CT3" s="44"/>
      <c r="CU3" s="44" t="s">
        <v>434</v>
      </c>
      <c r="CV3" s="63">
        <f>ROUND(-(CI3-AY3-BK2)/AA3,4)</f>
        <v>-4.0000000000000001E-3</v>
      </c>
      <c r="CW3" s="59" t="s">
        <v>437</v>
      </c>
      <c r="CX3" s="60"/>
      <c r="CY3" s="60"/>
      <c r="CZ3" s="60"/>
      <c r="DA3" s="60"/>
      <c r="DB3" s="60"/>
      <c r="DC3" s="60"/>
      <c r="DD3" s="60"/>
      <c r="DE3" s="60"/>
      <c r="DF3" s="60"/>
      <c r="DG3" s="79">
        <f>SUM(CW5:DH130)</f>
        <v>-78129.700000012381</v>
      </c>
      <c r="DH3" s="80"/>
      <c r="DI3" s="57" t="s">
        <v>530</v>
      </c>
      <c r="DJ3" s="58"/>
      <c r="DK3" s="58"/>
      <c r="DL3" s="58"/>
      <c r="DM3" s="58"/>
      <c r="DN3" s="58"/>
      <c r="DO3" s="58"/>
      <c r="DP3" s="58"/>
      <c r="DQ3" s="58"/>
      <c r="DR3" s="58"/>
      <c r="DS3" s="77">
        <f>SUM(DI5:DT130)</f>
        <v>-3906.4900000002531</v>
      </c>
      <c r="DT3" s="78"/>
      <c r="DU3" s="62">
        <v>0.24480717119544868</v>
      </c>
      <c r="DV3" s="62">
        <v>0.24247793622277111</v>
      </c>
      <c r="DW3" s="62">
        <v>0.24029897447413723</v>
      </c>
      <c r="DX3" s="62">
        <v>0.23796973950145964</v>
      </c>
      <c r="DY3" s="62">
        <v>0.23571564114080387</v>
      </c>
      <c r="DZ3" s="62">
        <v>0.23338640616812628</v>
      </c>
      <c r="EA3" s="62">
        <v>0.23113230780747054</v>
      </c>
      <c r="EB3" s="62">
        <v>0.22880307283479295</v>
      </c>
      <c r="EC3" s="62">
        <v>0.22647383786211536</v>
      </c>
      <c r="ED3" s="62">
        <v>0.22421973950145963</v>
      </c>
      <c r="EE3" s="62">
        <v>0.22189050452878201</v>
      </c>
      <c r="EF3" s="62">
        <v>0.2196364061681263</v>
      </c>
      <c r="EG3" s="57" t="s">
        <v>438</v>
      </c>
      <c r="EH3" s="58"/>
      <c r="EI3" s="58"/>
      <c r="EJ3" s="58"/>
      <c r="EK3" s="58"/>
      <c r="EL3" s="58"/>
      <c r="EM3" s="58"/>
      <c r="EN3" s="58"/>
      <c r="EO3" s="58"/>
      <c r="EP3" s="58"/>
      <c r="EQ3" s="77">
        <f>SUM(EG5:ER130)</f>
        <v>-253903.27999999328</v>
      </c>
      <c r="ER3" s="78"/>
    </row>
    <row r="4" spans="1:148" s="7" customFormat="1" x14ac:dyDescent="0.25">
      <c r="A4" s="7" t="s">
        <v>8</v>
      </c>
      <c r="B4" s="1" t="s">
        <v>488</v>
      </c>
      <c r="C4" s="7" t="s">
        <v>9</v>
      </c>
      <c r="D4" s="7" t="s">
        <v>10</v>
      </c>
      <c r="E4" s="8">
        <v>40909</v>
      </c>
      <c r="F4" s="8">
        <v>40940</v>
      </c>
      <c r="G4" s="8">
        <v>40969</v>
      </c>
      <c r="H4" s="8">
        <v>41000</v>
      </c>
      <c r="I4" s="8">
        <v>41030</v>
      </c>
      <c r="J4" s="8">
        <v>41061</v>
      </c>
      <c r="K4" s="8">
        <v>41091</v>
      </c>
      <c r="L4" s="8">
        <v>41122</v>
      </c>
      <c r="M4" s="8">
        <v>41153</v>
      </c>
      <c r="N4" s="8">
        <v>41183</v>
      </c>
      <c r="O4" s="8">
        <v>41214</v>
      </c>
      <c r="P4" s="8">
        <v>41244</v>
      </c>
      <c r="Q4" s="9">
        <v>40909</v>
      </c>
      <c r="R4" s="9">
        <v>40940</v>
      </c>
      <c r="S4" s="9">
        <v>40969</v>
      </c>
      <c r="T4" s="9">
        <v>41000</v>
      </c>
      <c r="U4" s="9">
        <v>41030</v>
      </c>
      <c r="V4" s="9">
        <v>41061</v>
      </c>
      <c r="W4" s="9">
        <v>41091</v>
      </c>
      <c r="X4" s="9">
        <v>41122</v>
      </c>
      <c r="Y4" s="9">
        <v>41153</v>
      </c>
      <c r="Z4" s="9">
        <v>41183</v>
      </c>
      <c r="AA4" s="9">
        <v>41214</v>
      </c>
      <c r="AB4" s="9">
        <v>41244</v>
      </c>
      <c r="AC4" s="8">
        <v>40909</v>
      </c>
      <c r="AD4" s="8">
        <v>40940</v>
      </c>
      <c r="AE4" s="8">
        <v>40969</v>
      </c>
      <c r="AF4" s="8">
        <v>41000</v>
      </c>
      <c r="AG4" s="8">
        <v>41030</v>
      </c>
      <c r="AH4" s="8">
        <v>41061</v>
      </c>
      <c r="AI4" s="8">
        <v>41091</v>
      </c>
      <c r="AJ4" s="8">
        <v>41122</v>
      </c>
      <c r="AK4" s="8">
        <v>41153</v>
      </c>
      <c r="AL4" s="8">
        <v>41183</v>
      </c>
      <c r="AM4" s="8">
        <v>41214</v>
      </c>
      <c r="AN4" s="8">
        <v>41244</v>
      </c>
      <c r="AO4" s="37">
        <v>40909</v>
      </c>
      <c r="AP4" s="37">
        <v>40940</v>
      </c>
      <c r="AQ4" s="37">
        <v>40969</v>
      </c>
      <c r="AR4" s="37">
        <v>41000</v>
      </c>
      <c r="AS4" s="37">
        <v>41030</v>
      </c>
      <c r="AT4" s="37">
        <v>41061</v>
      </c>
      <c r="AU4" s="37">
        <v>41091</v>
      </c>
      <c r="AV4" s="37">
        <v>41122</v>
      </c>
      <c r="AW4" s="37">
        <v>41153</v>
      </c>
      <c r="AX4" s="37">
        <v>41183</v>
      </c>
      <c r="AY4" s="37">
        <v>41214</v>
      </c>
      <c r="AZ4" s="37">
        <v>41244</v>
      </c>
      <c r="BA4" s="10">
        <v>40909</v>
      </c>
      <c r="BB4" s="10">
        <v>40940</v>
      </c>
      <c r="BC4" s="10">
        <v>40969</v>
      </c>
      <c r="BD4" s="10">
        <v>41000</v>
      </c>
      <c r="BE4" s="10">
        <v>41030</v>
      </c>
      <c r="BF4" s="10">
        <v>41061</v>
      </c>
      <c r="BG4" s="10">
        <v>41091</v>
      </c>
      <c r="BH4" s="10">
        <v>41122</v>
      </c>
      <c r="BI4" s="10">
        <v>41153</v>
      </c>
      <c r="BJ4" s="10">
        <v>41183</v>
      </c>
      <c r="BK4" s="10">
        <v>41214</v>
      </c>
      <c r="BL4" s="10">
        <v>41244</v>
      </c>
      <c r="BM4" s="9">
        <v>40909</v>
      </c>
      <c r="BN4" s="9">
        <v>40940</v>
      </c>
      <c r="BO4" s="9">
        <v>40969</v>
      </c>
      <c r="BP4" s="9">
        <v>41000</v>
      </c>
      <c r="BQ4" s="9">
        <v>41030</v>
      </c>
      <c r="BR4" s="9">
        <v>41061</v>
      </c>
      <c r="BS4" s="9">
        <v>41091</v>
      </c>
      <c r="BT4" s="9">
        <v>41122</v>
      </c>
      <c r="BU4" s="9">
        <v>41153</v>
      </c>
      <c r="BV4" s="9">
        <v>41183</v>
      </c>
      <c r="BW4" s="9">
        <v>41214</v>
      </c>
      <c r="BX4" s="9">
        <v>41244</v>
      </c>
      <c r="BY4" s="10">
        <v>40909</v>
      </c>
      <c r="BZ4" s="10">
        <v>40940</v>
      </c>
      <c r="CA4" s="10">
        <v>40969</v>
      </c>
      <c r="CB4" s="10">
        <v>41000</v>
      </c>
      <c r="CC4" s="10">
        <v>41030</v>
      </c>
      <c r="CD4" s="10">
        <v>41061</v>
      </c>
      <c r="CE4" s="10">
        <v>41091</v>
      </c>
      <c r="CF4" s="10">
        <v>41122</v>
      </c>
      <c r="CG4" s="10">
        <v>41153</v>
      </c>
      <c r="CH4" s="10">
        <v>41183</v>
      </c>
      <c r="CI4" s="10">
        <v>41214</v>
      </c>
      <c r="CJ4" s="10">
        <v>41244</v>
      </c>
      <c r="CK4" s="9">
        <v>40909</v>
      </c>
      <c r="CL4" s="9">
        <v>40940</v>
      </c>
      <c r="CM4" s="9">
        <v>40969</v>
      </c>
      <c r="CN4" s="9">
        <v>41000</v>
      </c>
      <c r="CO4" s="9">
        <v>41030</v>
      </c>
      <c r="CP4" s="9">
        <v>41061</v>
      </c>
      <c r="CQ4" s="9">
        <v>41091</v>
      </c>
      <c r="CR4" s="9">
        <v>41122</v>
      </c>
      <c r="CS4" s="9">
        <v>41153</v>
      </c>
      <c r="CT4" s="9">
        <v>41183</v>
      </c>
      <c r="CU4" s="9">
        <v>41214</v>
      </c>
      <c r="CV4" s="9">
        <v>41244</v>
      </c>
      <c r="CW4" s="10">
        <v>40909</v>
      </c>
      <c r="CX4" s="10">
        <v>40940</v>
      </c>
      <c r="CY4" s="10">
        <v>40969</v>
      </c>
      <c r="CZ4" s="10">
        <v>41000</v>
      </c>
      <c r="DA4" s="10">
        <v>41030</v>
      </c>
      <c r="DB4" s="10">
        <v>41061</v>
      </c>
      <c r="DC4" s="10">
        <v>41091</v>
      </c>
      <c r="DD4" s="10">
        <v>41122</v>
      </c>
      <c r="DE4" s="10">
        <v>41153</v>
      </c>
      <c r="DF4" s="10">
        <v>41183</v>
      </c>
      <c r="DG4" s="10">
        <v>41214</v>
      </c>
      <c r="DH4" s="10">
        <v>41244</v>
      </c>
      <c r="DI4" s="9">
        <v>40909</v>
      </c>
      <c r="DJ4" s="9">
        <v>40940</v>
      </c>
      <c r="DK4" s="9">
        <v>40969</v>
      </c>
      <c r="DL4" s="9">
        <v>41000</v>
      </c>
      <c r="DM4" s="9">
        <v>41030</v>
      </c>
      <c r="DN4" s="9">
        <v>41061</v>
      </c>
      <c r="DO4" s="9">
        <v>41091</v>
      </c>
      <c r="DP4" s="9">
        <v>41122</v>
      </c>
      <c r="DQ4" s="9">
        <v>41153</v>
      </c>
      <c r="DR4" s="9">
        <v>41183</v>
      </c>
      <c r="DS4" s="9">
        <v>41214</v>
      </c>
      <c r="DT4" s="9">
        <v>41244</v>
      </c>
      <c r="DU4" s="10">
        <v>40909</v>
      </c>
      <c r="DV4" s="10">
        <v>40940</v>
      </c>
      <c r="DW4" s="10">
        <v>40969</v>
      </c>
      <c r="DX4" s="10">
        <v>41000</v>
      </c>
      <c r="DY4" s="10">
        <v>41030</v>
      </c>
      <c r="DZ4" s="10">
        <v>41061</v>
      </c>
      <c r="EA4" s="10">
        <v>41091</v>
      </c>
      <c r="EB4" s="10">
        <v>41122</v>
      </c>
      <c r="EC4" s="10">
        <v>41153</v>
      </c>
      <c r="ED4" s="10">
        <v>41183</v>
      </c>
      <c r="EE4" s="10">
        <v>41214</v>
      </c>
      <c r="EF4" s="10">
        <v>41244</v>
      </c>
      <c r="EG4" s="9">
        <v>40909</v>
      </c>
      <c r="EH4" s="9">
        <v>40940</v>
      </c>
      <c r="EI4" s="9">
        <v>40969</v>
      </c>
      <c r="EJ4" s="9">
        <v>41000</v>
      </c>
      <c r="EK4" s="9">
        <v>41030</v>
      </c>
      <c r="EL4" s="9">
        <v>41061</v>
      </c>
      <c r="EM4" s="9">
        <v>41091</v>
      </c>
      <c r="EN4" s="9">
        <v>41122</v>
      </c>
      <c r="EO4" s="9">
        <v>41153</v>
      </c>
      <c r="EP4" s="9">
        <v>41183</v>
      </c>
      <c r="EQ4" s="9">
        <v>41214</v>
      </c>
      <c r="ER4" s="9">
        <v>41244</v>
      </c>
    </row>
    <row r="5" spans="1:148" x14ac:dyDescent="0.25">
      <c r="A5" t="s">
        <v>441</v>
      </c>
      <c r="B5" s="1" t="s">
        <v>148</v>
      </c>
      <c r="C5" t="str">
        <f t="shared" ref="C5:C19" ca="1" si="0">VLOOKUP($B5,LocationLookup,2,FALSE)</f>
        <v>0000001511</v>
      </c>
      <c r="D5" t="str">
        <f t="shared" ref="D5:D40" ca="1" si="1">VLOOKUP($C5,LossFactorLookup,2,FALSE)</f>
        <v>FortisAlberta Reversing POD - Fort Macleod (15S)</v>
      </c>
      <c r="F5" s="51">
        <v>5.4909125000000003</v>
      </c>
      <c r="G5" s="51">
        <v>8.7803682999999992</v>
      </c>
      <c r="H5" s="51">
        <v>1.6229415</v>
      </c>
      <c r="I5" s="51">
        <v>0.23461080000000001</v>
      </c>
      <c r="J5" s="51">
        <v>14.5832265</v>
      </c>
      <c r="N5" s="51">
        <v>4.0283616000000002</v>
      </c>
      <c r="O5" s="51">
        <v>5.1359513999999997</v>
      </c>
      <c r="P5" s="51">
        <v>1.6040745999999999</v>
      </c>
      <c r="Q5" s="32"/>
      <c r="R5" s="32">
        <v>257.95999999999998</v>
      </c>
      <c r="S5" s="32">
        <v>358.06</v>
      </c>
      <c r="T5" s="32">
        <v>66.88</v>
      </c>
      <c r="U5" s="32">
        <v>13.1</v>
      </c>
      <c r="V5" s="32">
        <v>576.21</v>
      </c>
      <c r="W5" s="32"/>
      <c r="X5" s="32"/>
      <c r="Y5" s="32"/>
      <c r="Z5" s="32">
        <v>311.3</v>
      </c>
      <c r="AA5" s="32">
        <v>237.3</v>
      </c>
      <c r="AB5" s="32">
        <v>217.41</v>
      </c>
      <c r="AD5" s="2">
        <v>1.24</v>
      </c>
      <c r="AE5" s="2">
        <v>1.24</v>
      </c>
      <c r="AF5" s="2">
        <v>1.24</v>
      </c>
      <c r="AG5" s="2">
        <v>1.24</v>
      </c>
      <c r="AH5" s="2">
        <v>1.24</v>
      </c>
      <c r="AL5" s="2">
        <v>0.56000000000000005</v>
      </c>
      <c r="AM5" s="2">
        <v>0.56000000000000005</v>
      </c>
      <c r="AN5" s="2">
        <v>0.56000000000000005</v>
      </c>
      <c r="AO5" s="33"/>
      <c r="AP5" s="33">
        <v>3.2</v>
      </c>
      <c r="AQ5" s="33">
        <v>4.4400000000000004</v>
      </c>
      <c r="AR5" s="33">
        <v>0.83</v>
      </c>
      <c r="AS5" s="33">
        <v>0.16</v>
      </c>
      <c r="AT5" s="33">
        <v>7.14</v>
      </c>
      <c r="AU5" s="33"/>
      <c r="AV5" s="33"/>
      <c r="AW5" s="33"/>
      <c r="AX5" s="33">
        <v>1.74</v>
      </c>
      <c r="AY5" s="33">
        <v>1.33</v>
      </c>
      <c r="AZ5" s="33">
        <v>1.22</v>
      </c>
      <c r="BA5" s="31">
        <f t="shared" ref="BA5" si="2">ROUND(Q5*BA$3,2)</f>
        <v>0</v>
      </c>
      <c r="BB5" s="31">
        <f t="shared" ref="BB5" si="3">ROUND(R5*BB$3,2)</f>
        <v>0.03</v>
      </c>
      <c r="BC5" s="31">
        <f t="shared" ref="BC5" si="4">ROUND(S5*BC$3,2)</f>
        <v>0.04</v>
      </c>
      <c r="BD5" s="31">
        <f t="shared" ref="BD5" si="5">ROUND(T5*BD$3,2)</f>
        <v>-0.24</v>
      </c>
      <c r="BE5" s="31">
        <f t="shared" ref="BE5" si="6">ROUND(U5*BE$3,2)</f>
        <v>-0.05</v>
      </c>
      <c r="BF5" s="31">
        <f t="shared" ref="BF5" si="7">ROUND(V5*BF$3,2)</f>
        <v>-2.0699999999999998</v>
      </c>
      <c r="BG5" s="31">
        <f t="shared" ref="BG5" si="8">ROUND(W5*BG$3,2)</f>
        <v>0</v>
      </c>
      <c r="BH5" s="31">
        <f t="shared" ref="BH5" si="9">ROUND(X5*BH$3,2)</f>
        <v>0</v>
      </c>
      <c r="BI5" s="31">
        <f t="shared" ref="BI5" si="10">ROUND(Y5*BI$3,2)</f>
        <v>0</v>
      </c>
      <c r="BJ5" s="31">
        <f t="shared" ref="BJ5" si="11">ROUND(Z5*BJ$3,2)</f>
        <v>-1.71</v>
      </c>
      <c r="BK5" s="31">
        <f t="shared" ref="BK5" si="12">ROUND(AA5*BK$3,2)</f>
        <v>-1.31</v>
      </c>
      <c r="BL5" s="31">
        <f t="shared" ref="BL5" si="13">ROUND(AB5*BL$3,2)</f>
        <v>-1.2</v>
      </c>
      <c r="BM5" s="6">
        <v>6.7000000000000004E-2</v>
      </c>
      <c r="BN5" s="6">
        <v>6.7000000000000004E-2</v>
      </c>
      <c r="BO5" s="6">
        <v>6.7000000000000004E-2</v>
      </c>
      <c r="BP5" s="6">
        <v>6.7000000000000004E-2</v>
      </c>
      <c r="BQ5" s="6">
        <v>6.7000000000000004E-2</v>
      </c>
      <c r="BR5" s="6">
        <v>6.7000000000000004E-2</v>
      </c>
      <c r="BS5" s="6">
        <v>6.7000000000000004E-2</v>
      </c>
      <c r="BT5" s="6">
        <v>6.7000000000000004E-2</v>
      </c>
      <c r="BU5" s="6">
        <v>6.7000000000000004E-2</v>
      </c>
      <c r="BV5" s="6">
        <v>6.7000000000000004E-2</v>
      </c>
      <c r="BW5" s="6">
        <v>6.7000000000000004E-2</v>
      </c>
      <c r="BX5" s="6">
        <v>6.7000000000000004E-2</v>
      </c>
      <c r="BY5" s="31">
        <v>0</v>
      </c>
      <c r="BZ5" s="31">
        <v>17.28</v>
      </c>
      <c r="CA5" s="31">
        <v>23.99</v>
      </c>
      <c r="CB5" s="31">
        <v>4.4800000000000004</v>
      </c>
      <c r="CC5" s="31">
        <v>0.88</v>
      </c>
      <c r="CD5" s="31">
        <v>38.61</v>
      </c>
      <c r="CE5" s="31">
        <v>0</v>
      </c>
      <c r="CF5" s="31">
        <v>0</v>
      </c>
      <c r="CG5" s="31">
        <v>0</v>
      </c>
      <c r="CH5" s="31">
        <v>20.86</v>
      </c>
      <c r="CI5" s="31">
        <v>15.9</v>
      </c>
      <c r="CJ5" s="31">
        <v>14.57</v>
      </c>
      <c r="CK5" s="32">
        <f t="shared" ref="CK5" si="14">ROUND(Q5*$CV$3,2)</f>
        <v>0</v>
      </c>
      <c r="CL5" s="32">
        <f t="shared" ref="CL5" si="15">ROUND(R5*$CV$3,2)</f>
        <v>-1.03</v>
      </c>
      <c r="CM5" s="32">
        <f t="shared" ref="CM5" si="16">ROUND(S5*$CV$3,2)</f>
        <v>-1.43</v>
      </c>
      <c r="CN5" s="32">
        <f t="shared" ref="CN5" si="17">ROUND(T5*$CV$3,2)</f>
        <v>-0.27</v>
      </c>
      <c r="CO5" s="32">
        <f t="shared" ref="CO5" si="18">ROUND(U5*$CV$3,2)</f>
        <v>-0.05</v>
      </c>
      <c r="CP5" s="32">
        <f t="shared" ref="CP5" si="19">ROUND(V5*$CV$3,2)</f>
        <v>-2.2999999999999998</v>
      </c>
      <c r="CQ5" s="32">
        <f t="shared" ref="CQ5" si="20">ROUND(W5*$CV$3,2)</f>
        <v>0</v>
      </c>
      <c r="CR5" s="32">
        <f t="shared" ref="CR5" si="21">ROUND(X5*$CV$3,2)</f>
        <v>0</v>
      </c>
      <c r="CS5" s="32">
        <f t="shared" ref="CS5" si="22">ROUND(Y5*$CV$3,2)</f>
        <v>0</v>
      </c>
      <c r="CT5" s="32">
        <f t="shared" ref="CT5" si="23">ROUND(Z5*$CV$3,2)</f>
        <v>-1.25</v>
      </c>
      <c r="CU5" s="32">
        <f t="shared" ref="CU5" si="24">ROUND(AA5*$CV$3,2)</f>
        <v>-0.95</v>
      </c>
      <c r="CV5" s="32">
        <f t="shared" ref="CV5" si="25">ROUND(AB5*$CV$3,2)</f>
        <v>-0.87</v>
      </c>
      <c r="CW5" s="31">
        <f t="shared" ref="CW5:CW7" si="26">BY5+CK5-AO5-BA5</f>
        <v>0</v>
      </c>
      <c r="CX5" s="31">
        <f t="shared" ref="CX5:CX7" si="27">BZ5+CL5-AP5-BB5</f>
        <v>13.020000000000001</v>
      </c>
      <c r="CY5" s="31">
        <f t="shared" ref="CY5:CY7" si="28">CA5+CM5-AQ5-BC5</f>
        <v>18.079999999999998</v>
      </c>
      <c r="CZ5" s="31">
        <f t="shared" ref="CZ5:CZ7" si="29">CB5+CN5-AR5-BD5</f>
        <v>3.620000000000001</v>
      </c>
      <c r="DA5" s="31">
        <f t="shared" ref="DA5:DA7" si="30">CC5+CO5-AS5-BE5</f>
        <v>0.72</v>
      </c>
      <c r="DB5" s="31">
        <f t="shared" ref="DB5:DB7" si="31">CD5+CP5-AT5-BF5</f>
        <v>31.240000000000002</v>
      </c>
      <c r="DC5" s="31">
        <f t="shared" ref="DC5:DC7" si="32">CE5+CQ5-AU5-BG5</f>
        <v>0</v>
      </c>
      <c r="DD5" s="31">
        <f t="shared" ref="DD5:DD7" si="33">CF5+CR5-AV5-BH5</f>
        <v>0</v>
      </c>
      <c r="DE5" s="31">
        <f t="shared" ref="DE5:DE7" si="34">CG5+CS5-AW5-BI5</f>
        <v>0</v>
      </c>
      <c r="DF5" s="31">
        <f t="shared" ref="DF5:DF7" si="35">CH5+CT5-AX5-BJ5</f>
        <v>19.580000000000002</v>
      </c>
      <c r="DG5" s="31">
        <f t="shared" ref="DG5:DG7" si="36">CI5+CU5-AY5-BK5</f>
        <v>14.930000000000001</v>
      </c>
      <c r="DH5" s="31">
        <f t="shared" ref="DH5:DH7" si="37">CJ5+CV5-AZ5-BL5</f>
        <v>13.68</v>
      </c>
      <c r="DI5" s="32">
        <f>ROUND(CW5*5%,2)</f>
        <v>0</v>
      </c>
      <c r="DJ5" s="32">
        <f t="shared" ref="DJ5:DT5" si="38">ROUND(CX5*5%,2)</f>
        <v>0.65</v>
      </c>
      <c r="DK5" s="32">
        <f t="shared" si="38"/>
        <v>0.9</v>
      </c>
      <c r="DL5" s="32">
        <f t="shared" si="38"/>
        <v>0.18</v>
      </c>
      <c r="DM5" s="32">
        <f t="shared" si="38"/>
        <v>0.04</v>
      </c>
      <c r="DN5" s="32">
        <f t="shared" si="38"/>
        <v>1.56</v>
      </c>
      <c r="DO5" s="32">
        <f t="shared" si="38"/>
        <v>0</v>
      </c>
      <c r="DP5" s="32">
        <f t="shared" si="38"/>
        <v>0</v>
      </c>
      <c r="DQ5" s="32">
        <f t="shared" si="38"/>
        <v>0</v>
      </c>
      <c r="DR5" s="32">
        <f t="shared" si="38"/>
        <v>0.98</v>
      </c>
      <c r="DS5" s="32">
        <f t="shared" si="38"/>
        <v>0.75</v>
      </c>
      <c r="DT5" s="32">
        <f t="shared" si="38"/>
        <v>0.68</v>
      </c>
      <c r="DU5" s="31">
        <f>ROUND(CW5*DU$3,2)</f>
        <v>0</v>
      </c>
      <c r="DV5" s="31">
        <f t="shared" ref="DV5:EF5" si="39">ROUND(CX5*DV$3,2)</f>
        <v>3.16</v>
      </c>
      <c r="DW5" s="31">
        <f t="shared" si="39"/>
        <v>4.34</v>
      </c>
      <c r="DX5" s="31">
        <f t="shared" si="39"/>
        <v>0.86</v>
      </c>
      <c r="DY5" s="31">
        <f t="shared" si="39"/>
        <v>0.17</v>
      </c>
      <c r="DZ5" s="31">
        <f t="shared" si="39"/>
        <v>7.29</v>
      </c>
      <c r="EA5" s="31">
        <f t="shared" si="39"/>
        <v>0</v>
      </c>
      <c r="EB5" s="31">
        <f t="shared" si="39"/>
        <v>0</v>
      </c>
      <c r="EC5" s="31">
        <f t="shared" si="39"/>
        <v>0</v>
      </c>
      <c r="ED5" s="31">
        <f t="shared" si="39"/>
        <v>4.3899999999999997</v>
      </c>
      <c r="EE5" s="31">
        <f t="shared" si="39"/>
        <v>3.31</v>
      </c>
      <c r="EF5" s="31">
        <f t="shared" si="39"/>
        <v>3</v>
      </c>
      <c r="EG5" s="32">
        <f>CW5+DI5+DU5</f>
        <v>0</v>
      </c>
      <c r="EH5" s="32">
        <f t="shared" ref="EH5:ER5" si="40">CX5+DJ5+DV5</f>
        <v>16.830000000000002</v>
      </c>
      <c r="EI5" s="32">
        <f t="shared" si="40"/>
        <v>23.319999999999997</v>
      </c>
      <c r="EJ5" s="32">
        <f t="shared" si="40"/>
        <v>4.660000000000001</v>
      </c>
      <c r="EK5" s="32">
        <f t="shared" si="40"/>
        <v>0.93</v>
      </c>
      <c r="EL5" s="32">
        <f t="shared" si="40"/>
        <v>40.090000000000003</v>
      </c>
      <c r="EM5" s="32">
        <f t="shared" si="40"/>
        <v>0</v>
      </c>
      <c r="EN5" s="32">
        <f t="shared" si="40"/>
        <v>0</v>
      </c>
      <c r="EO5" s="32">
        <f t="shared" si="40"/>
        <v>0</v>
      </c>
      <c r="EP5" s="32">
        <f t="shared" si="40"/>
        <v>24.950000000000003</v>
      </c>
      <c r="EQ5" s="32">
        <f t="shared" si="40"/>
        <v>18.990000000000002</v>
      </c>
      <c r="ER5" s="32">
        <f t="shared" si="40"/>
        <v>17.36</v>
      </c>
    </row>
    <row r="6" spans="1:148" x14ac:dyDescent="0.25">
      <c r="A6" t="s">
        <v>441</v>
      </c>
      <c r="B6" s="1" t="s">
        <v>156</v>
      </c>
      <c r="C6" t="str">
        <f t="shared" ca="1" si="0"/>
        <v>0000006711</v>
      </c>
      <c r="D6" t="str">
        <f t="shared" ca="1" si="1"/>
        <v>FortisAlberta Reversing POD - Stirling (67S)</v>
      </c>
      <c r="H6" s="51">
        <v>92.439188799999997</v>
      </c>
      <c r="I6" s="51">
        <v>256.63961560000001</v>
      </c>
      <c r="J6" s="51">
        <v>74.730728099999993</v>
      </c>
      <c r="K6" s="51">
        <v>85.383325299999996</v>
      </c>
      <c r="L6" s="51">
        <v>70.265573399999994</v>
      </c>
      <c r="M6" s="51">
        <v>333.97431920000002</v>
      </c>
      <c r="N6" s="51">
        <v>97.503652399999993</v>
      </c>
      <c r="Q6" s="32"/>
      <c r="R6" s="32"/>
      <c r="S6" s="32"/>
      <c r="T6" s="32">
        <v>1213.26</v>
      </c>
      <c r="U6" s="32">
        <v>2917.73</v>
      </c>
      <c r="V6" s="32">
        <v>826.9</v>
      </c>
      <c r="W6" s="32">
        <v>858.95</v>
      </c>
      <c r="X6" s="32">
        <v>821.58</v>
      </c>
      <c r="Y6" s="32">
        <v>14020.34</v>
      </c>
      <c r="Z6" s="32">
        <v>2429.21</v>
      </c>
      <c r="AA6" s="32"/>
      <c r="AB6" s="32"/>
      <c r="AF6" s="2">
        <v>-7.0000000000000007E-2</v>
      </c>
      <c r="AG6" s="2">
        <v>-7.0000000000000007E-2</v>
      </c>
      <c r="AH6" s="2">
        <v>-7.0000000000000007E-2</v>
      </c>
      <c r="AI6" s="2">
        <v>-7.0000000000000007E-2</v>
      </c>
      <c r="AJ6" s="2">
        <v>-0.64</v>
      </c>
      <c r="AK6" s="2">
        <v>-0.64</v>
      </c>
      <c r="AL6" s="2">
        <v>-0.64</v>
      </c>
      <c r="AO6" s="33"/>
      <c r="AP6" s="33"/>
      <c r="AQ6" s="33"/>
      <c r="AR6" s="33">
        <v>-0.85</v>
      </c>
      <c r="AS6" s="33">
        <v>-2.04</v>
      </c>
      <c r="AT6" s="33">
        <v>-0.57999999999999996</v>
      </c>
      <c r="AU6" s="33">
        <v>-0.6</v>
      </c>
      <c r="AV6" s="33">
        <v>-5.26</v>
      </c>
      <c r="AW6" s="33">
        <v>-89.73</v>
      </c>
      <c r="AX6" s="33">
        <v>-15.55</v>
      </c>
      <c r="AY6" s="33"/>
      <c r="AZ6" s="33"/>
      <c r="BA6" s="31">
        <f t="shared" ref="BA6:BA71" si="41">ROUND(Q6*BA$3,2)</f>
        <v>0</v>
      </c>
      <c r="BB6" s="31">
        <f t="shared" ref="BB6:BB71" si="42">ROUND(R6*BB$3,2)</f>
        <v>0</v>
      </c>
      <c r="BC6" s="31">
        <f t="shared" ref="BC6:BC71" si="43">ROUND(S6*BC$3,2)</f>
        <v>0</v>
      </c>
      <c r="BD6" s="31">
        <f t="shared" ref="BD6:BD71" si="44">ROUND(T6*BD$3,2)</f>
        <v>-4.37</v>
      </c>
      <c r="BE6" s="31">
        <f t="shared" ref="BE6:BE71" si="45">ROUND(U6*BE$3,2)</f>
        <v>-10.5</v>
      </c>
      <c r="BF6" s="31">
        <f t="shared" ref="BF6:BF71" si="46">ROUND(V6*BF$3,2)</f>
        <v>-2.98</v>
      </c>
      <c r="BG6" s="31">
        <f t="shared" ref="BG6:BG71" si="47">ROUND(W6*BG$3,2)</f>
        <v>-3.09</v>
      </c>
      <c r="BH6" s="31">
        <f t="shared" ref="BH6:BH71" si="48">ROUND(X6*BH$3,2)</f>
        <v>-7.39</v>
      </c>
      <c r="BI6" s="31">
        <f t="shared" ref="BI6:BI71" si="49">ROUND(Y6*BI$3,2)</f>
        <v>-126.18</v>
      </c>
      <c r="BJ6" s="31">
        <f t="shared" ref="BJ6:BJ71" si="50">ROUND(Z6*BJ$3,2)</f>
        <v>-13.36</v>
      </c>
      <c r="BK6" s="31">
        <f t="shared" ref="BK6:BK71" si="51">ROUND(AA6*BK$3,2)</f>
        <v>0</v>
      </c>
      <c r="BL6" s="31">
        <f t="shared" ref="BL6:BL71" si="52">ROUND(AB6*BL$3,2)</f>
        <v>0</v>
      </c>
      <c r="BM6" s="6">
        <v>5.4100000000000002E-2</v>
      </c>
      <c r="BN6" s="6">
        <v>5.4100000000000002E-2</v>
      </c>
      <c r="BO6" s="6">
        <v>5.4100000000000002E-2</v>
      </c>
      <c r="BP6" s="6">
        <v>5.4100000000000002E-2</v>
      </c>
      <c r="BQ6" s="6">
        <v>5.4100000000000002E-2</v>
      </c>
      <c r="BR6" s="6">
        <v>5.4100000000000002E-2</v>
      </c>
      <c r="BS6" s="6">
        <v>5.4100000000000002E-2</v>
      </c>
      <c r="BT6" s="6">
        <v>5.4100000000000002E-2</v>
      </c>
      <c r="BU6" s="6">
        <v>5.4100000000000002E-2</v>
      </c>
      <c r="BV6" s="6">
        <v>5.4100000000000002E-2</v>
      </c>
      <c r="BW6" s="6">
        <v>5.4100000000000002E-2</v>
      </c>
      <c r="BX6" s="6">
        <v>5.4100000000000002E-2</v>
      </c>
      <c r="BY6" s="31">
        <v>0</v>
      </c>
      <c r="BZ6" s="31">
        <v>0</v>
      </c>
      <c r="CA6" s="31">
        <v>0</v>
      </c>
      <c r="CB6" s="31">
        <v>65.64</v>
      </c>
      <c r="CC6" s="31">
        <v>157.85</v>
      </c>
      <c r="CD6" s="31">
        <v>44.74</v>
      </c>
      <c r="CE6" s="31">
        <v>46.47</v>
      </c>
      <c r="CF6" s="31">
        <v>44.45</v>
      </c>
      <c r="CG6" s="31">
        <v>758.5</v>
      </c>
      <c r="CH6" s="31">
        <v>131.41999999999999</v>
      </c>
      <c r="CI6" s="31">
        <v>0</v>
      </c>
      <c r="CJ6" s="31">
        <v>0</v>
      </c>
      <c r="CK6" s="32">
        <f t="shared" ref="CK6:CK71" si="53">ROUND(Q6*$CV$3,2)</f>
        <v>0</v>
      </c>
      <c r="CL6" s="32">
        <f t="shared" ref="CL6:CL71" si="54">ROUND(R6*$CV$3,2)</f>
        <v>0</v>
      </c>
      <c r="CM6" s="32">
        <f t="shared" ref="CM6:CM71" si="55">ROUND(S6*$CV$3,2)</f>
        <v>0</v>
      </c>
      <c r="CN6" s="32">
        <f t="shared" ref="CN6:CN71" si="56">ROUND(T6*$CV$3,2)</f>
        <v>-4.8499999999999996</v>
      </c>
      <c r="CO6" s="32">
        <f t="shared" ref="CO6:CO71" si="57">ROUND(U6*$CV$3,2)</f>
        <v>-11.67</v>
      </c>
      <c r="CP6" s="32">
        <f t="shared" ref="CP6:CP71" si="58">ROUND(V6*$CV$3,2)</f>
        <v>-3.31</v>
      </c>
      <c r="CQ6" s="32">
        <f t="shared" ref="CQ6:CQ71" si="59">ROUND(W6*$CV$3,2)</f>
        <v>-3.44</v>
      </c>
      <c r="CR6" s="32">
        <f t="shared" ref="CR6:CR71" si="60">ROUND(X6*$CV$3,2)</f>
        <v>-3.29</v>
      </c>
      <c r="CS6" s="32">
        <f t="shared" ref="CS6:CS71" si="61">ROUND(Y6*$CV$3,2)</f>
        <v>-56.08</v>
      </c>
      <c r="CT6" s="32">
        <f t="shared" ref="CT6:CT71" si="62">ROUND(Z6*$CV$3,2)</f>
        <v>-9.7200000000000006</v>
      </c>
      <c r="CU6" s="32">
        <f t="shared" ref="CU6:CU71" si="63">ROUND(AA6*$CV$3,2)</f>
        <v>0</v>
      </c>
      <c r="CV6" s="32">
        <f t="shared" ref="CV6:CV71" si="64">ROUND(AB6*$CV$3,2)</f>
        <v>0</v>
      </c>
      <c r="CW6" s="31">
        <f t="shared" si="26"/>
        <v>0</v>
      </c>
      <c r="CX6" s="31">
        <f t="shared" si="27"/>
        <v>0</v>
      </c>
      <c r="CY6" s="31">
        <f t="shared" si="28"/>
        <v>0</v>
      </c>
      <c r="CZ6" s="31">
        <f t="shared" si="29"/>
        <v>66.010000000000005</v>
      </c>
      <c r="DA6" s="31">
        <f t="shared" si="30"/>
        <v>158.72</v>
      </c>
      <c r="DB6" s="31">
        <f t="shared" si="31"/>
        <v>44.989999999999995</v>
      </c>
      <c r="DC6" s="31">
        <f t="shared" si="32"/>
        <v>46.72</v>
      </c>
      <c r="DD6" s="31">
        <f t="shared" si="33"/>
        <v>53.81</v>
      </c>
      <c r="DE6" s="31">
        <f t="shared" si="34"/>
        <v>918.32999999999993</v>
      </c>
      <c r="DF6" s="31">
        <f t="shared" si="35"/>
        <v>150.61000000000001</v>
      </c>
      <c r="DG6" s="31">
        <f t="shared" si="36"/>
        <v>0</v>
      </c>
      <c r="DH6" s="31">
        <f t="shared" si="37"/>
        <v>0</v>
      </c>
      <c r="DI6" s="32">
        <f t="shared" ref="DI6:DI69" si="65">ROUND(CW6*5%,2)</f>
        <v>0</v>
      </c>
      <c r="DJ6" s="32">
        <f t="shared" ref="DJ6:DJ69" si="66">ROUND(CX6*5%,2)</f>
        <v>0</v>
      </c>
      <c r="DK6" s="32">
        <f t="shared" ref="DK6:DK69" si="67">ROUND(CY6*5%,2)</f>
        <v>0</v>
      </c>
      <c r="DL6" s="32">
        <f t="shared" ref="DL6:DL69" si="68">ROUND(CZ6*5%,2)</f>
        <v>3.3</v>
      </c>
      <c r="DM6" s="32">
        <f t="shared" ref="DM6:DM69" si="69">ROUND(DA6*5%,2)</f>
        <v>7.94</v>
      </c>
      <c r="DN6" s="32">
        <f t="shared" ref="DN6:DN69" si="70">ROUND(DB6*5%,2)</f>
        <v>2.25</v>
      </c>
      <c r="DO6" s="32">
        <f t="shared" ref="DO6:DO69" si="71">ROUND(DC6*5%,2)</f>
        <v>2.34</v>
      </c>
      <c r="DP6" s="32">
        <f t="shared" ref="DP6:DP69" si="72">ROUND(DD6*5%,2)</f>
        <v>2.69</v>
      </c>
      <c r="DQ6" s="32">
        <f t="shared" ref="DQ6:DQ69" si="73">ROUND(DE6*5%,2)</f>
        <v>45.92</v>
      </c>
      <c r="DR6" s="32">
        <f t="shared" ref="DR6:DR69" si="74">ROUND(DF6*5%,2)</f>
        <v>7.53</v>
      </c>
      <c r="DS6" s="32">
        <f t="shared" ref="DS6:DS69" si="75">ROUND(DG6*5%,2)</f>
        <v>0</v>
      </c>
      <c r="DT6" s="32">
        <f t="shared" ref="DT6:DT69" si="76">ROUND(DH6*5%,2)</f>
        <v>0</v>
      </c>
      <c r="DU6" s="31">
        <f t="shared" ref="DU6:DU69" si="77">ROUND(CW6*DU$3,2)</f>
        <v>0</v>
      </c>
      <c r="DV6" s="31">
        <f t="shared" ref="DV6:DV69" si="78">ROUND(CX6*DV$3,2)</f>
        <v>0</v>
      </c>
      <c r="DW6" s="31">
        <f t="shared" ref="DW6:DW69" si="79">ROUND(CY6*DW$3,2)</f>
        <v>0</v>
      </c>
      <c r="DX6" s="31">
        <f t="shared" ref="DX6:DX69" si="80">ROUND(CZ6*DX$3,2)</f>
        <v>15.71</v>
      </c>
      <c r="DY6" s="31">
        <f t="shared" ref="DY6:DY69" si="81">ROUND(DA6*DY$3,2)</f>
        <v>37.409999999999997</v>
      </c>
      <c r="DZ6" s="31">
        <f t="shared" ref="DZ6:DZ69" si="82">ROUND(DB6*DZ$3,2)</f>
        <v>10.5</v>
      </c>
      <c r="EA6" s="31">
        <f t="shared" ref="EA6:EA69" si="83">ROUND(DC6*EA$3,2)</f>
        <v>10.8</v>
      </c>
      <c r="EB6" s="31">
        <f t="shared" ref="EB6:EB69" si="84">ROUND(DD6*EB$3,2)</f>
        <v>12.31</v>
      </c>
      <c r="EC6" s="31">
        <f t="shared" ref="EC6:EC69" si="85">ROUND(DE6*EC$3,2)</f>
        <v>207.98</v>
      </c>
      <c r="ED6" s="31">
        <f t="shared" ref="ED6:ED69" si="86">ROUND(DF6*ED$3,2)</f>
        <v>33.770000000000003</v>
      </c>
      <c r="EE6" s="31">
        <f t="shared" ref="EE6:EE69" si="87">ROUND(DG6*EE$3,2)</f>
        <v>0</v>
      </c>
      <c r="EF6" s="31">
        <f t="shared" ref="EF6:EF69" si="88">ROUND(DH6*EF$3,2)</f>
        <v>0</v>
      </c>
      <c r="EG6" s="32">
        <f t="shared" ref="EG6:EG69" si="89">CW6+DI6+DU6</f>
        <v>0</v>
      </c>
      <c r="EH6" s="32">
        <f t="shared" ref="EH6:EH69" si="90">CX6+DJ6+DV6</f>
        <v>0</v>
      </c>
      <c r="EI6" s="32">
        <f t="shared" ref="EI6:EI69" si="91">CY6+DK6+DW6</f>
        <v>0</v>
      </c>
      <c r="EJ6" s="32">
        <f t="shared" ref="EJ6:EJ69" si="92">CZ6+DL6+DX6</f>
        <v>85.02000000000001</v>
      </c>
      <c r="EK6" s="32">
        <f t="shared" ref="EK6:EK69" si="93">DA6+DM6+DY6</f>
        <v>204.07</v>
      </c>
      <c r="EL6" s="32">
        <f t="shared" ref="EL6:EL69" si="94">DB6+DN6+DZ6</f>
        <v>57.739999999999995</v>
      </c>
      <c r="EM6" s="32">
        <f t="shared" ref="EM6:EM69" si="95">DC6+DO6+EA6</f>
        <v>59.86</v>
      </c>
      <c r="EN6" s="32">
        <f t="shared" ref="EN6:EN69" si="96">DD6+DP6+EB6</f>
        <v>68.81</v>
      </c>
      <c r="EO6" s="32">
        <f t="shared" ref="EO6:EO69" si="97">DE6+DQ6+EC6</f>
        <v>1172.2299999999998</v>
      </c>
      <c r="EP6" s="32">
        <f t="shared" ref="EP6:EP69" si="98">DF6+DR6+ED6</f>
        <v>191.91000000000003</v>
      </c>
      <c r="EQ6" s="32">
        <f t="shared" ref="EQ6:EQ69" si="99">DG6+DS6+EE6</f>
        <v>0</v>
      </c>
      <c r="ER6" s="32">
        <f t="shared" ref="ER6:ER69" si="100">DH6+DT6+EF6</f>
        <v>0</v>
      </c>
    </row>
    <row r="7" spans="1:148" x14ac:dyDescent="0.25">
      <c r="A7" t="s">
        <v>441</v>
      </c>
      <c r="B7" s="1" t="s">
        <v>149</v>
      </c>
      <c r="C7" t="str">
        <f t="shared" ca="1" si="0"/>
        <v>0000022911</v>
      </c>
      <c r="D7" t="str">
        <f t="shared" ca="1" si="1"/>
        <v>FortisAlberta Reversing POD - Glenwood (229S)</v>
      </c>
      <c r="E7" s="51">
        <v>3.6407055000000001</v>
      </c>
      <c r="F7" s="51">
        <v>4.6911823000000004</v>
      </c>
      <c r="G7" s="51">
        <v>11.115790199999999</v>
      </c>
      <c r="H7" s="51">
        <v>9.9975774000000008</v>
      </c>
      <c r="I7" s="51">
        <v>2.6980293999999998</v>
      </c>
      <c r="J7" s="51">
        <v>16.1662587</v>
      </c>
      <c r="M7" s="51">
        <v>82.401163800000006</v>
      </c>
      <c r="N7" s="51">
        <v>97.701868099999999</v>
      </c>
      <c r="O7" s="51">
        <v>13.875920199999999</v>
      </c>
      <c r="P7" s="51">
        <v>3.4164245000000002</v>
      </c>
      <c r="Q7" s="32">
        <v>55.6</v>
      </c>
      <c r="R7" s="32">
        <v>83.16</v>
      </c>
      <c r="S7" s="32">
        <v>199.91</v>
      </c>
      <c r="T7" s="32">
        <v>116.71</v>
      </c>
      <c r="U7" s="32">
        <v>20.9</v>
      </c>
      <c r="V7" s="32">
        <v>105.54</v>
      </c>
      <c r="W7" s="32"/>
      <c r="X7" s="32"/>
      <c r="Y7" s="32">
        <v>3100.74</v>
      </c>
      <c r="Z7" s="32">
        <v>2341.4699999999998</v>
      </c>
      <c r="AA7" s="32">
        <v>304.33</v>
      </c>
      <c r="AB7" s="32">
        <v>70.03</v>
      </c>
      <c r="AC7" s="2">
        <v>2.02</v>
      </c>
      <c r="AD7" s="2">
        <v>2.02</v>
      </c>
      <c r="AE7" s="2">
        <v>2.02</v>
      </c>
      <c r="AF7" s="2">
        <v>2.4300000000000002</v>
      </c>
      <c r="AG7" s="2">
        <v>2.4300000000000002</v>
      </c>
      <c r="AH7" s="2">
        <v>2.4300000000000002</v>
      </c>
      <c r="AK7" s="2">
        <v>1.61</v>
      </c>
      <c r="AL7" s="2">
        <v>1.61</v>
      </c>
      <c r="AM7" s="2">
        <v>1.61</v>
      </c>
      <c r="AN7" s="2">
        <v>1.61</v>
      </c>
      <c r="AO7" s="33">
        <v>1.1200000000000001</v>
      </c>
      <c r="AP7" s="33">
        <v>1.68</v>
      </c>
      <c r="AQ7" s="33">
        <v>4.04</v>
      </c>
      <c r="AR7" s="33">
        <v>2.84</v>
      </c>
      <c r="AS7" s="33">
        <v>0.51</v>
      </c>
      <c r="AT7" s="33">
        <v>2.56</v>
      </c>
      <c r="AU7" s="33"/>
      <c r="AV7" s="33"/>
      <c r="AW7" s="33">
        <v>49.92</v>
      </c>
      <c r="AX7" s="33">
        <v>37.700000000000003</v>
      </c>
      <c r="AY7" s="33">
        <v>4.9000000000000004</v>
      </c>
      <c r="AZ7" s="33">
        <v>1.1299999999999999</v>
      </c>
      <c r="BA7" s="31">
        <f t="shared" si="41"/>
        <v>0.01</v>
      </c>
      <c r="BB7" s="31">
        <f t="shared" si="42"/>
        <v>0.01</v>
      </c>
      <c r="BC7" s="31">
        <f t="shared" si="43"/>
        <v>0.02</v>
      </c>
      <c r="BD7" s="31">
        <f t="shared" si="44"/>
        <v>-0.42</v>
      </c>
      <c r="BE7" s="31">
        <f t="shared" si="45"/>
        <v>-0.08</v>
      </c>
      <c r="BF7" s="31">
        <f t="shared" si="46"/>
        <v>-0.38</v>
      </c>
      <c r="BG7" s="31">
        <f t="shared" si="47"/>
        <v>0</v>
      </c>
      <c r="BH7" s="31">
        <f t="shared" si="48"/>
        <v>0</v>
      </c>
      <c r="BI7" s="31">
        <f t="shared" si="49"/>
        <v>-27.91</v>
      </c>
      <c r="BJ7" s="31">
        <f t="shared" si="50"/>
        <v>-12.88</v>
      </c>
      <c r="BK7" s="31">
        <f t="shared" si="51"/>
        <v>-1.67</v>
      </c>
      <c r="BL7" s="31">
        <f t="shared" si="52"/>
        <v>-0.39</v>
      </c>
      <c r="BM7" s="6">
        <v>9.6799999999999997E-2</v>
      </c>
      <c r="BN7" s="6">
        <v>9.6799999999999997E-2</v>
      </c>
      <c r="BO7" s="6">
        <v>9.6799999999999997E-2</v>
      </c>
      <c r="BP7" s="6">
        <v>9.6799999999999997E-2</v>
      </c>
      <c r="BQ7" s="6">
        <v>9.6799999999999997E-2</v>
      </c>
      <c r="BR7" s="6">
        <v>9.6799999999999997E-2</v>
      </c>
      <c r="BS7" s="6">
        <v>9.6799999999999997E-2</v>
      </c>
      <c r="BT7" s="6">
        <v>9.6799999999999997E-2</v>
      </c>
      <c r="BU7" s="6">
        <v>9.6799999999999997E-2</v>
      </c>
      <c r="BV7" s="6">
        <v>9.6799999999999997E-2</v>
      </c>
      <c r="BW7" s="6">
        <v>9.6799999999999997E-2</v>
      </c>
      <c r="BX7" s="6">
        <v>9.6799999999999997E-2</v>
      </c>
      <c r="BY7" s="31">
        <v>5.38</v>
      </c>
      <c r="BZ7" s="31">
        <v>8.0500000000000007</v>
      </c>
      <c r="CA7" s="31">
        <v>19.350000000000001</v>
      </c>
      <c r="CB7" s="31">
        <v>11.3</v>
      </c>
      <c r="CC7" s="31">
        <v>2.02</v>
      </c>
      <c r="CD7" s="31">
        <v>10.220000000000001</v>
      </c>
      <c r="CE7" s="31">
        <v>0</v>
      </c>
      <c r="CF7" s="31">
        <v>0</v>
      </c>
      <c r="CG7" s="31">
        <v>300.14999999999998</v>
      </c>
      <c r="CH7" s="31">
        <v>226.65</v>
      </c>
      <c r="CI7" s="31">
        <v>29.46</v>
      </c>
      <c r="CJ7" s="31">
        <v>6.78</v>
      </c>
      <c r="CK7" s="32">
        <f t="shared" si="53"/>
        <v>-0.22</v>
      </c>
      <c r="CL7" s="32">
        <f t="shared" si="54"/>
        <v>-0.33</v>
      </c>
      <c r="CM7" s="32">
        <f t="shared" si="55"/>
        <v>-0.8</v>
      </c>
      <c r="CN7" s="32">
        <f t="shared" si="56"/>
        <v>-0.47</v>
      </c>
      <c r="CO7" s="32">
        <f t="shared" si="57"/>
        <v>-0.08</v>
      </c>
      <c r="CP7" s="32">
        <f t="shared" si="58"/>
        <v>-0.42</v>
      </c>
      <c r="CQ7" s="32">
        <f t="shared" si="59"/>
        <v>0</v>
      </c>
      <c r="CR7" s="32">
        <f t="shared" si="60"/>
        <v>0</v>
      </c>
      <c r="CS7" s="32">
        <f t="shared" si="61"/>
        <v>-12.4</v>
      </c>
      <c r="CT7" s="32">
        <f t="shared" si="62"/>
        <v>-9.3699999999999992</v>
      </c>
      <c r="CU7" s="32">
        <f t="shared" si="63"/>
        <v>-1.22</v>
      </c>
      <c r="CV7" s="32">
        <f t="shared" si="64"/>
        <v>-0.28000000000000003</v>
      </c>
      <c r="CW7" s="31">
        <f t="shared" si="26"/>
        <v>4.03</v>
      </c>
      <c r="CX7" s="31">
        <f t="shared" si="27"/>
        <v>6.0300000000000011</v>
      </c>
      <c r="CY7" s="31">
        <f t="shared" si="28"/>
        <v>14.490000000000002</v>
      </c>
      <c r="CZ7" s="31">
        <f t="shared" si="29"/>
        <v>8.41</v>
      </c>
      <c r="DA7" s="31">
        <f t="shared" si="30"/>
        <v>1.51</v>
      </c>
      <c r="DB7" s="31">
        <f t="shared" si="31"/>
        <v>7.62</v>
      </c>
      <c r="DC7" s="31">
        <f t="shared" si="32"/>
        <v>0</v>
      </c>
      <c r="DD7" s="31">
        <f t="shared" si="33"/>
        <v>0</v>
      </c>
      <c r="DE7" s="31">
        <f t="shared" si="34"/>
        <v>265.74</v>
      </c>
      <c r="DF7" s="31">
        <f t="shared" si="35"/>
        <v>192.45999999999998</v>
      </c>
      <c r="DG7" s="31">
        <f t="shared" si="36"/>
        <v>25.010000000000005</v>
      </c>
      <c r="DH7" s="31">
        <f t="shared" si="37"/>
        <v>5.76</v>
      </c>
      <c r="DI7" s="32">
        <f t="shared" si="65"/>
        <v>0.2</v>
      </c>
      <c r="DJ7" s="32">
        <f t="shared" si="66"/>
        <v>0.3</v>
      </c>
      <c r="DK7" s="32">
        <f t="shared" si="67"/>
        <v>0.72</v>
      </c>
      <c r="DL7" s="32">
        <f t="shared" si="68"/>
        <v>0.42</v>
      </c>
      <c r="DM7" s="32">
        <f t="shared" si="69"/>
        <v>0.08</v>
      </c>
      <c r="DN7" s="32">
        <f t="shared" si="70"/>
        <v>0.38</v>
      </c>
      <c r="DO7" s="32">
        <f t="shared" si="71"/>
        <v>0</v>
      </c>
      <c r="DP7" s="32">
        <f t="shared" si="72"/>
        <v>0</v>
      </c>
      <c r="DQ7" s="32">
        <f t="shared" si="73"/>
        <v>13.29</v>
      </c>
      <c r="DR7" s="32">
        <f t="shared" si="74"/>
        <v>9.6199999999999992</v>
      </c>
      <c r="DS7" s="32">
        <f t="shared" si="75"/>
        <v>1.25</v>
      </c>
      <c r="DT7" s="32">
        <f t="shared" si="76"/>
        <v>0.28999999999999998</v>
      </c>
      <c r="DU7" s="31">
        <f t="shared" si="77"/>
        <v>0.99</v>
      </c>
      <c r="DV7" s="31">
        <f t="shared" si="78"/>
        <v>1.46</v>
      </c>
      <c r="DW7" s="31">
        <f t="shared" si="79"/>
        <v>3.48</v>
      </c>
      <c r="DX7" s="31">
        <f t="shared" si="80"/>
        <v>2</v>
      </c>
      <c r="DY7" s="31">
        <f t="shared" si="81"/>
        <v>0.36</v>
      </c>
      <c r="DZ7" s="31">
        <f t="shared" si="82"/>
        <v>1.78</v>
      </c>
      <c r="EA7" s="31">
        <f t="shared" si="83"/>
        <v>0</v>
      </c>
      <c r="EB7" s="31">
        <f t="shared" si="84"/>
        <v>0</v>
      </c>
      <c r="EC7" s="31">
        <f t="shared" si="85"/>
        <v>60.18</v>
      </c>
      <c r="ED7" s="31">
        <f t="shared" si="86"/>
        <v>43.15</v>
      </c>
      <c r="EE7" s="31">
        <f t="shared" si="87"/>
        <v>5.55</v>
      </c>
      <c r="EF7" s="31">
        <f t="shared" si="88"/>
        <v>1.27</v>
      </c>
      <c r="EG7" s="32">
        <f t="shared" si="89"/>
        <v>5.2200000000000006</v>
      </c>
      <c r="EH7" s="32">
        <f t="shared" si="90"/>
        <v>7.7900000000000009</v>
      </c>
      <c r="EI7" s="32">
        <f t="shared" si="91"/>
        <v>18.690000000000001</v>
      </c>
      <c r="EJ7" s="32">
        <f t="shared" si="92"/>
        <v>10.83</v>
      </c>
      <c r="EK7" s="32">
        <f t="shared" si="93"/>
        <v>1.9500000000000002</v>
      </c>
      <c r="EL7" s="32">
        <f t="shared" si="94"/>
        <v>9.7799999999999994</v>
      </c>
      <c r="EM7" s="32">
        <f t="shared" si="95"/>
        <v>0</v>
      </c>
      <c r="EN7" s="32">
        <f t="shared" si="96"/>
        <v>0</v>
      </c>
      <c r="EO7" s="32">
        <f t="shared" si="97"/>
        <v>339.21000000000004</v>
      </c>
      <c r="EP7" s="32">
        <f t="shared" si="98"/>
        <v>245.23</v>
      </c>
      <c r="EQ7" s="32">
        <f t="shared" si="99"/>
        <v>31.810000000000006</v>
      </c>
      <c r="ER7" s="32">
        <f t="shared" si="100"/>
        <v>7.32</v>
      </c>
    </row>
    <row r="8" spans="1:148" x14ac:dyDescent="0.25">
      <c r="A8" t="s">
        <v>441</v>
      </c>
      <c r="B8" s="1" t="s">
        <v>150</v>
      </c>
      <c r="C8" t="str">
        <f t="shared" ca="1" si="0"/>
        <v>0000025611</v>
      </c>
      <c r="D8" t="str">
        <f t="shared" ca="1" si="1"/>
        <v>FortisAlberta Reversing POD - Harmattan (256S)</v>
      </c>
      <c r="E8" s="51">
        <v>24.999138599999998</v>
      </c>
      <c r="F8" s="51">
        <v>231.1118357</v>
      </c>
      <c r="G8" s="51">
        <v>453.86579760000001</v>
      </c>
      <c r="H8" s="51">
        <v>208.0038284</v>
      </c>
      <c r="I8" s="51">
        <v>656.86898350000001</v>
      </c>
      <c r="J8" s="51">
        <v>6227.3605637000001</v>
      </c>
      <c r="K8" s="51">
        <v>7188.9222210999997</v>
      </c>
      <c r="L8" s="51">
        <v>8251.5307365000008</v>
      </c>
      <c r="M8" s="51">
        <v>7491.4110214000002</v>
      </c>
      <c r="N8" s="51">
        <v>7257.5473254999997</v>
      </c>
      <c r="O8" s="51">
        <v>979.24534730000005</v>
      </c>
      <c r="P8" s="51">
        <v>1623.3795688</v>
      </c>
      <c r="Q8" s="32">
        <v>767.72</v>
      </c>
      <c r="R8" s="32">
        <v>8724.01</v>
      </c>
      <c r="S8" s="32">
        <v>15539.99</v>
      </c>
      <c r="T8" s="32">
        <v>4097.01</v>
      </c>
      <c r="U8" s="32">
        <v>12998.47</v>
      </c>
      <c r="V8" s="32">
        <v>268495.18</v>
      </c>
      <c r="W8" s="32">
        <v>414293.81</v>
      </c>
      <c r="X8" s="32">
        <v>396398.5</v>
      </c>
      <c r="Y8" s="32">
        <v>739459.59</v>
      </c>
      <c r="Z8" s="32">
        <v>650995.65</v>
      </c>
      <c r="AA8" s="32">
        <v>40622.9</v>
      </c>
      <c r="AB8" s="32">
        <v>92274.26</v>
      </c>
      <c r="AC8" s="2">
        <v>-0.57999999999999996</v>
      </c>
      <c r="AD8" s="2">
        <v>-0.57999999999999996</v>
      </c>
      <c r="AE8" s="2">
        <v>-0.57999999999999996</v>
      </c>
      <c r="AF8" s="2">
        <v>-0.46</v>
      </c>
      <c r="AG8" s="2">
        <v>-0.46</v>
      </c>
      <c r="AH8" s="2">
        <v>-0.46</v>
      </c>
      <c r="AI8" s="2">
        <v>-0.46</v>
      </c>
      <c r="AJ8" s="2">
        <v>-1.26</v>
      </c>
      <c r="AK8" s="2">
        <v>-1.26</v>
      </c>
      <c r="AL8" s="2">
        <v>-1.26</v>
      </c>
      <c r="AM8" s="2">
        <v>-1.26</v>
      </c>
      <c r="AN8" s="2">
        <v>-1.26</v>
      </c>
      <c r="AO8" s="33">
        <v>-4.45</v>
      </c>
      <c r="AP8" s="33">
        <v>-50.6</v>
      </c>
      <c r="AQ8" s="33">
        <v>-90.13</v>
      </c>
      <c r="AR8" s="33">
        <v>-18.850000000000001</v>
      </c>
      <c r="AS8" s="33">
        <v>-59.79</v>
      </c>
      <c r="AT8" s="33">
        <v>-1235.08</v>
      </c>
      <c r="AU8" s="33">
        <v>-1905.75</v>
      </c>
      <c r="AV8" s="33">
        <v>-4994.62</v>
      </c>
      <c r="AW8" s="33">
        <v>-9317.19</v>
      </c>
      <c r="AX8" s="33">
        <v>-8202.5499999999993</v>
      </c>
      <c r="AY8" s="33">
        <v>-511.85</v>
      </c>
      <c r="AZ8" s="33">
        <v>-1162.6600000000001</v>
      </c>
      <c r="BA8" s="31">
        <f t="shared" si="41"/>
        <v>0.08</v>
      </c>
      <c r="BB8" s="31">
        <f t="shared" si="42"/>
        <v>0.87</v>
      </c>
      <c r="BC8" s="31">
        <f t="shared" si="43"/>
        <v>1.55</v>
      </c>
      <c r="BD8" s="31">
        <f t="shared" si="44"/>
        <v>-14.75</v>
      </c>
      <c r="BE8" s="31">
        <f t="shared" si="45"/>
        <v>-46.79</v>
      </c>
      <c r="BF8" s="31">
        <f t="shared" si="46"/>
        <v>-966.58</v>
      </c>
      <c r="BG8" s="31">
        <f t="shared" si="47"/>
        <v>-1491.46</v>
      </c>
      <c r="BH8" s="31">
        <f t="shared" si="48"/>
        <v>-3567.59</v>
      </c>
      <c r="BI8" s="31">
        <f t="shared" si="49"/>
        <v>-6655.14</v>
      </c>
      <c r="BJ8" s="31">
        <f t="shared" si="50"/>
        <v>-3580.48</v>
      </c>
      <c r="BK8" s="31">
        <f t="shared" si="51"/>
        <v>-223.43</v>
      </c>
      <c r="BL8" s="31">
        <f t="shared" si="52"/>
        <v>-507.51</v>
      </c>
      <c r="BM8" s="6">
        <v>2.3E-3</v>
      </c>
      <c r="BN8" s="6">
        <v>2.3E-3</v>
      </c>
      <c r="BO8" s="6">
        <v>2.3E-3</v>
      </c>
      <c r="BP8" s="6">
        <v>2.3E-3</v>
      </c>
      <c r="BQ8" s="6">
        <v>2.3E-3</v>
      </c>
      <c r="BR8" s="6">
        <v>2.3E-3</v>
      </c>
      <c r="BS8" s="6">
        <v>2.3E-3</v>
      </c>
      <c r="BT8" s="6">
        <v>2.3E-3</v>
      </c>
      <c r="BU8" s="6">
        <v>2.3E-3</v>
      </c>
      <c r="BV8" s="6">
        <v>2.3E-3</v>
      </c>
      <c r="BW8" s="6">
        <v>2.3E-3</v>
      </c>
      <c r="BX8" s="6">
        <v>2.3E-3</v>
      </c>
      <c r="BY8" s="31">
        <v>1.77</v>
      </c>
      <c r="BZ8" s="31">
        <v>20.07</v>
      </c>
      <c r="CA8" s="31">
        <v>35.74</v>
      </c>
      <c r="CB8" s="31">
        <v>9.42</v>
      </c>
      <c r="CC8" s="31">
        <v>29.9</v>
      </c>
      <c r="CD8" s="31">
        <v>617.54</v>
      </c>
      <c r="CE8" s="31">
        <v>952.88</v>
      </c>
      <c r="CF8" s="31">
        <v>911.72</v>
      </c>
      <c r="CG8" s="31">
        <v>1700.76</v>
      </c>
      <c r="CH8" s="31">
        <v>1497.29</v>
      </c>
      <c r="CI8" s="31">
        <v>93.43</v>
      </c>
      <c r="CJ8" s="31">
        <v>212.23</v>
      </c>
      <c r="CK8" s="32">
        <f t="shared" si="53"/>
        <v>-3.07</v>
      </c>
      <c r="CL8" s="32">
        <f t="shared" si="54"/>
        <v>-34.9</v>
      </c>
      <c r="CM8" s="32">
        <f t="shared" si="55"/>
        <v>-62.16</v>
      </c>
      <c r="CN8" s="32">
        <f t="shared" si="56"/>
        <v>-16.39</v>
      </c>
      <c r="CO8" s="32">
        <f t="shared" si="57"/>
        <v>-51.99</v>
      </c>
      <c r="CP8" s="32">
        <f t="shared" si="58"/>
        <v>-1073.98</v>
      </c>
      <c r="CQ8" s="32">
        <f t="shared" si="59"/>
        <v>-1657.18</v>
      </c>
      <c r="CR8" s="32">
        <f t="shared" si="60"/>
        <v>-1585.59</v>
      </c>
      <c r="CS8" s="32">
        <f t="shared" si="61"/>
        <v>-2957.84</v>
      </c>
      <c r="CT8" s="32">
        <f t="shared" si="62"/>
        <v>-2603.98</v>
      </c>
      <c r="CU8" s="32">
        <f t="shared" si="63"/>
        <v>-162.49</v>
      </c>
      <c r="CV8" s="32">
        <f t="shared" si="64"/>
        <v>-369.1</v>
      </c>
      <c r="CW8" s="31">
        <f t="shared" ref="CW8:CW14" si="101">BY8+CK8-AO8-BA8</f>
        <v>3.0700000000000003</v>
      </c>
      <c r="CX8" s="31">
        <f t="shared" ref="CX8:CX14" si="102">BZ8+CL8-AP8-BB8</f>
        <v>34.900000000000006</v>
      </c>
      <c r="CY8" s="31">
        <f t="shared" ref="CY8:CY14" si="103">CA8+CM8-AQ8-BC8</f>
        <v>62.160000000000004</v>
      </c>
      <c r="CZ8" s="31">
        <f t="shared" ref="CZ8:CZ14" si="104">CB8+CN8-AR8-BD8</f>
        <v>26.630000000000003</v>
      </c>
      <c r="DA8" s="31">
        <f t="shared" ref="DA8:DA14" si="105">CC8+CO8-AS8-BE8</f>
        <v>84.49</v>
      </c>
      <c r="DB8" s="31">
        <f t="shared" ref="DB8:DB14" si="106">CD8+CP8-AT8-BF8</f>
        <v>1745.2199999999998</v>
      </c>
      <c r="DC8" s="31">
        <f t="shared" ref="DC8:DC14" si="107">CE8+CQ8-AU8-BG8</f>
        <v>2692.91</v>
      </c>
      <c r="DD8" s="31">
        <f t="shared" ref="DD8:DD14" si="108">CF8+CR8-AV8-BH8</f>
        <v>7888.34</v>
      </c>
      <c r="DE8" s="31">
        <f t="shared" ref="DE8:DE14" si="109">CG8+CS8-AW8-BI8</f>
        <v>14715.25</v>
      </c>
      <c r="DF8" s="31">
        <f t="shared" ref="DF8:DF14" si="110">CH8+CT8-AX8-BJ8</f>
        <v>10676.339999999998</v>
      </c>
      <c r="DG8" s="31">
        <f t="shared" ref="DG8:DG14" si="111">CI8+CU8-AY8-BK8</f>
        <v>666.22</v>
      </c>
      <c r="DH8" s="31">
        <f t="shared" ref="DH8:DH14" si="112">CJ8+CV8-AZ8-BL8</f>
        <v>1513.3000000000002</v>
      </c>
      <c r="DI8" s="32">
        <f t="shared" si="65"/>
        <v>0.15</v>
      </c>
      <c r="DJ8" s="32">
        <f t="shared" si="66"/>
        <v>1.75</v>
      </c>
      <c r="DK8" s="32">
        <f t="shared" si="67"/>
        <v>3.11</v>
      </c>
      <c r="DL8" s="32">
        <f t="shared" si="68"/>
        <v>1.33</v>
      </c>
      <c r="DM8" s="32">
        <f t="shared" si="69"/>
        <v>4.22</v>
      </c>
      <c r="DN8" s="32">
        <f t="shared" si="70"/>
        <v>87.26</v>
      </c>
      <c r="DO8" s="32">
        <f t="shared" si="71"/>
        <v>134.65</v>
      </c>
      <c r="DP8" s="32">
        <f t="shared" si="72"/>
        <v>394.42</v>
      </c>
      <c r="DQ8" s="32">
        <f t="shared" si="73"/>
        <v>735.76</v>
      </c>
      <c r="DR8" s="32">
        <f t="shared" si="74"/>
        <v>533.82000000000005</v>
      </c>
      <c r="DS8" s="32">
        <f t="shared" si="75"/>
        <v>33.31</v>
      </c>
      <c r="DT8" s="32">
        <f t="shared" si="76"/>
        <v>75.67</v>
      </c>
      <c r="DU8" s="31">
        <f t="shared" si="77"/>
        <v>0.75</v>
      </c>
      <c r="DV8" s="31">
        <f t="shared" si="78"/>
        <v>8.4600000000000009</v>
      </c>
      <c r="DW8" s="31">
        <f t="shared" si="79"/>
        <v>14.94</v>
      </c>
      <c r="DX8" s="31">
        <f t="shared" si="80"/>
        <v>6.34</v>
      </c>
      <c r="DY8" s="31">
        <f t="shared" si="81"/>
        <v>19.920000000000002</v>
      </c>
      <c r="DZ8" s="31">
        <f t="shared" si="82"/>
        <v>407.31</v>
      </c>
      <c r="EA8" s="31">
        <f t="shared" si="83"/>
        <v>622.41999999999996</v>
      </c>
      <c r="EB8" s="31">
        <f t="shared" si="84"/>
        <v>1804.88</v>
      </c>
      <c r="EC8" s="31">
        <f t="shared" si="85"/>
        <v>3332.62</v>
      </c>
      <c r="ED8" s="31">
        <f t="shared" si="86"/>
        <v>2393.85</v>
      </c>
      <c r="EE8" s="31">
        <f t="shared" si="87"/>
        <v>147.83000000000001</v>
      </c>
      <c r="EF8" s="31">
        <f t="shared" si="88"/>
        <v>332.38</v>
      </c>
      <c r="EG8" s="32">
        <f t="shared" si="89"/>
        <v>3.97</v>
      </c>
      <c r="EH8" s="32">
        <f t="shared" si="90"/>
        <v>45.110000000000007</v>
      </c>
      <c r="EI8" s="32">
        <f t="shared" si="91"/>
        <v>80.210000000000008</v>
      </c>
      <c r="EJ8" s="32">
        <f t="shared" si="92"/>
        <v>34.299999999999997</v>
      </c>
      <c r="EK8" s="32">
        <f t="shared" si="93"/>
        <v>108.63</v>
      </c>
      <c r="EL8" s="32">
        <f t="shared" si="94"/>
        <v>2239.79</v>
      </c>
      <c r="EM8" s="32">
        <f t="shared" si="95"/>
        <v>3449.98</v>
      </c>
      <c r="EN8" s="32">
        <f t="shared" si="96"/>
        <v>10087.64</v>
      </c>
      <c r="EO8" s="32">
        <f t="shared" si="97"/>
        <v>18783.63</v>
      </c>
      <c r="EP8" s="32">
        <f t="shared" si="98"/>
        <v>13604.009999999998</v>
      </c>
      <c r="EQ8" s="32">
        <f t="shared" si="99"/>
        <v>847.36</v>
      </c>
      <c r="ER8" s="32">
        <f t="shared" si="100"/>
        <v>1921.3500000000004</v>
      </c>
    </row>
    <row r="9" spans="1:148" x14ac:dyDescent="0.25">
      <c r="A9" t="s">
        <v>441</v>
      </c>
      <c r="B9" s="1" t="s">
        <v>153</v>
      </c>
      <c r="C9" t="str">
        <f t="shared" ca="1" si="0"/>
        <v>0000038511</v>
      </c>
      <c r="D9" t="str">
        <f t="shared" ca="1" si="1"/>
        <v>FortisAlberta Reversing POD - Spring Coulee (385S)</v>
      </c>
      <c r="O9" s="51">
        <v>4.6634200000000001E-2</v>
      </c>
      <c r="Q9" s="32"/>
      <c r="R9" s="32"/>
      <c r="S9" s="32"/>
      <c r="T9" s="32"/>
      <c r="U9" s="32"/>
      <c r="V9" s="32"/>
      <c r="W9" s="32"/>
      <c r="X9" s="32"/>
      <c r="Y9" s="32"/>
      <c r="Z9" s="32"/>
      <c r="AA9" s="32">
        <v>0.83</v>
      </c>
      <c r="AB9" s="32"/>
      <c r="AM9" s="2">
        <v>0.64</v>
      </c>
      <c r="AO9" s="33"/>
      <c r="AP9" s="33"/>
      <c r="AQ9" s="33"/>
      <c r="AR9" s="33"/>
      <c r="AS9" s="33"/>
      <c r="AT9" s="33"/>
      <c r="AU9" s="33"/>
      <c r="AV9" s="33"/>
      <c r="AW9" s="33"/>
      <c r="AX9" s="33"/>
      <c r="AY9" s="33">
        <v>0.01</v>
      </c>
      <c r="AZ9" s="33"/>
      <c r="BA9" s="31">
        <f t="shared" si="41"/>
        <v>0</v>
      </c>
      <c r="BB9" s="31">
        <f t="shared" si="42"/>
        <v>0</v>
      </c>
      <c r="BC9" s="31">
        <f t="shared" si="43"/>
        <v>0</v>
      </c>
      <c r="BD9" s="31">
        <f t="shared" si="44"/>
        <v>0</v>
      </c>
      <c r="BE9" s="31">
        <f t="shared" si="45"/>
        <v>0</v>
      </c>
      <c r="BF9" s="31">
        <f t="shared" si="46"/>
        <v>0</v>
      </c>
      <c r="BG9" s="31">
        <f t="shared" si="47"/>
        <v>0</v>
      </c>
      <c r="BH9" s="31">
        <f t="shared" si="48"/>
        <v>0</v>
      </c>
      <c r="BI9" s="31">
        <f t="shared" si="49"/>
        <v>0</v>
      </c>
      <c r="BJ9" s="31">
        <f t="shared" si="50"/>
        <v>0</v>
      </c>
      <c r="BK9" s="31">
        <f t="shared" si="51"/>
        <v>0</v>
      </c>
      <c r="BL9" s="31">
        <f t="shared" si="52"/>
        <v>0</v>
      </c>
      <c r="BM9" s="6">
        <v>4.48E-2</v>
      </c>
      <c r="BN9" s="6">
        <v>4.48E-2</v>
      </c>
      <c r="BO9" s="6">
        <v>4.48E-2</v>
      </c>
      <c r="BP9" s="6">
        <v>4.48E-2</v>
      </c>
      <c r="BQ9" s="6">
        <v>4.48E-2</v>
      </c>
      <c r="BR9" s="6">
        <v>4.48E-2</v>
      </c>
      <c r="BS9" s="6">
        <v>4.48E-2</v>
      </c>
      <c r="BT9" s="6">
        <v>4.48E-2</v>
      </c>
      <c r="BU9" s="6">
        <v>4.48E-2</v>
      </c>
      <c r="BV9" s="6">
        <v>4.48E-2</v>
      </c>
      <c r="BW9" s="6">
        <v>4.48E-2</v>
      </c>
      <c r="BX9" s="6">
        <v>4.48E-2</v>
      </c>
      <c r="BY9" s="31">
        <v>0</v>
      </c>
      <c r="BZ9" s="31">
        <v>0</v>
      </c>
      <c r="CA9" s="31">
        <v>0</v>
      </c>
      <c r="CB9" s="31">
        <v>0</v>
      </c>
      <c r="CC9" s="31">
        <v>0</v>
      </c>
      <c r="CD9" s="31">
        <v>0</v>
      </c>
      <c r="CE9" s="31">
        <v>0</v>
      </c>
      <c r="CF9" s="31">
        <v>0</v>
      </c>
      <c r="CG9" s="31">
        <v>0</v>
      </c>
      <c r="CH9" s="31">
        <v>0</v>
      </c>
      <c r="CI9" s="31">
        <v>0.04</v>
      </c>
      <c r="CJ9" s="31">
        <v>0</v>
      </c>
      <c r="CK9" s="32">
        <f t="shared" si="53"/>
        <v>0</v>
      </c>
      <c r="CL9" s="32">
        <f t="shared" si="54"/>
        <v>0</v>
      </c>
      <c r="CM9" s="32">
        <f t="shared" si="55"/>
        <v>0</v>
      </c>
      <c r="CN9" s="32">
        <f t="shared" si="56"/>
        <v>0</v>
      </c>
      <c r="CO9" s="32">
        <f t="shared" si="57"/>
        <v>0</v>
      </c>
      <c r="CP9" s="32">
        <f t="shared" si="58"/>
        <v>0</v>
      </c>
      <c r="CQ9" s="32">
        <f t="shared" si="59"/>
        <v>0</v>
      </c>
      <c r="CR9" s="32">
        <f t="shared" si="60"/>
        <v>0</v>
      </c>
      <c r="CS9" s="32">
        <f t="shared" si="61"/>
        <v>0</v>
      </c>
      <c r="CT9" s="32">
        <f t="shared" si="62"/>
        <v>0</v>
      </c>
      <c r="CU9" s="32">
        <f t="shared" si="63"/>
        <v>0</v>
      </c>
      <c r="CV9" s="32">
        <f t="shared" si="64"/>
        <v>0</v>
      </c>
      <c r="CW9" s="31">
        <f t="shared" si="101"/>
        <v>0</v>
      </c>
      <c r="CX9" s="31">
        <f t="shared" si="102"/>
        <v>0</v>
      </c>
      <c r="CY9" s="31">
        <f t="shared" si="103"/>
        <v>0</v>
      </c>
      <c r="CZ9" s="31">
        <f t="shared" si="104"/>
        <v>0</v>
      </c>
      <c r="DA9" s="31">
        <f t="shared" si="105"/>
        <v>0</v>
      </c>
      <c r="DB9" s="31">
        <f t="shared" si="106"/>
        <v>0</v>
      </c>
      <c r="DC9" s="31">
        <f t="shared" si="107"/>
        <v>0</v>
      </c>
      <c r="DD9" s="31">
        <f t="shared" si="108"/>
        <v>0</v>
      </c>
      <c r="DE9" s="31">
        <f t="shared" si="109"/>
        <v>0</v>
      </c>
      <c r="DF9" s="31">
        <f t="shared" si="110"/>
        <v>0</v>
      </c>
      <c r="DG9" s="31">
        <f t="shared" si="111"/>
        <v>0.03</v>
      </c>
      <c r="DH9" s="31">
        <f t="shared" si="112"/>
        <v>0</v>
      </c>
      <c r="DI9" s="32">
        <f t="shared" si="65"/>
        <v>0</v>
      </c>
      <c r="DJ9" s="32">
        <f t="shared" si="66"/>
        <v>0</v>
      </c>
      <c r="DK9" s="32">
        <f t="shared" si="67"/>
        <v>0</v>
      </c>
      <c r="DL9" s="32">
        <f t="shared" si="68"/>
        <v>0</v>
      </c>
      <c r="DM9" s="32">
        <f t="shared" si="69"/>
        <v>0</v>
      </c>
      <c r="DN9" s="32">
        <f t="shared" si="70"/>
        <v>0</v>
      </c>
      <c r="DO9" s="32">
        <f t="shared" si="71"/>
        <v>0</v>
      </c>
      <c r="DP9" s="32">
        <f t="shared" si="72"/>
        <v>0</v>
      </c>
      <c r="DQ9" s="32">
        <f t="shared" si="73"/>
        <v>0</v>
      </c>
      <c r="DR9" s="32">
        <f t="shared" si="74"/>
        <v>0</v>
      </c>
      <c r="DS9" s="32">
        <f t="shared" si="75"/>
        <v>0</v>
      </c>
      <c r="DT9" s="32">
        <f t="shared" si="76"/>
        <v>0</v>
      </c>
      <c r="DU9" s="31">
        <f t="shared" si="77"/>
        <v>0</v>
      </c>
      <c r="DV9" s="31">
        <f t="shared" si="78"/>
        <v>0</v>
      </c>
      <c r="DW9" s="31">
        <f t="shared" si="79"/>
        <v>0</v>
      </c>
      <c r="DX9" s="31">
        <f t="shared" si="80"/>
        <v>0</v>
      </c>
      <c r="DY9" s="31">
        <f t="shared" si="81"/>
        <v>0</v>
      </c>
      <c r="DZ9" s="31">
        <f t="shared" si="82"/>
        <v>0</v>
      </c>
      <c r="EA9" s="31">
        <f t="shared" si="83"/>
        <v>0</v>
      </c>
      <c r="EB9" s="31">
        <f t="shared" si="84"/>
        <v>0</v>
      </c>
      <c r="EC9" s="31">
        <f t="shared" si="85"/>
        <v>0</v>
      </c>
      <c r="ED9" s="31">
        <f t="shared" si="86"/>
        <v>0</v>
      </c>
      <c r="EE9" s="31">
        <f t="shared" si="87"/>
        <v>0.01</v>
      </c>
      <c r="EF9" s="31">
        <f t="shared" si="88"/>
        <v>0</v>
      </c>
      <c r="EG9" s="32">
        <f t="shared" si="89"/>
        <v>0</v>
      </c>
      <c r="EH9" s="32">
        <f t="shared" si="90"/>
        <v>0</v>
      </c>
      <c r="EI9" s="32">
        <f t="shared" si="91"/>
        <v>0</v>
      </c>
      <c r="EJ9" s="32">
        <f t="shared" si="92"/>
        <v>0</v>
      </c>
      <c r="EK9" s="32">
        <f t="shared" si="93"/>
        <v>0</v>
      </c>
      <c r="EL9" s="32">
        <f t="shared" si="94"/>
        <v>0</v>
      </c>
      <c r="EM9" s="32">
        <f t="shared" si="95"/>
        <v>0</v>
      </c>
      <c r="EN9" s="32">
        <f t="shared" si="96"/>
        <v>0</v>
      </c>
      <c r="EO9" s="32">
        <f t="shared" si="97"/>
        <v>0</v>
      </c>
      <c r="EP9" s="32">
        <f t="shared" si="98"/>
        <v>0</v>
      </c>
      <c r="EQ9" s="32">
        <f t="shared" si="99"/>
        <v>0.04</v>
      </c>
      <c r="ER9" s="32">
        <f t="shared" si="100"/>
        <v>0</v>
      </c>
    </row>
    <row r="10" spans="1:148" x14ac:dyDescent="0.25">
      <c r="A10" t="s">
        <v>441</v>
      </c>
      <c r="B10" s="1" t="s">
        <v>154</v>
      </c>
      <c r="C10" t="str">
        <f t="shared" ca="1" si="0"/>
        <v>0000039611</v>
      </c>
      <c r="D10" t="str">
        <f t="shared" ca="1" si="1"/>
        <v>FortisAlberta Reversing POD - Pincher Creek (396S)</v>
      </c>
      <c r="E10" s="51">
        <v>690.02704540000002</v>
      </c>
      <c r="F10" s="51">
        <v>644.13181010000005</v>
      </c>
      <c r="G10" s="51">
        <v>941.98453870000003</v>
      </c>
      <c r="H10" s="51">
        <v>720.71503789999997</v>
      </c>
      <c r="I10" s="51">
        <v>1029.0784645000001</v>
      </c>
      <c r="J10" s="51">
        <v>1452.4669815</v>
      </c>
      <c r="K10" s="51">
        <v>704.05353979999995</v>
      </c>
      <c r="L10" s="51">
        <v>379.86771829999998</v>
      </c>
      <c r="M10" s="51">
        <v>829.72606329999996</v>
      </c>
      <c r="N10" s="51">
        <v>901.98106419999999</v>
      </c>
      <c r="O10" s="51">
        <v>1552.2896762</v>
      </c>
      <c r="P10" s="51">
        <v>1754.1557316999999</v>
      </c>
      <c r="Q10" s="32">
        <v>16020.74</v>
      </c>
      <c r="R10" s="32">
        <v>17612.91</v>
      </c>
      <c r="S10" s="32">
        <v>21619.73</v>
      </c>
      <c r="T10" s="32">
        <v>10960.15</v>
      </c>
      <c r="U10" s="32">
        <v>20559.650000000001</v>
      </c>
      <c r="V10" s="32">
        <v>25887.83</v>
      </c>
      <c r="W10" s="32">
        <v>8859.2999999999993</v>
      </c>
      <c r="X10" s="32">
        <v>24088.53</v>
      </c>
      <c r="Y10" s="32">
        <v>18048.25</v>
      </c>
      <c r="Z10" s="32">
        <v>30585.83</v>
      </c>
      <c r="AA10" s="32">
        <v>48816.89</v>
      </c>
      <c r="AB10" s="32">
        <v>55978.43</v>
      </c>
      <c r="AC10" s="2">
        <v>2.21</v>
      </c>
      <c r="AD10" s="2">
        <v>2.21</v>
      </c>
      <c r="AE10" s="2">
        <v>2.21</v>
      </c>
      <c r="AF10" s="2">
        <v>2.5099999999999998</v>
      </c>
      <c r="AG10" s="2">
        <v>2.5099999999999998</v>
      </c>
      <c r="AH10" s="2">
        <v>2.5099999999999998</v>
      </c>
      <c r="AI10" s="2">
        <v>2.5099999999999998</v>
      </c>
      <c r="AJ10" s="2">
        <v>1.65</v>
      </c>
      <c r="AK10" s="2">
        <v>1.65</v>
      </c>
      <c r="AL10" s="2">
        <v>1.65</v>
      </c>
      <c r="AM10" s="2">
        <v>1.65</v>
      </c>
      <c r="AN10" s="2">
        <v>1.65</v>
      </c>
      <c r="AO10" s="33">
        <v>354.06</v>
      </c>
      <c r="AP10" s="33">
        <v>389.25</v>
      </c>
      <c r="AQ10" s="33">
        <v>477.8</v>
      </c>
      <c r="AR10" s="33">
        <v>275.10000000000002</v>
      </c>
      <c r="AS10" s="33">
        <v>516.04999999999995</v>
      </c>
      <c r="AT10" s="33">
        <v>649.78</v>
      </c>
      <c r="AU10" s="33">
        <v>222.37</v>
      </c>
      <c r="AV10" s="33">
        <v>397.46</v>
      </c>
      <c r="AW10" s="33">
        <v>297.8</v>
      </c>
      <c r="AX10" s="33">
        <v>504.67</v>
      </c>
      <c r="AY10" s="33">
        <v>805.48</v>
      </c>
      <c r="AZ10" s="33">
        <v>923.64</v>
      </c>
      <c r="BA10" s="31">
        <f t="shared" si="41"/>
        <v>1.6</v>
      </c>
      <c r="BB10" s="31">
        <f t="shared" si="42"/>
        <v>1.76</v>
      </c>
      <c r="BC10" s="31">
        <f t="shared" si="43"/>
        <v>2.16</v>
      </c>
      <c r="BD10" s="31">
        <f t="shared" si="44"/>
        <v>-39.46</v>
      </c>
      <c r="BE10" s="31">
        <f t="shared" si="45"/>
        <v>-74.010000000000005</v>
      </c>
      <c r="BF10" s="31">
        <f t="shared" si="46"/>
        <v>-93.2</v>
      </c>
      <c r="BG10" s="31">
        <f t="shared" si="47"/>
        <v>-31.89</v>
      </c>
      <c r="BH10" s="31">
        <f t="shared" si="48"/>
        <v>-216.8</v>
      </c>
      <c r="BI10" s="31">
        <f t="shared" si="49"/>
        <v>-162.43</v>
      </c>
      <c r="BJ10" s="31">
        <f t="shared" si="50"/>
        <v>-168.22</v>
      </c>
      <c r="BK10" s="31">
        <f t="shared" si="51"/>
        <v>-268.49</v>
      </c>
      <c r="BL10" s="31">
        <f t="shared" si="52"/>
        <v>-307.88</v>
      </c>
      <c r="BM10" s="6">
        <v>7.5499999999999998E-2</v>
      </c>
      <c r="BN10" s="6">
        <v>7.5499999999999998E-2</v>
      </c>
      <c r="BO10" s="6">
        <v>7.5499999999999998E-2</v>
      </c>
      <c r="BP10" s="6">
        <v>7.5499999999999998E-2</v>
      </c>
      <c r="BQ10" s="6">
        <v>7.5499999999999998E-2</v>
      </c>
      <c r="BR10" s="6">
        <v>7.5499999999999998E-2</v>
      </c>
      <c r="BS10" s="6">
        <v>7.5499999999999998E-2</v>
      </c>
      <c r="BT10" s="6">
        <v>7.5499999999999998E-2</v>
      </c>
      <c r="BU10" s="6">
        <v>7.5499999999999998E-2</v>
      </c>
      <c r="BV10" s="6">
        <v>7.5499999999999998E-2</v>
      </c>
      <c r="BW10" s="6">
        <v>7.5499999999999998E-2</v>
      </c>
      <c r="BX10" s="6">
        <v>7.5499999999999998E-2</v>
      </c>
      <c r="BY10" s="31">
        <v>1209.57</v>
      </c>
      <c r="BZ10" s="31">
        <v>1329.77</v>
      </c>
      <c r="CA10" s="31">
        <v>1632.29</v>
      </c>
      <c r="CB10" s="31">
        <v>827.49</v>
      </c>
      <c r="CC10" s="31">
        <v>1552.25</v>
      </c>
      <c r="CD10" s="31">
        <v>1954.53</v>
      </c>
      <c r="CE10" s="31">
        <v>668.88</v>
      </c>
      <c r="CF10" s="31">
        <v>1818.68</v>
      </c>
      <c r="CG10" s="31">
        <v>1362.64</v>
      </c>
      <c r="CH10" s="31">
        <v>2309.23</v>
      </c>
      <c r="CI10" s="31">
        <v>3685.68</v>
      </c>
      <c r="CJ10" s="31">
        <v>4226.37</v>
      </c>
      <c r="CK10" s="32">
        <f t="shared" si="53"/>
        <v>-64.08</v>
      </c>
      <c r="CL10" s="32">
        <f t="shared" si="54"/>
        <v>-70.45</v>
      </c>
      <c r="CM10" s="32">
        <f t="shared" si="55"/>
        <v>-86.48</v>
      </c>
      <c r="CN10" s="32">
        <f t="shared" si="56"/>
        <v>-43.84</v>
      </c>
      <c r="CO10" s="32">
        <f t="shared" si="57"/>
        <v>-82.24</v>
      </c>
      <c r="CP10" s="32">
        <f t="shared" si="58"/>
        <v>-103.55</v>
      </c>
      <c r="CQ10" s="32">
        <f t="shared" si="59"/>
        <v>-35.44</v>
      </c>
      <c r="CR10" s="32">
        <f t="shared" si="60"/>
        <v>-96.35</v>
      </c>
      <c r="CS10" s="32">
        <f t="shared" si="61"/>
        <v>-72.19</v>
      </c>
      <c r="CT10" s="32">
        <f t="shared" si="62"/>
        <v>-122.34</v>
      </c>
      <c r="CU10" s="32">
        <f t="shared" si="63"/>
        <v>-195.27</v>
      </c>
      <c r="CV10" s="32">
        <f t="shared" si="64"/>
        <v>-223.91</v>
      </c>
      <c r="CW10" s="31">
        <f t="shared" si="101"/>
        <v>789.83</v>
      </c>
      <c r="CX10" s="31">
        <f t="shared" si="102"/>
        <v>868.31</v>
      </c>
      <c r="CY10" s="31">
        <f t="shared" si="103"/>
        <v>1065.8499999999999</v>
      </c>
      <c r="CZ10" s="31">
        <f t="shared" si="104"/>
        <v>548.01</v>
      </c>
      <c r="DA10" s="31">
        <f t="shared" si="105"/>
        <v>1027.97</v>
      </c>
      <c r="DB10" s="31">
        <f t="shared" si="106"/>
        <v>1294.4000000000001</v>
      </c>
      <c r="DC10" s="31">
        <f t="shared" si="107"/>
        <v>442.96000000000004</v>
      </c>
      <c r="DD10" s="31">
        <f t="shared" si="108"/>
        <v>1541.67</v>
      </c>
      <c r="DE10" s="31">
        <f t="shared" si="109"/>
        <v>1155.0800000000002</v>
      </c>
      <c r="DF10" s="31">
        <f t="shared" si="110"/>
        <v>1850.4399999999998</v>
      </c>
      <c r="DG10" s="31">
        <f t="shared" si="111"/>
        <v>2953.42</v>
      </c>
      <c r="DH10" s="31">
        <f t="shared" si="112"/>
        <v>3386.7000000000003</v>
      </c>
      <c r="DI10" s="32">
        <f t="shared" si="65"/>
        <v>39.49</v>
      </c>
      <c r="DJ10" s="32">
        <f t="shared" si="66"/>
        <v>43.42</v>
      </c>
      <c r="DK10" s="32">
        <f t="shared" si="67"/>
        <v>53.29</v>
      </c>
      <c r="DL10" s="32">
        <f t="shared" si="68"/>
        <v>27.4</v>
      </c>
      <c r="DM10" s="32">
        <f t="shared" si="69"/>
        <v>51.4</v>
      </c>
      <c r="DN10" s="32">
        <f t="shared" si="70"/>
        <v>64.72</v>
      </c>
      <c r="DO10" s="32">
        <f t="shared" si="71"/>
        <v>22.15</v>
      </c>
      <c r="DP10" s="32">
        <f t="shared" si="72"/>
        <v>77.08</v>
      </c>
      <c r="DQ10" s="32">
        <f t="shared" si="73"/>
        <v>57.75</v>
      </c>
      <c r="DR10" s="32">
        <f t="shared" si="74"/>
        <v>92.52</v>
      </c>
      <c r="DS10" s="32">
        <f t="shared" si="75"/>
        <v>147.66999999999999</v>
      </c>
      <c r="DT10" s="32">
        <f t="shared" si="76"/>
        <v>169.34</v>
      </c>
      <c r="DU10" s="31">
        <f t="shared" si="77"/>
        <v>193.36</v>
      </c>
      <c r="DV10" s="31">
        <f t="shared" si="78"/>
        <v>210.55</v>
      </c>
      <c r="DW10" s="31">
        <f t="shared" si="79"/>
        <v>256.12</v>
      </c>
      <c r="DX10" s="31">
        <f t="shared" si="80"/>
        <v>130.41</v>
      </c>
      <c r="DY10" s="31">
        <f t="shared" si="81"/>
        <v>242.31</v>
      </c>
      <c r="DZ10" s="31">
        <f t="shared" si="82"/>
        <v>302.10000000000002</v>
      </c>
      <c r="EA10" s="31">
        <f t="shared" si="83"/>
        <v>102.38</v>
      </c>
      <c r="EB10" s="31">
        <f t="shared" si="84"/>
        <v>352.74</v>
      </c>
      <c r="EC10" s="31">
        <f t="shared" si="85"/>
        <v>261.60000000000002</v>
      </c>
      <c r="ED10" s="31">
        <f t="shared" si="86"/>
        <v>414.91</v>
      </c>
      <c r="EE10" s="31">
        <f t="shared" si="87"/>
        <v>655.34</v>
      </c>
      <c r="EF10" s="31">
        <f t="shared" si="88"/>
        <v>743.84</v>
      </c>
      <c r="EG10" s="32">
        <f t="shared" si="89"/>
        <v>1022.6800000000001</v>
      </c>
      <c r="EH10" s="32">
        <f t="shared" si="90"/>
        <v>1122.28</v>
      </c>
      <c r="EI10" s="32">
        <f t="shared" si="91"/>
        <v>1375.2599999999998</v>
      </c>
      <c r="EJ10" s="32">
        <f t="shared" si="92"/>
        <v>705.81999999999994</v>
      </c>
      <c r="EK10" s="32">
        <f t="shared" si="93"/>
        <v>1321.68</v>
      </c>
      <c r="EL10" s="32">
        <f t="shared" si="94"/>
        <v>1661.2200000000003</v>
      </c>
      <c r="EM10" s="32">
        <f t="shared" si="95"/>
        <v>567.49</v>
      </c>
      <c r="EN10" s="32">
        <f t="shared" si="96"/>
        <v>1971.49</v>
      </c>
      <c r="EO10" s="32">
        <f t="shared" si="97"/>
        <v>1474.4300000000003</v>
      </c>
      <c r="EP10" s="32">
        <f t="shared" si="98"/>
        <v>2357.87</v>
      </c>
      <c r="EQ10" s="32">
        <f t="shared" si="99"/>
        <v>3756.4300000000003</v>
      </c>
      <c r="ER10" s="32">
        <f t="shared" si="100"/>
        <v>4299.88</v>
      </c>
    </row>
    <row r="11" spans="1:148" x14ac:dyDescent="0.25">
      <c r="A11" t="s">
        <v>441</v>
      </c>
      <c r="B11" s="1" t="s">
        <v>190</v>
      </c>
      <c r="C11" t="str">
        <f t="shared" ca="1" si="0"/>
        <v>0000045411</v>
      </c>
      <c r="D11" t="str">
        <f t="shared" ca="1" si="1"/>
        <v>FortisAlberta Reversing POD - Buck Lake (454S)</v>
      </c>
      <c r="G11" s="51">
        <v>0.36559039999999998</v>
      </c>
      <c r="M11" s="51">
        <v>6.9169052999999998</v>
      </c>
      <c r="N11" s="51">
        <v>6.9451087999999999</v>
      </c>
      <c r="O11" s="51">
        <v>0.52892570000000005</v>
      </c>
      <c r="Q11" s="32"/>
      <c r="R11" s="32"/>
      <c r="S11" s="32">
        <v>35.94</v>
      </c>
      <c r="T11" s="32"/>
      <c r="U11" s="32"/>
      <c r="V11" s="32"/>
      <c r="W11" s="32"/>
      <c r="X11" s="32"/>
      <c r="Y11" s="32">
        <v>185.98</v>
      </c>
      <c r="Z11" s="32">
        <v>257.27999999999997</v>
      </c>
      <c r="AA11" s="32">
        <v>10.32</v>
      </c>
      <c r="AB11" s="32"/>
      <c r="AE11" s="2">
        <v>3.3</v>
      </c>
      <c r="AK11" s="2">
        <v>2.63</v>
      </c>
      <c r="AL11" s="2">
        <v>2.63</v>
      </c>
      <c r="AM11" s="2">
        <v>2.63</v>
      </c>
      <c r="AO11" s="33"/>
      <c r="AP11" s="33"/>
      <c r="AQ11" s="33">
        <v>1.19</v>
      </c>
      <c r="AR11" s="33"/>
      <c r="AS11" s="33"/>
      <c r="AT11" s="33"/>
      <c r="AU11" s="33"/>
      <c r="AV11" s="33"/>
      <c r="AW11" s="33">
        <v>4.8899999999999997</v>
      </c>
      <c r="AX11" s="33">
        <v>6.77</v>
      </c>
      <c r="AY11" s="33">
        <v>0.27</v>
      </c>
      <c r="AZ11" s="33"/>
      <c r="BA11" s="31">
        <f t="shared" si="41"/>
        <v>0</v>
      </c>
      <c r="BB11" s="31">
        <f t="shared" si="42"/>
        <v>0</v>
      </c>
      <c r="BC11" s="31">
        <f t="shared" si="43"/>
        <v>0</v>
      </c>
      <c r="BD11" s="31">
        <f t="shared" si="44"/>
        <v>0</v>
      </c>
      <c r="BE11" s="31">
        <f t="shared" si="45"/>
        <v>0</v>
      </c>
      <c r="BF11" s="31">
        <f t="shared" si="46"/>
        <v>0</v>
      </c>
      <c r="BG11" s="31">
        <f t="shared" si="47"/>
        <v>0</v>
      </c>
      <c r="BH11" s="31">
        <f t="shared" si="48"/>
        <v>0</v>
      </c>
      <c r="BI11" s="31">
        <f t="shared" si="49"/>
        <v>-1.67</v>
      </c>
      <c r="BJ11" s="31">
        <f t="shared" si="50"/>
        <v>-1.42</v>
      </c>
      <c r="BK11" s="31">
        <f t="shared" si="51"/>
        <v>-0.06</v>
      </c>
      <c r="BL11" s="31">
        <f t="shared" si="52"/>
        <v>0</v>
      </c>
      <c r="BM11" s="6">
        <v>7.4499999999999997E-2</v>
      </c>
      <c r="BN11" s="6">
        <v>7.4499999999999997E-2</v>
      </c>
      <c r="BO11" s="6">
        <v>7.4499999999999997E-2</v>
      </c>
      <c r="BP11" s="6">
        <v>7.4499999999999997E-2</v>
      </c>
      <c r="BQ11" s="6">
        <v>7.4499999999999997E-2</v>
      </c>
      <c r="BR11" s="6">
        <v>7.4499999999999997E-2</v>
      </c>
      <c r="BS11" s="6">
        <v>7.4499999999999997E-2</v>
      </c>
      <c r="BT11" s="6">
        <v>7.4499999999999997E-2</v>
      </c>
      <c r="BU11" s="6">
        <v>7.4499999999999997E-2</v>
      </c>
      <c r="BV11" s="6">
        <v>7.4499999999999997E-2</v>
      </c>
      <c r="BW11" s="6">
        <v>7.4499999999999997E-2</v>
      </c>
      <c r="BX11" s="6">
        <v>7.4499999999999997E-2</v>
      </c>
      <c r="BY11" s="31">
        <v>0</v>
      </c>
      <c r="BZ11" s="31">
        <v>0</v>
      </c>
      <c r="CA11" s="31">
        <v>2.68</v>
      </c>
      <c r="CB11" s="31">
        <v>0</v>
      </c>
      <c r="CC11" s="31">
        <v>0</v>
      </c>
      <c r="CD11" s="31">
        <v>0</v>
      </c>
      <c r="CE11" s="31">
        <v>0</v>
      </c>
      <c r="CF11" s="31">
        <v>0</v>
      </c>
      <c r="CG11" s="31">
        <v>13.86</v>
      </c>
      <c r="CH11" s="31">
        <v>19.170000000000002</v>
      </c>
      <c r="CI11" s="31">
        <v>0.77</v>
      </c>
      <c r="CJ11" s="31">
        <v>0</v>
      </c>
      <c r="CK11" s="32">
        <f t="shared" si="53"/>
        <v>0</v>
      </c>
      <c r="CL11" s="32">
        <f t="shared" si="54"/>
        <v>0</v>
      </c>
      <c r="CM11" s="32">
        <f t="shared" si="55"/>
        <v>-0.14000000000000001</v>
      </c>
      <c r="CN11" s="32">
        <f t="shared" si="56"/>
        <v>0</v>
      </c>
      <c r="CO11" s="32">
        <f t="shared" si="57"/>
        <v>0</v>
      </c>
      <c r="CP11" s="32">
        <f t="shared" si="58"/>
        <v>0</v>
      </c>
      <c r="CQ11" s="32">
        <f t="shared" si="59"/>
        <v>0</v>
      </c>
      <c r="CR11" s="32">
        <f t="shared" si="60"/>
        <v>0</v>
      </c>
      <c r="CS11" s="32">
        <f t="shared" si="61"/>
        <v>-0.74</v>
      </c>
      <c r="CT11" s="32">
        <f t="shared" si="62"/>
        <v>-1.03</v>
      </c>
      <c r="CU11" s="32">
        <f t="shared" si="63"/>
        <v>-0.04</v>
      </c>
      <c r="CV11" s="32">
        <f t="shared" si="64"/>
        <v>0</v>
      </c>
      <c r="CW11" s="31">
        <f t="shared" si="101"/>
        <v>0</v>
      </c>
      <c r="CX11" s="31">
        <f t="shared" si="102"/>
        <v>0</v>
      </c>
      <c r="CY11" s="31">
        <f t="shared" si="103"/>
        <v>1.35</v>
      </c>
      <c r="CZ11" s="31">
        <f t="shared" si="104"/>
        <v>0</v>
      </c>
      <c r="DA11" s="31">
        <f t="shared" si="105"/>
        <v>0</v>
      </c>
      <c r="DB11" s="31">
        <f t="shared" si="106"/>
        <v>0</v>
      </c>
      <c r="DC11" s="31">
        <f t="shared" si="107"/>
        <v>0</v>
      </c>
      <c r="DD11" s="31">
        <f t="shared" si="108"/>
        <v>0</v>
      </c>
      <c r="DE11" s="31">
        <f t="shared" si="109"/>
        <v>9.9</v>
      </c>
      <c r="DF11" s="31">
        <f t="shared" si="110"/>
        <v>12.790000000000001</v>
      </c>
      <c r="DG11" s="31">
        <f t="shared" si="111"/>
        <v>0.52</v>
      </c>
      <c r="DH11" s="31">
        <f t="shared" si="112"/>
        <v>0</v>
      </c>
      <c r="DI11" s="32">
        <f t="shared" si="65"/>
        <v>0</v>
      </c>
      <c r="DJ11" s="32">
        <f t="shared" si="66"/>
        <v>0</v>
      </c>
      <c r="DK11" s="32">
        <f t="shared" si="67"/>
        <v>7.0000000000000007E-2</v>
      </c>
      <c r="DL11" s="32">
        <f t="shared" si="68"/>
        <v>0</v>
      </c>
      <c r="DM11" s="32">
        <f t="shared" si="69"/>
        <v>0</v>
      </c>
      <c r="DN11" s="32">
        <f t="shared" si="70"/>
        <v>0</v>
      </c>
      <c r="DO11" s="32">
        <f t="shared" si="71"/>
        <v>0</v>
      </c>
      <c r="DP11" s="32">
        <f t="shared" si="72"/>
        <v>0</v>
      </c>
      <c r="DQ11" s="32">
        <f t="shared" si="73"/>
        <v>0.5</v>
      </c>
      <c r="DR11" s="32">
        <f t="shared" si="74"/>
        <v>0.64</v>
      </c>
      <c r="DS11" s="32">
        <f t="shared" si="75"/>
        <v>0.03</v>
      </c>
      <c r="DT11" s="32">
        <f t="shared" si="76"/>
        <v>0</v>
      </c>
      <c r="DU11" s="31">
        <f t="shared" si="77"/>
        <v>0</v>
      </c>
      <c r="DV11" s="31">
        <f t="shared" si="78"/>
        <v>0</v>
      </c>
      <c r="DW11" s="31">
        <f t="shared" si="79"/>
        <v>0.32</v>
      </c>
      <c r="DX11" s="31">
        <f t="shared" si="80"/>
        <v>0</v>
      </c>
      <c r="DY11" s="31">
        <f t="shared" si="81"/>
        <v>0</v>
      </c>
      <c r="DZ11" s="31">
        <f t="shared" si="82"/>
        <v>0</v>
      </c>
      <c r="EA11" s="31">
        <f t="shared" si="83"/>
        <v>0</v>
      </c>
      <c r="EB11" s="31">
        <f t="shared" si="84"/>
        <v>0</v>
      </c>
      <c r="EC11" s="31">
        <f t="shared" si="85"/>
        <v>2.2400000000000002</v>
      </c>
      <c r="ED11" s="31">
        <f t="shared" si="86"/>
        <v>2.87</v>
      </c>
      <c r="EE11" s="31">
        <f t="shared" si="87"/>
        <v>0.12</v>
      </c>
      <c r="EF11" s="31">
        <f t="shared" si="88"/>
        <v>0</v>
      </c>
      <c r="EG11" s="32">
        <f t="shared" si="89"/>
        <v>0</v>
      </c>
      <c r="EH11" s="32">
        <f t="shared" si="90"/>
        <v>0</v>
      </c>
      <c r="EI11" s="32">
        <f t="shared" si="91"/>
        <v>1.7400000000000002</v>
      </c>
      <c r="EJ11" s="32">
        <f t="shared" si="92"/>
        <v>0</v>
      </c>
      <c r="EK11" s="32">
        <f t="shared" si="93"/>
        <v>0</v>
      </c>
      <c r="EL11" s="32">
        <f t="shared" si="94"/>
        <v>0</v>
      </c>
      <c r="EM11" s="32">
        <f t="shared" si="95"/>
        <v>0</v>
      </c>
      <c r="EN11" s="32">
        <f t="shared" si="96"/>
        <v>0</v>
      </c>
      <c r="EO11" s="32">
        <f t="shared" si="97"/>
        <v>12.64</v>
      </c>
      <c r="EP11" s="32">
        <f t="shared" si="98"/>
        <v>16.3</v>
      </c>
      <c r="EQ11" s="32">
        <f t="shared" si="99"/>
        <v>0.67</v>
      </c>
      <c r="ER11" s="32">
        <f t="shared" si="100"/>
        <v>0</v>
      </c>
    </row>
    <row r="12" spans="1:148" x14ac:dyDescent="0.25">
      <c r="A12" t="s">
        <v>441</v>
      </c>
      <c r="B12" s="1" t="s">
        <v>193</v>
      </c>
      <c r="C12" t="str">
        <f t="shared" ca="1" si="0"/>
        <v>0000079301</v>
      </c>
      <c r="D12" t="str">
        <f t="shared" ca="1" si="1"/>
        <v>FortisAlberta DOS - Cochrane EV Partnership (793S)</v>
      </c>
      <c r="K12" s="51">
        <v>0</v>
      </c>
      <c r="Q12" s="32"/>
      <c r="R12" s="32"/>
      <c r="S12" s="32"/>
      <c r="T12" s="32"/>
      <c r="U12" s="32"/>
      <c r="V12" s="32"/>
      <c r="W12" s="32">
        <v>0</v>
      </c>
      <c r="X12" s="32"/>
      <c r="Y12" s="32"/>
      <c r="Z12" s="32"/>
      <c r="AA12" s="32"/>
      <c r="AB12" s="32"/>
      <c r="AC12" s="2">
        <v>3.4</v>
      </c>
      <c r="AD12" s="2">
        <v>3.4</v>
      </c>
      <c r="AE12" s="2">
        <v>3.4</v>
      </c>
      <c r="AF12" s="2">
        <v>3.4</v>
      </c>
      <c r="AG12" s="2">
        <v>3.4</v>
      </c>
      <c r="AH12" s="2">
        <v>3.4</v>
      </c>
      <c r="AI12" s="2">
        <v>3.4</v>
      </c>
      <c r="AJ12" s="2">
        <v>2.75</v>
      </c>
      <c r="AK12" s="2">
        <v>2.75</v>
      </c>
      <c r="AL12" s="2">
        <v>2.75</v>
      </c>
      <c r="AM12" s="2">
        <v>2.75</v>
      </c>
      <c r="AN12" s="2">
        <v>2.75</v>
      </c>
      <c r="AO12" s="33"/>
      <c r="AP12" s="33"/>
      <c r="AQ12" s="33"/>
      <c r="AR12" s="33"/>
      <c r="AS12" s="33"/>
      <c r="AT12" s="33"/>
      <c r="AU12" s="33">
        <v>0</v>
      </c>
      <c r="AV12" s="33"/>
      <c r="AW12" s="33"/>
      <c r="AX12" s="33"/>
      <c r="AY12" s="33"/>
      <c r="AZ12" s="33"/>
      <c r="BA12" s="31">
        <f t="shared" si="41"/>
        <v>0</v>
      </c>
      <c r="BB12" s="31">
        <f t="shared" si="42"/>
        <v>0</v>
      </c>
      <c r="BC12" s="31">
        <f t="shared" si="43"/>
        <v>0</v>
      </c>
      <c r="BD12" s="31">
        <f t="shared" si="44"/>
        <v>0</v>
      </c>
      <c r="BE12" s="31">
        <f t="shared" si="45"/>
        <v>0</v>
      </c>
      <c r="BF12" s="31">
        <f t="shared" si="46"/>
        <v>0</v>
      </c>
      <c r="BG12" s="31">
        <f t="shared" si="47"/>
        <v>0</v>
      </c>
      <c r="BH12" s="31">
        <f t="shared" si="48"/>
        <v>0</v>
      </c>
      <c r="BI12" s="31">
        <f t="shared" si="49"/>
        <v>0</v>
      </c>
      <c r="BJ12" s="31">
        <f t="shared" si="50"/>
        <v>0</v>
      </c>
      <c r="BK12" s="31">
        <f t="shared" si="51"/>
        <v>0</v>
      </c>
      <c r="BL12" s="31">
        <f t="shared" si="52"/>
        <v>0</v>
      </c>
      <c r="BM12" s="6">
        <v>4.0899999999999999E-2</v>
      </c>
      <c r="BN12" s="6">
        <v>4.0899999999999999E-2</v>
      </c>
      <c r="BO12" s="6">
        <v>4.0899999999999999E-2</v>
      </c>
      <c r="BP12" s="6">
        <v>4.0899999999999999E-2</v>
      </c>
      <c r="BQ12" s="6">
        <v>4.0899999999999999E-2</v>
      </c>
      <c r="BR12" s="6">
        <v>4.0899999999999999E-2</v>
      </c>
      <c r="BS12" s="6">
        <v>4.0899999999999999E-2</v>
      </c>
      <c r="BT12" s="6">
        <v>4.0899999999999999E-2</v>
      </c>
      <c r="BU12" s="6">
        <v>4.0899999999999999E-2</v>
      </c>
      <c r="BV12" s="6">
        <v>4.0899999999999999E-2</v>
      </c>
      <c r="BW12" s="6">
        <v>4.0899999999999999E-2</v>
      </c>
      <c r="BX12" s="6">
        <v>4.0899999999999999E-2</v>
      </c>
      <c r="BY12" s="31">
        <v>0</v>
      </c>
      <c r="BZ12" s="31">
        <v>0</v>
      </c>
      <c r="CA12" s="31">
        <v>0</v>
      </c>
      <c r="CB12" s="31">
        <v>0</v>
      </c>
      <c r="CC12" s="31">
        <v>0</v>
      </c>
      <c r="CD12" s="31">
        <v>0</v>
      </c>
      <c r="CE12" s="31">
        <v>0</v>
      </c>
      <c r="CF12" s="31">
        <v>0</v>
      </c>
      <c r="CG12" s="31">
        <v>0</v>
      </c>
      <c r="CH12" s="31">
        <v>0</v>
      </c>
      <c r="CI12" s="31">
        <v>0</v>
      </c>
      <c r="CJ12" s="31">
        <v>0</v>
      </c>
      <c r="CK12" s="32">
        <f t="shared" si="53"/>
        <v>0</v>
      </c>
      <c r="CL12" s="32">
        <f t="shared" si="54"/>
        <v>0</v>
      </c>
      <c r="CM12" s="32">
        <f t="shared" si="55"/>
        <v>0</v>
      </c>
      <c r="CN12" s="32">
        <f t="shared" si="56"/>
        <v>0</v>
      </c>
      <c r="CO12" s="32">
        <f t="shared" si="57"/>
        <v>0</v>
      </c>
      <c r="CP12" s="32">
        <f t="shared" si="58"/>
        <v>0</v>
      </c>
      <c r="CQ12" s="32">
        <f t="shared" si="59"/>
        <v>0</v>
      </c>
      <c r="CR12" s="32">
        <f t="shared" si="60"/>
        <v>0</v>
      </c>
      <c r="CS12" s="32">
        <f t="shared" si="61"/>
        <v>0</v>
      </c>
      <c r="CT12" s="32">
        <f t="shared" si="62"/>
        <v>0</v>
      </c>
      <c r="CU12" s="32">
        <f t="shared" si="63"/>
        <v>0</v>
      </c>
      <c r="CV12" s="32">
        <f t="shared" si="64"/>
        <v>0</v>
      </c>
      <c r="CW12" s="31">
        <f t="shared" si="101"/>
        <v>0</v>
      </c>
      <c r="CX12" s="31">
        <f t="shared" si="102"/>
        <v>0</v>
      </c>
      <c r="CY12" s="31">
        <f t="shared" si="103"/>
        <v>0</v>
      </c>
      <c r="CZ12" s="31">
        <f t="shared" si="104"/>
        <v>0</v>
      </c>
      <c r="DA12" s="31">
        <f t="shared" si="105"/>
        <v>0</v>
      </c>
      <c r="DB12" s="31">
        <f t="shared" si="106"/>
        <v>0</v>
      </c>
      <c r="DC12" s="31">
        <f t="shared" si="107"/>
        <v>0</v>
      </c>
      <c r="DD12" s="31">
        <f t="shared" si="108"/>
        <v>0</v>
      </c>
      <c r="DE12" s="31">
        <f t="shared" si="109"/>
        <v>0</v>
      </c>
      <c r="DF12" s="31">
        <f t="shared" si="110"/>
        <v>0</v>
      </c>
      <c r="DG12" s="31">
        <f t="shared" si="111"/>
        <v>0</v>
      </c>
      <c r="DH12" s="31">
        <f t="shared" si="112"/>
        <v>0</v>
      </c>
      <c r="DI12" s="32">
        <f t="shared" si="65"/>
        <v>0</v>
      </c>
      <c r="DJ12" s="32">
        <f t="shared" si="66"/>
        <v>0</v>
      </c>
      <c r="DK12" s="32">
        <f t="shared" si="67"/>
        <v>0</v>
      </c>
      <c r="DL12" s="32">
        <f t="shared" si="68"/>
        <v>0</v>
      </c>
      <c r="DM12" s="32">
        <f t="shared" si="69"/>
        <v>0</v>
      </c>
      <c r="DN12" s="32">
        <f t="shared" si="70"/>
        <v>0</v>
      </c>
      <c r="DO12" s="32">
        <f t="shared" si="71"/>
        <v>0</v>
      </c>
      <c r="DP12" s="32">
        <f t="shared" si="72"/>
        <v>0</v>
      </c>
      <c r="DQ12" s="32">
        <f t="shared" si="73"/>
        <v>0</v>
      </c>
      <c r="DR12" s="32">
        <f t="shared" si="74"/>
        <v>0</v>
      </c>
      <c r="DS12" s="32">
        <f t="shared" si="75"/>
        <v>0</v>
      </c>
      <c r="DT12" s="32">
        <f t="shared" si="76"/>
        <v>0</v>
      </c>
      <c r="DU12" s="31">
        <f t="shared" si="77"/>
        <v>0</v>
      </c>
      <c r="DV12" s="31">
        <f t="shared" si="78"/>
        <v>0</v>
      </c>
      <c r="DW12" s="31">
        <f t="shared" si="79"/>
        <v>0</v>
      </c>
      <c r="DX12" s="31">
        <f t="shared" si="80"/>
        <v>0</v>
      </c>
      <c r="DY12" s="31">
        <f t="shared" si="81"/>
        <v>0</v>
      </c>
      <c r="DZ12" s="31">
        <f t="shared" si="82"/>
        <v>0</v>
      </c>
      <c r="EA12" s="31">
        <f t="shared" si="83"/>
        <v>0</v>
      </c>
      <c r="EB12" s="31">
        <f t="shared" si="84"/>
        <v>0</v>
      </c>
      <c r="EC12" s="31">
        <f t="shared" si="85"/>
        <v>0</v>
      </c>
      <c r="ED12" s="31">
        <f t="shared" si="86"/>
        <v>0</v>
      </c>
      <c r="EE12" s="31">
        <f t="shared" si="87"/>
        <v>0</v>
      </c>
      <c r="EF12" s="31">
        <f t="shared" si="88"/>
        <v>0</v>
      </c>
      <c r="EG12" s="32">
        <f t="shared" si="89"/>
        <v>0</v>
      </c>
      <c r="EH12" s="32">
        <f t="shared" si="90"/>
        <v>0</v>
      </c>
      <c r="EI12" s="32">
        <f t="shared" si="91"/>
        <v>0</v>
      </c>
      <c r="EJ12" s="32">
        <f t="shared" si="92"/>
        <v>0</v>
      </c>
      <c r="EK12" s="32">
        <f t="shared" si="93"/>
        <v>0</v>
      </c>
      <c r="EL12" s="32">
        <f t="shared" si="94"/>
        <v>0</v>
      </c>
      <c r="EM12" s="32">
        <f t="shared" si="95"/>
        <v>0</v>
      </c>
      <c r="EN12" s="32">
        <f t="shared" si="96"/>
        <v>0</v>
      </c>
      <c r="EO12" s="32">
        <f t="shared" si="97"/>
        <v>0</v>
      </c>
      <c r="EP12" s="32">
        <f t="shared" si="98"/>
        <v>0</v>
      </c>
      <c r="EQ12" s="32">
        <f t="shared" si="99"/>
        <v>0</v>
      </c>
      <c r="ER12" s="32">
        <f t="shared" si="100"/>
        <v>0</v>
      </c>
    </row>
    <row r="13" spans="1:148" x14ac:dyDescent="0.25">
      <c r="A13" t="s">
        <v>479</v>
      </c>
      <c r="B13" s="1" t="s">
        <v>542</v>
      </c>
      <c r="C13" t="str">
        <f t="shared" ca="1" si="0"/>
        <v>341S025</v>
      </c>
      <c r="D13" t="str">
        <f t="shared" ca="1" si="1"/>
        <v>Syncrude Industrial System DOS</v>
      </c>
      <c r="E13" s="51">
        <v>0</v>
      </c>
      <c r="F13" s="51">
        <v>5520.6740000000009</v>
      </c>
      <c r="G13" s="51">
        <v>1918.492</v>
      </c>
      <c r="H13" s="51">
        <v>0</v>
      </c>
      <c r="I13" s="51">
        <v>4346.5540000000001</v>
      </c>
      <c r="J13" s="51">
        <v>0</v>
      </c>
      <c r="K13" s="51">
        <v>6320.7309999999998</v>
      </c>
      <c r="L13" s="51">
        <v>13531.251999999999</v>
      </c>
      <c r="M13" s="51">
        <v>14182.651999999998</v>
      </c>
      <c r="N13" s="51">
        <v>12721.852999999999</v>
      </c>
      <c r="O13" s="51">
        <v>1730.3539999999998</v>
      </c>
      <c r="P13" s="51">
        <v>9867.7330000000002</v>
      </c>
      <c r="Q13" s="32">
        <v>0</v>
      </c>
      <c r="R13" s="32">
        <v>215081.87</v>
      </c>
      <c r="S13" s="32">
        <v>59373.590000000004</v>
      </c>
      <c r="T13" s="32">
        <v>0</v>
      </c>
      <c r="U13" s="32">
        <v>165614.06999999998</v>
      </c>
      <c r="V13" s="32">
        <v>0</v>
      </c>
      <c r="W13" s="32">
        <v>292455.32</v>
      </c>
      <c r="X13" s="32">
        <v>808085.39999999991</v>
      </c>
      <c r="Y13" s="32">
        <v>2196384.16</v>
      </c>
      <c r="Z13" s="32">
        <v>848679.55</v>
      </c>
      <c r="AA13" s="32">
        <v>59484.33</v>
      </c>
      <c r="AB13" s="32">
        <v>711403.19</v>
      </c>
      <c r="AC13" s="2">
        <v>-0.82</v>
      </c>
      <c r="AD13" s="2">
        <v>-0.82</v>
      </c>
      <c r="AE13" s="2">
        <v>-0.82</v>
      </c>
      <c r="AF13" s="2">
        <v>-0.82</v>
      </c>
      <c r="AG13" s="2">
        <v>-0.82</v>
      </c>
      <c r="AH13" s="2">
        <v>-0.82</v>
      </c>
      <c r="AI13" s="2">
        <v>-0.82</v>
      </c>
      <c r="AJ13" s="2">
        <v>-1.5</v>
      </c>
      <c r="AK13" s="2">
        <v>-1.5</v>
      </c>
      <c r="AL13" s="2">
        <v>-1.5</v>
      </c>
      <c r="AM13" s="2">
        <v>-1.5</v>
      </c>
      <c r="AN13" s="2">
        <v>-1.5</v>
      </c>
      <c r="AO13" s="33">
        <v>0</v>
      </c>
      <c r="AP13" s="33">
        <v>-1763.6800000000003</v>
      </c>
      <c r="AQ13" s="33">
        <v>-486.86</v>
      </c>
      <c r="AR13" s="33">
        <v>0</v>
      </c>
      <c r="AS13" s="33">
        <v>-1358.0400000000002</v>
      </c>
      <c r="AT13" s="33">
        <v>0</v>
      </c>
      <c r="AU13" s="33">
        <v>-2398.11</v>
      </c>
      <c r="AV13" s="33">
        <v>-12121.26</v>
      </c>
      <c r="AW13" s="33">
        <v>-32945.760000000002</v>
      </c>
      <c r="AX13" s="33">
        <v>-12730.18</v>
      </c>
      <c r="AY13" s="33">
        <v>-892.27</v>
      </c>
      <c r="AZ13" s="33">
        <v>-10671.060000000001</v>
      </c>
      <c r="BA13" s="31">
        <f t="shared" si="41"/>
        <v>0</v>
      </c>
      <c r="BB13" s="31">
        <f t="shared" si="42"/>
        <v>21.51</v>
      </c>
      <c r="BC13" s="31">
        <f t="shared" si="43"/>
        <v>5.94</v>
      </c>
      <c r="BD13" s="31">
        <f t="shared" si="44"/>
        <v>0</v>
      </c>
      <c r="BE13" s="31">
        <f t="shared" si="45"/>
        <v>-596.21</v>
      </c>
      <c r="BF13" s="31">
        <f t="shared" si="46"/>
        <v>0</v>
      </c>
      <c r="BG13" s="31">
        <f t="shared" si="47"/>
        <v>-1052.8399999999999</v>
      </c>
      <c r="BH13" s="31">
        <f t="shared" si="48"/>
        <v>-7272.77</v>
      </c>
      <c r="BI13" s="31">
        <f t="shared" si="49"/>
        <v>-19767.46</v>
      </c>
      <c r="BJ13" s="31">
        <f t="shared" si="50"/>
        <v>-4667.74</v>
      </c>
      <c r="BK13" s="31">
        <f t="shared" si="51"/>
        <v>-327.16000000000003</v>
      </c>
      <c r="BL13" s="31">
        <f t="shared" si="52"/>
        <v>-3912.72</v>
      </c>
      <c r="BM13" s="6">
        <v>2.9700000000000001E-2</v>
      </c>
      <c r="BN13" s="6">
        <v>2.9700000000000001E-2</v>
      </c>
      <c r="BO13" s="6">
        <v>2.9700000000000001E-2</v>
      </c>
      <c r="BP13" s="6">
        <v>2.9700000000000001E-2</v>
      </c>
      <c r="BQ13" s="6">
        <v>2.9700000000000001E-2</v>
      </c>
      <c r="BR13" s="6">
        <v>2.9700000000000001E-2</v>
      </c>
      <c r="BS13" s="6">
        <v>2.9700000000000001E-2</v>
      </c>
      <c r="BT13" s="6">
        <v>2.9700000000000001E-2</v>
      </c>
      <c r="BU13" s="6">
        <v>2.9700000000000001E-2</v>
      </c>
      <c r="BV13" s="6">
        <v>2.9700000000000001E-2</v>
      </c>
      <c r="BW13" s="6">
        <v>2.9700000000000001E-2</v>
      </c>
      <c r="BX13" s="6">
        <v>2.9700000000000001E-2</v>
      </c>
      <c r="BY13" s="31">
        <v>0</v>
      </c>
      <c r="BZ13" s="31">
        <v>-1763.6800000000003</v>
      </c>
      <c r="CA13" s="31">
        <v>-486.86</v>
      </c>
      <c r="CB13" s="31">
        <v>0</v>
      </c>
      <c r="CC13" s="31">
        <v>-1358.0400000000002</v>
      </c>
      <c r="CD13" s="31">
        <v>0</v>
      </c>
      <c r="CE13" s="31">
        <v>-2398.11</v>
      </c>
      <c r="CF13" s="31">
        <v>-12121.26</v>
      </c>
      <c r="CG13" s="31">
        <v>1180.6300000000001</v>
      </c>
      <c r="CH13" s="31">
        <v>-12730.18</v>
      </c>
      <c r="CI13" s="31">
        <v>-892.27</v>
      </c>
      <c r="CJ13" s="31">
        <v>-10671.060000000001</v>
      </c>
      <c r="CK13" s="32">
        <f t="shared" si="53"/>
        <v>0</v>
      </c>
      <c r="CL13" s="32">
        <f t="shared" si="54"/>
        <v>-860.33</v>
      </c>
      <c r="CM13" s="32">
        <f t="shared" si="55"/>
        <v>-237.49</v>
      </c>
      <c r="CN13" s="32">
        <f t="shared" si="56"/>
        <v>0</v>
      </c>
      <c r="CO13" s="32">
        <f t="shared" si="57"/>
        <v>-662.46</v>
      </c>
      <c r="CP13" s="32">
        <f t="shared" si="58"/>
        <v>0</v>
      </c>
      <c r="CQ13" s="32">
        <f t="shared" si="59"/>
        <v>-1169.82</v>
      </c>
      <c r="CR13" s="32">
        <f t="shared" si="60"/>
        <v>-3232.34</v>
      </c>
      <c r="CS13" s="32">
        <f t="shared" si="61"/>
        <v>-8785.5400000000009</v>
      </c>
      <c r="CT13" s="32">
        <f t="shared" si="62"/>
        <v>-3394.72</v>
      </c>
      <c r="CU13" s="32">
        <f t="shared" si="63"/>
        <v>-237.94</v>
      </c>
      <c r="CV13" s="32">
        <f t="shared" si="64"/>
        <v>-2845.61</v>
      </c>
      <c r="CW13" s="31">
        <f t="shared" si="101"/>
        <v>0</v>
      </c>
      <c r="CX13" s="31">
        <f t="shared" si="102"/>
        <v>-881.83999999999992</v>
      </c>
      <c r="CY13" s="31">
        <f t="shared" si="103"/>
        <v>-243.43</v>
      </c>
      <c r="CZ13" s="31">
        <f t="shared" si="104"/>
        <v>0</v>
      </c>
      <c r="DA13" s="31">
        <f t="shared" si="105"/>
        <v>-66.25</v>
      </c>
      <c r="DB13" s="31">
        <f t="shared" si="106"/>
        <v>0</v>
      </c>
      <c r="DC13" s="31">
        <f t="shared" si="107"/>
        <v>-116.98000000000025</v>
      </c>
      <c r="DD13" s="31">
        <f t="shared" si="108"/>
        <v>4040.4300000000003</v>
      </c>
      <c r="DE13" s="31">
        <f t="shared" si="109"/>
        <v>45108.31</v>
      </c>
      <c r="DF13" s="31">
        <f t="shared" si="110"/>
        <v>1273.0200000000004</v>
      </c>
      <c r="DG13" s="31">
        <f t="shared" si="111"/>
        <v>89.21999999999997</v>
      </c>
      <c r="DH13" s="31">
        <f t="shared" si="112"/>
        <v>1067.1099999999992</v>
      </c>
      <c r="DI13" s="32">
        <f t="shared" si="65"/>
        <v>0</v>
      </c>
      <c r="DJ13" s="32">
        <f t="shared" si="66"/>
        <v>-44.09</v>
      </c>
      <c r="DK13" s="32">
        <f t="shared" si="67"/>
        <v>-12.17</v>
      </c>
      <c r="DL13" s="32">
        <f t="shared" si="68"/>
        <v>0</v>
      </c>
      <c r="DM13" s="32">
        <f t="shared" si="69"/>
        <v>-3.31</v>
      </c>
      <c r="DN13" s="32">
        <f t="shared" si="70"/>
        <v>0</v>
      </c>
      <c r="DO13" s="32">
        <f t="shared" si="71"/>
        <v>-5.85</v>
      </c>
      <c r="DP13" s="32">
        <f t="shared" si="72"/>
        <v>202.02</v>
      </c>
      <c r="DQ13" s="32">
        <f t="shared" si="73"/>
        <v>2255.42</v>
      </c>
      <c r="DR13" s="32">
        <f t="shared" si="74"/>
        <v>63.65</v>
      </c>
      <c r="DS13" s="32">
        <f t="shared" si="75"/>
        <v>4.46</v>
      </c>
      <c r="DT13" s="32">
        <f t="shared" si="76"/>
        <v>53.36</v>
      </c>
      <c r="DU13" s="31">
        <f t="shared" si="77"/>
        <v>0</v>
      </c>
      <c r="DV13" s="31">
        <f t="shared" si="78"/>
        <v>-213.83</v>
      </c>
      <c r="DW13" s="31">
        <f t="shared" si="79"/>
        <v>-58.5</v>
      </c>
      <c r="DX13" s="31">
        <f t="shared" si="80"/>
        <v>0</v>
      </c>
      <c r="DY13" s="31">
        <f t="shared" si="81"/>
        <v>-15.62</v>
      </c>
      <c r="DZ13" s="31">
        <f t="shared" si="82"/>
        <v>0</v>
      </c>
      <c r="EA13" s="31">
        <f t="shared" si="83"/>
        <v>-27.04</v>
      </c>
      <c r="EB13" s="31">
        <f t="shared" si="84"/>
        <v>924.46</v>
      </c>
      <c r="EC13" s="31">
        <f t="shared" si="85"/>
        <v>10215.85</v>
      </c>
      <c r="ED13" s="31">
        <f t="shared" si="86"/>
        <v>285.44</v>
      </c>
      <c r="EE13" s="31">
        <f t="shared" si="87"/>
        <v>19.8</v>
      </c>
      <c r="EF13" s="31">
        <f t="shared" si="88"/>
        <v>234.38</v>
      </c>
      <c r="EG13" s="32">
        <f t="shared" si="89"/>
        <v>0</v>
      </c>
      <c r="EH13" s="32">
        <f t="shared" si="90"/>
        <v>-1139.76</v>
      </c>
      <c r="EI13" s="32">
        <f t="shared" si="91"/>
        <v>-314.10000000000002</v>
      </c>
      <c r="EJ13" s="32">
        <f t="shared" si="92"/>
        <v>0</v>
      </c>
      <c r="EK13" s="32">
        <f t="shared" si="93"/>
        <v>-85.18</v>
      </c>
      <c r="EL13" s="32">
        <f t="shared" si="94"/>
        <v>0</v>
      </c>
      <c r="EM13" s="32">
        <f t="shared" si="95"/>
        <v>-149.87000000000023</v>
      </c>
      <c r="EN13" s="32">
        <f t="shared" si="96"/>
        <v>5166.9100000000008</v>
      </c>
      <c r="EO13" s="32">
        <f t="shared" si="97"/>
        <v>57579.579999999994</v>
      </c>
      <c r="EP13" s="32">
        <f t="shared" si="98"/>
        <v>1622.1100000000006</v>
      </c>
      <c r="EQ13" s="32">
        <f t="shared" si="99"/>
        <v>113.47999999999996</v>
      </c>
      <c r="ER13" s="32">
        <f t="shared" si="100"/>
        <v>1354.849999999999</v>
      </c>
    </row>
    <row r="14" spans="1:148" x14ac:dyDescent="0.25">
      <c r="A14" t="s">
        <v>442</v>
      </c>
      <c r="B14" s="1" t="s">
        <v>17</v>
      </c>
      <c r="C14" t="str">
        <f t="shared" ca="1" si="0"/>
        <v>AFG1TX</v>
      </c>
      <c r="D14" t="str">
        <f t="shared" ca="1" si="1"/>
        <v>APF Athabasca</v>
      </c>
      <c r="E14" s="51">
        <v>6597.1418999999996</v>
      </c>
      <c r="F14" s="51">
        <v>7329.9925999999996</v>
      </c>
      <c r="G14" s="51">
        <v>10694.5268</v>
      </c>
      <c r="H14" s="51">
        <v>9385.0040000000008</v>
      </c>
      <c r="I14" s="51">
        <v>3113.0972999999999</v>
      </c>
      <c r="J14" s="51">
        <v>9534.8546999999999</v>
      </c>
      <c r="K14" s="51">
        <v>9541.1756999999998</v>
      </c>
      <c r="L14" s="51">
        <v>7251.6100999999999</v>
      </c>
      <c r="M14" s="51">
        <v>11440.7114</v>
      </c>
      <c r="N14" s="51">
        <v>12666.285099999999</v>
      </c>
      <c r="O14" s="51">
        <v>9871.9521000000004</v>
      </c>
      <c r="P14" s="51">
        <v>11142.232900000001</v>
      </c>
      <c r="Q14" s="32">
        <v>1260650.26</v>
      </c>
      <c r="R14" s="32">
        <v>370942.31</v>
      </c>
      <c r="S14" s="32">
        <v>815695.75</v>
      </c>
      <c r="T14" s="32">
        <v>774764.63</v>
      </c>
      <c r="U14" s="32">
        <v>195062.44</v>
      </c>
      <c r="V14" s="32">
        <v>898660.77</v>
      </c>
      <c r="W14" s="32">
        <v>1644665.7</v>
      </c>
      <c r="X14" s="32">
        <v>975402.26</v>
      </c>
      <c r="Y14" s="32">
        <v>2558303.16</v>
      </c>
      <c r="Z14" s="32">
        <v>1957841.85</v>
      </c>
      <c r="AA14" s="32">
        <v>1496678.46</v>
      </c>
      <c r="AB14" s="32">
        <v>984562.26</v>
      </c>
      <c r="AC14" s="2">
        <v>1.5</v>
      </c>
      <c r="AD14" s="2">
        <v>1.5</v>
      </c>
      <c r="AE14" s="2">
        <v>1.5</v>
      </c>
      <c r="AF14" s="2">
        <v>1.1399999999999999</v>
      </c>
      <c r="AG14" s="2">
        <v>1.1399999999999999</v>
      </c>
      <c r="AH14" s="2">
        <v>1.1399999999999999</v>
      </c>
      <c r="AI14" s="2">
        <v>1.1399999999999999</v>
      </c>
      <c r="AJ14" s="2">
        <v>0.63</v>
      </c>
      <c r="AK14" s="2">
        <v>0.63</v>
      </c>
      <c r="AL14" s="2">
        <v>0.63</v>
      </c>
      <c r="AM14" s="2">
        <v>0.63</v>
      </c>
      <c r="AN14" s="2">
        <v>0.63</v>
      </c>
      <c r="AO14" s="33">
        <v>18909.75</v>
      </c>
      <c r="AP14" s="33">
        <v>5564.13</v>
      </c>
      <c r="AQ14" s="33">
        <v>12235.44</v>
      </c>
      <c r="AR14" s="33">
        <v>8832.32</v>
      </c>
      <c r="AS14" s="33">
        <v>2223.71</v>
      </c>
      <c r="AT14" s="33">
        <v>10244.73</v>
      </c>
      <c r="AU14" s="33">
        <v>18749.189999999999</v>
      </c>
      <c r="AV14" s="33">
        <v>6145.03</v>
      </c>
      <c r="AW14" s="33">
        <v>16117.31</v>
      </c>
      <c r="AX14" s="33">
        <v>12334.4</v>
      </c>
      <c r="AY14" s="33">
        <v>9429.07</v>
      </c>
      <c r="AZ14" s="33">
        <v>6202.74</v>
      </c>
      <c r="BA14" s="31">
        <f t="shared" si="41"/>
        <v>126.07</v>
      </c>
      <c r="BB14" s="31">
        <f t="shared" si="42"/>
        <v>37.090000000000003</v>
      </c>
      <c r="BC14" s="31">
        <f t="shared" si="43"/>
        <v>81.569999999999993</v>
      </c>
      <c r="BD14" s="31">
        <f t="shared" si="44"/>
        <v>-2789.15</v>
      </c>
      <c r="BE14" s="31">
        <f t="shared" si="45"/>
        <v>-702.22</v>
      </c>
      <c r="BF14" s="31">
        <f t="shared" si="46"/>
        <v>-3235.18</v>
      </c>
      <c r="BG14" s="31">
        <f t="shared" si="47"/>
        <v>-5920.8</v>
      </c>
      <c r="BH14" s="31">
        <f t="shared" si="48"/>
        <v>-8778.6200000000008</v>
      </c>
      <c r="BI14" s="31">
        <f t="shared" si="49"/>
        <v>-23024.73</v>
      </c>
      <c r="BJ14" s="31">
        <f t="shared" si="50"/>
        <v>-10768.13</v>
      </c>
      <c r="BK14" s="31">
        <f t="shared" si="51"/>
        <v>-8231.73</v>
      </c>
      <c r="BL14" s="31">
        <f t="shared" si="52"/>
        <v>-5415.09</v>
      </c>
      <c r="BM14" s="6">
        <v>-0.01</v>
      </c>
      <c r="BN14" s="6">
        <v>-0.01</v>
      </c>
      <c r="BO14" s="6">
        <v>-0.01</v>
      </c>
      <c r="BP14" s="6">
        <v>-0.01</v>
      </c>
      <c r="BQ14" s="6">
        <v>-0.01</v>
      </c>
      <c r="BR14" s="6">
        <v>-0.01</v>
      </c>
      <c r="BS14" s="6">
        <v>-0.01</v>
      </c>
      <c r="BT14" s="6">
        <v>-0.01</v>
      </c>
      <c r="BU14" s="6">
        <v>-0.01</v>
      </c>
      <c r="BV14" s="6">
        <v>-0.01</v>
      </c>
      <c r="BW14" s="6">
        <v>-0.01</v>
      </c>
      <c r="BX14" s="6">
        <v>-0.01</v>
      </c>
      <c r="BY14" s="31">
        <v>-12606.5</v>
      </c>
      <c r="BZ14" s="31">
        <v>-3709.42</v>
      </c>
      <c r="CA14" s="31">
        <v>-8156.96</v>
      </c>
      <c r="CB14" s="31">
        <v>-7747.65</v>
      </c>
      <c r="CC14" s="31">
        <v>-1950.62</v>
      </c>
      <c r="CD14" s="31">
        <v>-8986.61</v>
      </c>
      <c r="CE14" s="31">
        <v>-16446.66</v>
      </c>
      <c r="CF14" s="31">
        <v>-9754.02</v>
      </c>
      <c r="CG14" s="31">
        <v>-25583.03</v>
      </c>
      <c r="CH14" s="31">
        <v>-19578.419999999998</v>
      </c>
      <c r="CI14" s="31">
        <v>-14966.78</v>
      </c>
      <c r="CJ14" s="31">
        <v>-9845.6200000000008</v>
      </c>
      <c r="CK14" s="32">
        <f t="shared" si="53"/>
        <v>-5042.6000000000004</v>
      </c>
      <c r="CL14" s="32">
        <f t="shared" si="54"/>
        <v>-1483.77</v>
      </c>
      <c r="CM14" s="32">
        <f t="shared" si="55"/>
        <v>-3262.78</v>
      </c>
      <c r="CN14" s="32">
        <f t="shared" si="56"/>
        <v>-3099.06</v>
      </c>
      <c r="CO14" s="32">
        <f t="shared" si="57"/>
        <v>-780.25</v>
      </c>
      <c r="CP14" s="32">
        <f t="shared" si="58"/>
        <v>-3594.64</v>
      </c>
      <c r="CQ14" s="32">
        <f t="shared" si="59"/>
        <v>-6578.66</v>
      </c>
      <c r="CR14" s="32">
        <f t="shared" si="60"/>
        <v>-3901.61</v>
      </c>
      <c r="CS14" s="32">
        <f t="shared" si="61"/>
        <v>-10233.209999999999</v>
      </c>
      <c r="CT14" s="32">
        <f t="shared" si="62"/>
        <v>-7831.37</v>
      </c>
      <c r="CU14" s="32">
        <f t="shared" si="63"/>
        <v>-5986.71</v>
      </c>
      <c r="CV14" s="32">
        <f t="shared" si="64"/>
        <v>-3938.25</v>
      </c>
      <c r="CW14" s="31">
        <f t="shared" si="101"/>
        <v>-36684.92</v>
      </c>
      <c r="CX14" s="31">
        <f t="shared" si="102"/>
        <v>-10794.41</v>
      </c>
      <c r="CY14" s="31">
        <f t="shared" si="103"/>
        <v>-23736.75</v>
      </c>
      <c r="CZ14" s="31">
        <f t="shared" si="104"/>
        <v>-16889.879999999997</v>
      </c>
      <c r="DA14" s="31">
        <f t="shared" si="105"/>
        <v>-4252.3599999999997</v>
      </c>
      <c r="DB14" s="31">
        <f t="shared" si="106"/>
        <v>-19590.8</v>
      </c>
      <c r="DC14" s="31">
        <f t="shared" si="107"/>
        <v>-35853.709999999992</v>
      </c>
      <c r="DD14" s="31">
        <f t="shared" si="108"/>
        <v>-11022.039999999999</v>
      </c>
      <c r="DE14" s="31">
        <f t="shared" si="109"/>
        <v>-28908.819999999996</v>
      </c>
      <c r="DF14" s="31">
        <f t="shared" si="110"/>
        <v>-28976.059999999998</v>
      </c>
      <c r="DG14" s="31">
        <f t="shared" si="111"/>
        <v>-22150.83</v>
      </c>
      <c r="DH14" s="31">
        <f t="shared" si="112"/>
        <v>-14571.52</v>
      </c>
      <c r="DI14" s="32">
        <f t="shared" si="65"/>
        <v>-1834.25</v>
      </c>
      <c r="DJ14" s="32">
        <f t="shared" si="66"/>
        <v>-539.72</v>
      </c>
      <c r="DK14" s="32">
        <f t="shared" si="67"/>
        <v>-1186.8399999999999</v>
      </c>
      <c r="DL14" s="32">
        <f t="shared" si="68"/>
        <v>-844.49</v>
      </c>
      <c r="DM14" s="32">
        <f t="shared" si="69"/>
        <v>-212.62</v>
      </c>
      <c r="DN14" s="32">
        <f t="shared" si="70"/>
        <v>-979.54</v>
      </c>
      <c r="DO14" s="32">
        <f t="shared" si="71"/>
        <v>-1792.69</v>
      </c>
      <c r="DP14" s="32">
        <f t="shared" si="72"/>
        <v>-551.1</v>
      </c>
      <c r="DQ14" s="32">
        <f t="shared" si="73"/>
        <v>-1445.44</v>
      </c>
      <c r="DR14" s="32">
        <f t="shared" si="74"/>
        <v>-1448.8</v>
      </c>
      <c r="DS14" s="32">
        <f t="shared" si="75"/>
        <v>-1107.54</v>
      </c>
      <c r="DT14" s="32">
        <f t="shared" si="76"/>
        <v>-728.58</v>
      </c>
      <c r="DU14" s="31">
        <f t="shared" si="77"/>
        <v>-8980.73</v>
      </c>
      <c r="DV14" s="31">
        <f t="shared" si="78"/>
        <v>-2617.41</v>
      </c>
      <c r="DW14" s="31">
        <f t="shared" si="79"/>
        <v>-5703.92</v>
      </c>
      <c r="DX14" s="31">
        <f t="shared" si="80"/>
        <v>-4019.28</v>
      </c>
      <c r="DY14" s="31">
        <f t="shared" si="81"/>
        <v>-1002.35</v>
      </c>
      <c r="DZ14" s="31">
        <f t="shared" si="82"/>
        <v>-4572.2299999999996</v>
      </c>
      <c r="EA14" s="31">
        <f t="shared" si="83"/>
        <v>-8286.9500000000007</v>
      </c>
      <c r="EB14" s="31">
        <f t="shared" si="84"/>
        <v>-2521.88</v>
      </c>
      <c r="EC14" s="31">
        <f t="shared" si="85"/>
        <v>-6547.09</v>
      </c>
      <c r="ED14" s="31">
        <f t="shared" si="86"/>
        <v>-6497</v>
      </c>
      <c r="EE14" s="31">
        <f t="shared" si="87"/>
        <v>-4915.0600000000004</v>
      </c>
      <c r="EF14" s="31">
        <f t="shared" si="88"/>
        <v>-3200.44</v>
      </c>
      <c r="EG14" s="32">
        <f t="shared" si="89"/>
        <v>-47499.899999999994</v>
      </c>
      <c r="EH14" s="32">
        <f t="shared" si="90"/>
        <v>-13951.539999999999</v>
      </c>
      <c r="EI14" s="32">
        <f t="shared" si="91"/>
        <v>-30627.510000000002</v>
      </c>
      <c r="EJ14" s="32">
        <f t="shared" si="92"/>
        <v>-21753.649999999998</v>
      </c>
      <c r="EK14" s="32">
        <f t="shared" si="93"/>
        <v>-5467.33</v>
      </c>
      <c r="EL14" s="32">
        <f t="shared" si="94"/>
        <v>-25142.57</v>
      </c>
      <c r="EM14" s="32">
        <f t="shared" si="95"/>
        <v>-45933.349999999991</v>
      </c>
      <c r="EN14" s="32">
        <f t="shared" si="96"/>
        <v>-14095.02</v>
      </c>
      <c r="EO14" s="32">
        <f t="shared" si="97"/>
        <v>-36901.349999999991</v>
      </c>
      <c r="EP14" s="32">
        <f t="shared" si="98"/>
        <v>-36921.86</v>
      </c>
      <c r="EQ14" s="32">
        <f t="shared" si="99"/>
        <v>-28173.430000000004</v>
      </c>
      <c r="ER14" s="32">
        <f t="shared" si="100"/>
        <v>-18500.54</v>
      </c>
    </row>
    <row r="15" spans="1:148" x14ac:dyDescent="0.25">
      <c r="A15" t="s">
        <v>443</v>
      </c>
      <c r="B15" s="1" t="s">
        <v>62</v>
      </c>
      <c r="C15" t="str">
        <f t="shared" ca="1" si="0"/>
        <v>AKE1</v>
      </c>
      <c r="D15" t="str">
        <f t="shared" ca="1" si="1"/>
        <v>McBride Lake Wind Facility</v>
      </c>
      <c r="E15" s="51">
        <v>32737.7569</v>
      </c>
      <c r="F15" s="51">
        <v>19645.492099999999</v>
      </c>
      <c r="G15" s="51">
        <v>23274.5072</v>
      </c>
      <c r="H15" s="51">
        <v>15264.0987</v>
      </c>
      <c r="I15" s="51">
        <v>17601.7817</v>
      </c>
      <c r="J15" s="51">
        <v>18258.449799999999</v>
      </c>
      <c r="K15" s="51">
        <v>11125.986000000001</v>
      </c>
      <c r="L15" s="51">
        <v>8580.2276000000002</v>
      </c>
      <c r="M15" s="51">
        <v>11854.8212</v>
      </c>
      <c r="N15" s="51">
        <v>17130.871800000001</v>
      </c>
      <c r="O15" s="51">
        <v>20709.848600000001</v>
      </c>
      <c r="P15" s="51">
        <v>25022.494900000002</v>
      </c>
      <c r="Q15" s="32">
        <v>898829.8</v>
      </c>
      <c r="R15" s="32">
        <v>566750.12</v>
      </c>
      <c r="S15" s="32">
        <v>735893.19</v>
      </c>
      <c r="T15" s="32">
        <v>288984.2</v>
      </c>
      <c r="U15" s="32">
        <v>374455.61</v>
      </c>
      <c r="V15" s="32">
        <v>440323.37</v>
      </c>
      <c r="W15" s="32">
        <v>254847.95</v>
      </c>
      <c r="X15" s="32">
        <v>416364.96</v>
      </c>
      <c r="Y15" s="32">
        <v>466048.02</v>
      </c>
      <c r="Z15" s="32">
        <v>685698.42</v>
      </c>
      <c r="AA15" s="32">
        <v>880442.17</v>
      </c>
      <c r="AB15" s="32">
        <v>924152.92</v>
      </c>
      <c r="AC15" s="2">
        <v>2.0099999999999998</v>
      </c>
      <c r="AD15" s="2">
        <v>2.0099999999999998</v>
      </c>
      <c r="AE15" s="2">
        <v>2.0099999999999998</v>
      </c>
      <c r="AF15" s="2">
        <v>2.0099999999999998</v>
      </c>
      <c r="AG15" s="2">
        <v>2.0099999999999998</v>
      </c>
      <c r="AH15" s="2">
        <v>2.0099999999999998</v>
      </c>
      <c r="AI15" s="2">
        <v>2.0099999999999998</v>
      </c>
      <c r="AJ15" s="2">
        <v>1.42</v>
      </c>
      <c r="AK15" s="2">
        <v>1.42</v>
      </c>
      <c r="AL15" s="2">
        <v>1.42</v>
      </c>
      <c r="AM15" s="2">
        <v>1.42</v>
      </c>
      <c r="AN15" s="2">
        <v>1.42</v>
      </c>
      <c r="AO15" s="33">
        <v>18066.48</v>
      </c>
      <c r="AP15" s="33">
        <v>11391.68</v>
      </c>
      <c r="AQ15" s="33">
        <v>14791.45</v>
      </c>
      <c r="AR15" s="33">
        <v>5808.58</v>
      </c>
      <c r="AS15" s="33">
        <v>7526.56</v>
      </c>
      <c r="AT15" s="33">
        <v>8850.5</v>
      </c>
      <c r="AU15" s="33">
        <v>5122.4399999999996</v>
      </c>
      <c r="AV15" s="33">
        <v>5912.38</v>
      </c>
      <c r="AW15" s="33">
        <v>6617.88</v>
      </c>
      <c r="AX15" s="33">
        <v>9736.92</v>
      </c>
      <c r="AY15" s="33">
        <v>12502.28</v>
      </c>
      <c r="AZ15" s="33">
        <v>13122.97</v>
      </c>
      <c r="BA15" s="31">
        <f t="shared" ref="BA15" si="113">ROUND(Q15*BA$3,2)</f>
        <v>89.88</v>
      </c>
      <c r="BB15" s="31">
        <f t="shared" ref="BB15" si="114">ROUND(R15*BB$3,2)</f>
        <v>56.68</v>
      </c>
      <c r="BC15" s="31">
        <f t="shared" ref="BC15" si="115">ROUND(S15*BC$3,2)</f>
        <v>73.59</v>
      </c>
      <c r="BD15" s="31">
        <f t="shared" ref="BD15" si="116">ROUND(T15*BD$3,2)</f>
        <v>-1040.3399999999999</v>
      </c>
      <c r="BE15" s="31">
        <f t="shared" ref="BE15" si="117">ROUND(U15*BE$3,2)</f>
        <v>-1348.04</v>
      </c>
      <c r="BF15" s="31">
        <f t="shared" ref="BF15" si="118">ROUND(V15*BF$3,2)</f>
        <v>-1585.16</v>
      </c>
      <c r="BG15" s="31">
        <f t="shared" ref="BG15" si="119">ROUND(W15*BG$3,2)</f>
        <v>-917.45</v>
      </c>
      <c r="BH15" s="31">
        <f t="shared" ref="BH15" si="120">ROUND(X15*BH$3,2)</f>
        <v>-3747.28</v>
      </c>
      <c r="BI15" s="31">
        <f t="shared" ref="BI15" si="121">ROUND(Y15*BI$3,2)</f>
        <v>-4194.43</v>
      </c>
      <c r="BJ15" s="31">
        <f t="shared" ref="BJ15" si="122">ROUND(Z15*BJ$3,2)</f>
        <v>-3771.34</v>
      </c>
      <c r="BK15" s="31">
        <f t="shared" ref="BK15" si="123">ROUND(AA15*BK$3,2)</f>
        <v>-4842.43</v>
      </c>
      <c r="BL15" s="31">
        <f t="shared" ref="BL15" si="124">ROUND(AB15*BL$3,2)</f>
        <v>-5082.84</v>
      </c>
      <c r="BM15" s="6">
        <v>4.2999999999999997E-2</v>
      </c>
      <c r="BN15" s="6">
        <v>4.2999999999999997E-2</v>
      </c>
      <c r="BO15" s="6">
        <v>4.2999999999999997E-2</v>
      </c>
      <c r="BP15" s="6">
        <v>4.2999999999999997E-2</v>
      </c>
      <c r="BQ15" s="6">
        <v>4.2999999999999997E-2</v>
      </c>
      <c r="BR15" s="6">
        <v>4.2999999999999997E-2</v>
      </c>
      <c r="BS15" s="6">
        <v>4.2999999999999997E-2</v>
      </c>
      <c r="BT15" s="6">
        <v>4.2999999999999997E-2</v>
      </c>
      <c r="BU15" s="6">
        <v>4.2999999999999997E-2</v>
      </c>
      <c r="BV15" s="6">
        <v>4.2999999999999997E-2</v>
      </c>
      <c r="BW15" s="6">
        <v>4.2999999999999997E-2</v>
      </c>
      <c r="BX15" s="6">
        <v>4.2999999999999997E-2</v>
      </c>
      <c r="BY15" s="31">
        <v>38649.68</v>
      </c>
      <c r="BZ15" s="31">
        <v>24370.26</v>
      </c>
      <c r="CA15" s="31">
        <v>31643.41</v>
      </c>
      <c r="CB15" s="31">
        <v>12426.32</v>
      </c>
      <c r="CC15" s="31">
        <v>16101.59</v>
      </c>
      <c r="CD15" s="31">
        <v>18933.900000000001</v>
      </c>
      <c r="CE15" s="31">
        <v>10958.46</v>
      </c>
      <c r="CF15" s="31">
        <v>17903.689999999999</v>
      </c>
      <c r="CG15" s="31">
        <v>20040.060000000001</v>
      </c>
      <c r="CH15" s="31">
        <v>29485.03</v>
      </c>
      <c r="CI15" s="31">
        <v>37859.01</v>
      </c>
      <c r="CJ15" s="31">
        <v>39738.58</v>
      </c>
      <c r="CK15" s="32">
        <f t="shared" ref="CK15" si="125">ROUND(Q15*$CV$3,2)</f>
        <v>-3595.32</v>
      </c>
      <c r="CL15" s="32">
        <f t="shared" ref="CL15" si="126">ROUND(R15*$CV$3,2)</f>
        <v>-2267</v>
      </c>
      <c r="CM15" s="32">
        <f t="shared" ref="CM15" si="127">ROUND(S15*$CV$3,2)</f>
        <v>-2943.57</v>
      </c>
      <c r="CN15" s="32">
        <f t="shared" ref="CN15" si="128">ROUND(T15*$CV$3,2)</f>
        <v>-1155.94</v>
      </c>
      <c r="CO15" s="32">
        <f t="shared" ref="CO15" si="129">ROUND(U15*$CV$3,2)</f>
        <v>-1497.82</v>
      </c>
      <c r="CP15" s="32">
        <f t="shared" ref="CP15" si="130">ROUND(V15*$CV$3,2)</f>
        <v>-1761.29</v>
      </c>
      <c r="CQ15" s="32">
        <f t="shared" ref="CQ15" si="131">ROUND(W15*$CV$3,2)</f>
        <v>-1019.39</v>
      </c>
      <c r="CR15" s="32">
        <f t="shared" ref="CR15" si="132">ROUND(X15*$CV$3,2)</f>
        <v>-1665.46</v>
      </c>
      <c r="CS15" s="32">
        <f t="shared" ref="CS15" si="133">ROUND(Y15*$CV$3,2)</f>
        <v>-1864.19</v>
      </c>
      <c r="CT15" s="32">
        <f t="shared" ref="CT15" si="134">ROUND(Z15*$CV$3,2)</f>
        <v>-2742.79</v>
      </c>
      <c r="CU15" s="32">
        <f t="shared" ref="CU15" si="135">ROUND(AA15*$CV$3,2)</f>
        <v>-3521.77</v>
      </c>
      <c r="CV15" s="32">
        <f t="shared" ref="CV15" si="136">ROUND(AB15*$CV$3,2)</f>
        <v>-3696.61</v>
      </c>
      <c r="CW15" s="31">
        <f t="shared" ref="CW15" si="137">BY15+CK15-AO15-BA15</f>
        <v>16898</v>
      </c>
      <c r="CX15" s="31">
        <f t="shared" ref="CX15" si="138">BZ15+CL15-AP15-BB15</f>
        <v>10654.899999999998</v>
      </c>
      <c r="CY15" s="31">
        <f t="shared" ref="CY15" si="139">CA15+CM15-AQ15-BC15</f>
        <v>13834.8</v>
      </c>
      <c r="CZ15" s="31">
        <f t="shared" ref="CZ15" si="140">CB15+CN15-AR15-BD15</f>
        <v>6502.1399999999994</v>
      </c>
      <c r="DA15" s="31">
        <f t="shared" ref="DA15" si="141">CC15+CO15-AS15-BE15</f>
        <v>8425.25</v>
      </c>
      <c r="DB15" s="31">
        <f t="shared" ref="DB15" si="142">CD15+CP15-AT15-BF15</f>
        <v>9907.27</v>
      </c>
      <c r="DC15" s="31">
        <f t="shared" ref="DC15" si="143">CE15+CQ15-AU15-BG15</f>
        <v>5734.08</v>
      </c>
      <c r="DD15" s="31">
        <f t="shared" ref="DD15" si="144">CF15+CR15-AV15-BH15</f>
        <v>14073.13</v>
      </c>
      <c r="DE15" s="31">
        <f t="shared" ref="DE15" si="145">CG15+CS15-AW15-BI15</f>
        <v>15752.420000000002</v>
      </c>
      <c r="DF15" s="31">
        <f t="shared" ref="DF15" si="146">CH15+CT15-AX15-BJ15</f>
        <v>20776.66</v>
      </c>
      <c r="DG15" s="31">
        <f t="shared" ref="DG15" si="147">CI15+CU15-AY15-BK15</f>
        <v>26677.390000000007</v>
      </c>
      <c r="DH15" s="31">
        <f t="shared" ref="DH15" si="148">CJ15+CV15-AZ15-BL15</f>
        <v>28001.84</v>
      </c>
      <c r="DI15" s="32">
        <f t="shared" si="65"/>
        <v>844.9</v>
      </c>
      <c r="DJ15" s="32">
        <f t="shared" si="66"/>
        <v>532.75</v>
      </c>
      <c r="DK15" s="32">
        <f t="shared" si="67"/>
        <v>691.74</v>
      </c>
      <c r="DL15" s="32">
        <f t="shared" si="68"/>
        <v>325.11</v>
      </c>
      <c r="DM15" s="32">
        <f t="shared" si="69"/>
        <v>421.26</v>
      </c>
      <c r="DN15" s="32">
        <f t="shared" si="70"/>
        <v>495.36</v>
      </c>
      <c r="DO15" s="32">
        <f t="shared" si="71"/>
        <v>286.7</v>
      </c>
      <c r="DP15" s="32">
        <f t="shared" si="72"/>
        <v>703.66</v>
      </c>
      <c r="DQ15" s="32">
        <f t="shared" si="73"/>
        <v>787.62</v>
      </c>
      <c r="DR15" s="32">
        <f t="shared" si="74"/>
        <v>1038.83</v>
      </c>
      <c r="DS15" s="32">
        <f t="shared" si="75"/>
        <v>1333.87</v>
      </c>
      <c r="DT15" s="32">
        <f t="shared" si="76"/>
        <v>1400.09</v>
      </c>
      <c r="DU15" s="31">
        <f t="shared" si="77"/>
        <v>4136.75</v>
      </c>
      <c r="DV15" s="31">
        <f t="shared" si="78"/>
        <v>2583.58</v>
      </c>
      <c r="DW15" s="31">
        <f t="shared" si="79"/>
        <v>3324.49</v>
      </c>
      <c r="DX15" s="31">
        <f t="shared" si="80"/>
        <v>1547.31</v>
      </c>
      <c r="DY15" s="31">
        <f t="shared" si="81"/>
        <v>1985.96</v>
      </c>
      <c r="DZ15" s="31">
        <f t="shared" si="82"/>
        <v>2312.2199999999998</v>
      </c>
      <c r="EA15" s="31">
        <f t="shared" si="83"/>
        <v>1325.33</v>
      </c>
      <c r="EB15" s="31">
        <f t="shared" si="84"/>
        <v>3219.98</v>
      </c>
      <c r="EC15" s="31">
        <f t="shared" si="85"/>
        <v>3567.51</v>
      </c>
      <c r="ED15" s="31">
        <f t="shared" si="86"/>
        <v>4658.54</v>
      </c>
      <c r="EE15" s="31">
        <f t="shared" si="87"/>
        <v>5919.46</v>
      </c>
      <c r="EF15" s="31">
        <f t="shared" si="88"/>
        <v>6150.22</v>
      </c>
      <c r="EG15" s="32">
        <f t="shared" si="89"/>
        <v>21879.65</v>
      </c>
      <c r="EH15" s="32">
        <f t="shared" si="90"/>
        <v>13771.229999999998</v>
      </c>
      <c r="EI15" s="32">
        <f t="shared" si="91"/>
        <v>17851.03</v>
      </c>
      <c r="EJ15" s="32">
        <f t="shared" si="92"/>
        <v>8374.56</v>
      </c>
      <c r="EK15" s="32">
        <f t="shared" si="93"/>
        <v>10832.470000000001</v>
      </c>
      <c r="EL15" s="32">
        <f t="shared" si="94"/>
        <v>12714.85</v>
      </c>
      <c r="EM15" s="32">
        <f t="shared" si="95"/>
        <v>7346.11</v>
      </c>
      <c r="EN15" s="32">
        <f t="shared" si="96"/>
        <v>17996.77</v>
      </c>
      <c r="EO15" s="32">
        <f t="shared" si="97"/>
        <v>20107.550000000003</v>
      </c>
      <c r="EP15" s="32">
        <f t="shared" si="98"/>
        <v>26474.03</v>
      </c>
      <c r="EQ15" s="32">
        <f t="shared" si="99"/>
        <v>33930.720000000008</v>
      </c>
      <c r="ER15" s="32">
        <f t="shared" si="100"/>
        <v>35552.15</v>
      </c>
    </row>
    <row r="16" spans="1:148" x14ac:dyDescent="0.25">
      <c r="A16" t="s">
        <v>444</v>
      </c>
      <c r="B16" s="1" t="s">
        <v>157</v>
      </c>
      <c r="C16" t="str">
        <f t="shared" ca="1" si="0"/>
        <v>ARD1</v>
      </c>
      <c r="D16" t="str">
        <f t="shared" ca="1" si="1"/>
        <v>Ardenville Wind Facility</v>
      </c>
      <c r="E16" s="51">
        <v>23802.461200000002</v>
      </c>
      <c r="F16" s="51">
        <v>18389.287799999998</v>
      </c>
      <c r="G16" s="51">
        <v>19433.597399999999</v>
      </c>
      <c r="H16" s="51">
        <v>13651.085999999999</v>
      </c>
      <c r="I16" s="51">
        <v>16036.326499999999</v>
      </c>
      <c r="J16" s="51">
        <v>15749.4967</v>
      </c>
      <c r="K16" s="51">
        <v>9336.7101000000002</v>
      </c>
      <c r="L16" s="51">
        <v>8804.9087999999992</v>
      </c>
      <c r="M16" s="51">
        <v>13234.947399999999</v>
      </c>
      <c r="N16" s="51">
        <v>15536.758900000001</v>
      </c>
      <c r="O16" s="51">
        <v>18059.4048</v>
      </c>
      <c r="P16" s="51">
        <v>20642.470799999999</v>
      </c>
      <c r="Q16" s="32">
        <v>678977.91</v>
      </c>
      <c r="R16" s="32">
        <v>553610.19999999995</v>
      </c>
      <c r="S16" s="32">
        <v>720295.33</v>
      </c>
      <c r="T16" s="32">
        <v>284903.94</v>
      </c>
      <c r="U16" s="32">
        <v>306368.96000000002</v>
      </c>
      <c r="V16" s="32">
        <v>367337.22</v>
      </c>
      <c r="W16" s="32">
        <v>243086.19</v>
      </c>
      <c r="X16" s="32">
        <v>424082.07</v>
      </c>
      <c r="Y16" s="32">
        <v>522370.22</v>
      </c>
      <c r="Z16" s="32">
        <v>685457.6</v>
      </c>
      <c r="AA16" s="32">
        <v>867549.48</v>
      </c>
      <c r="AB16" s="32">
        <v>753904.69</v>
      </c>
      <c r="AC16" s="2">
        <v>2.96</v>
      </c>
      <c r="AD16" s="2">
        <v>2.96</v>
      </c>
      <c r="AE16" s="2">
        <v>2.96</v>
      </c>
      <c r="AF16" s="2">
        <v>2.96</v>
      </c>
      <c r="AG16" s="2">
        <v>2.96</v>
      </c>
      <c r="AH16" s="2">
        <v>2.96</v>
      </c>
      <c r="AI16" s="2">
        <v>2.96</v>
      </c>
      <c r="AJ16" s="2">
        <v>2.36</v>
      </c>
      <c r="AK16" s="2">
        <v>2.36</v>
      </c>
      <c r="AL16" s="2">
        <v>2.36</v>
      </c>
      <c r="AM16" s="2">
        <v>2.36</v>
      </c>
      <c r="AN16" s="2">
        <v>2.36</v>
      </c>
      <c r="AO16" s="33">
        <v>20097.75</v>
      </c>
      <c r="AP16" s="33">
        <v>16386.86</v>
      </c>
      <c r="AQ16" s="33">
        <v>21320.74</v>
      </c>
      <c r="AR16" s="33">
        <v>8433.16</v>
      </c>
      <c r="AS16" s="33">
        <v>9068.52</v>
      </c>
      <c r="AT16" s="33">
        <v>10873.18</v>
      </c>
      <c r="AU16" s="33">
        <v>7195.35</v>
      </c>
      <c r="AV16" s="33">
        <v>10008.34</v>
      </c>
      <c r="AW16" s="33">
        <v>12327.94</v>
      </c>
      <c r="AX16" s="33">
        <v>16176.8</v>
      </c>
      <c r="AY16" s="33">
        <v>20474.169999999998</v>
      </c>
      <c r="AZ16" s="33">
        <v>17792.150000000001</v>
      </c>
      <c r="BA16" s="31">
        <f t="shared" si="41"/>
        <v>67.900000000000006</v>
      </c>
      <c r="BB16" s="31">
        <f t="shared" si="42"/>
        <v>55.36</v>
      </c>
      <c r="BC16" s="31">
        <f t="shared" si="43"/>
        <v>72.03</v>
      </c>
      <c r="BD16" s="31">
        <f t="shared" si="44"/>
        <v>-1025.6500000000001</v>
      </c>
      <c r="BE16" s="31">
        <f t="shared" si="45"/>
        <v>-1102.93</v>
      </c>
      <c r="BF16" s="31">
        <f t="shared" si="46"/>
        <v>-1322.41</v>
      </c>
      <c r="BG16" s="31">
        <f t="shared" si="47"/>
        <v>-875.11</v>
      </c>
      <c r="BH16" s="31">
        <f t="shared" si="48"/>
        <v>-3816.74</v>
      </c>
      <c r="BI16" s="31">
        <f t="shared" si="49"/>
        <v>-4701.33</v>
      </c>
      <c r="BJ16" s="31">
        <f t="shared" si="50"/>
        <v>-3770.02</v>
      </c>
      <c r="BK16" s="31">
        <f t="shared" si="51"/>
        <v>-4771.5200000000004</v>
      </c>
      <c r="BL16" s="31">
        <f t="shared" si="52"/>
        <v>-4146.4799999999996</v>
      </c>
      <c r="BM16" s="6">
        <v>6.4100000000000004E-2</v>
      </c>
      <c r="BN16" s="6">
        <v>6.4100000000000004E-2</v>
      </c>
      <c r="BO16" s="6">
        <v>6.4100000000000004E-2</v>
      </c>
      <c r="BP16" s="6">
        <v>6.4100000000000004E-2</v>
      </c>
      <c r="BQ16" s="6">
        <v>6.4100000000000004E-2</v>
      </c>
      <c r="BR16" s="6">
        <v>6.4100000000000004E-2</v>
      </c>
      <c r="BS16" s="6">
        <v>6.4100000000000004E-2</v>
      </c>
      <c r="BT16" s="6">
        <v>6.4100000000000004E-2</v>
      </c>
      <c r="BU16" s="6">
        <v>6.4100000000000004E-2</v>
      </c>
      <c r="BV16" s="6">
        <v>6.4100000000000004E-2</v>
      </c>
      <c r="BW16" s="6">
        <v>6.4100000000000004E-2</v>
      </c>
      <c r="BX16" s="6">
        <v>6.4100000000000004E-2</v>
      </c>
      <c r="BY16" s="31">
        <v>43522.48</v>
      </c>
      <c r="BZ16" s="31">
        <v>35486.410000000003</v>
      </c>
      <c r="CA16" s="31">
        <v>46170.93</v>
      </c>
      <c r="CB16" s="31">
        <v>18262.34</v>
      </c>
      <c r="CC16" s="31">
        <v>19638.25</v>
      </c>
      <c r="CD16" s="31">
        <v>23546.32</v>
      </c>
      <c r="CE16" s="31">
        <v>15581.82</v>
      </c>
      <c r="CF16" s="31">
        <v>27183.66</v>
      </c>
      <c r="CG16" s="31">
        <v>33483.93</v>
      </c>
      <c r="CH16" s="31">
        <v>43937.83</v>
      </c>
      <c r="CI16" s="31">
        <v>55609.919999999998</v>
      </c>
      <c r="CJ16" s="31">
        <v>48325.29</v>
      </c>
      <c r="CK16" s="32">
        <f t="shared" si="53"/>
        <v>-2715.91</v>
      </c>
      <c r="CL16" s="32">
        <f t="shared" si="54"/>
        <v>-2214.44</v>
      </c>
      <c r="CM16" s="32">
        <f t="shared" si="55"/>
        <v>-2881.18</v>
      </c>
      <c r="CN16" s="32">
        <f t="shared" si="56"/>
        <v>-1139.6199999999999</v>
      </c>
      <c r="CO16" s="32">
        <f t="shared" si="57"/>
        <v>-1225.48</v>
      </c>
      <c r="CP16" s="32">
        <f t="shared" si="58"/>
        <v>-1469.35</v>
      </c>
      <c r="CQ16" s="32">
        <f t="shared" si="59"/>
        <v>-972.34</v>
      </c>
      <c r="CR16" s="32">
        <f t="shared" si="60"/>
        <v>-1696.33</v>
      </c>
      <c r="CS16" s="32">
        <f t="shared" si="61"/>
        <v>-2089.48</v>
      </c>
      <c r="CT16" s="32">
        <f t="shared" si="62"/>
        <v>-2741.83</v>
      </c>
      <c r="CU16" s="32">
        <f t="shared" si="63"/>
        <v>-3470.2</v>
      </c>
      <c r="CV16" s="32">
        <f t="shared" si="64"/>
        <v>-3015.62</v>
      </c>
      <c r="CW16" s="31">
        <f t="shared" ref="CW16:CW20" si="149">BY16+CK16-AO16-BA16</f>
        <v>20640.920000000006</v>
      </c>
      <c r="CX16" s="31">
        <f t="shared" ref="CX16:CX20" si="150">BZ16+CL16-AP16-BB16</f>
        <v>16829.75</v>
      </c>
      <c r="CY16" s="31">
        <f t="shared" ref="CY16:CY20" si="151">CA16+CM16-AQ16-BC16</f>
        <v>21896.98</v>
      </c>
      <c r="CZ16" s="31">
        <f t="shared" ref="CZ16:CZ20" si="152">CB16+CN16-AR16-BD16</f>
        <v>9715.2100000000009</v>
      </c>
      <c r="DA16" s="31">
        <f t="shared" ref="DA16:DA20" si="153">CC16+CO16-AS16-BE16</f>
        <v>10447.18</v>
      </c>
      <c r="DB16" s="31">
        <f t="shared" ref="DB16:DB20" si="154">CD16+CP16-AT16-BF16</f>
        <v>12526.2</v>
      </c>
      <c r="DC16" s="31">
        <f t="shared" ref="DC16:DC20" si="155">CE16+CQ16-AU16-BG16</f>
        <v>8289.24</v>
      </c>
      <c r="DD16" s="31">
        <f t="shared" ref="DD16:DD20" si="156">CF16+CR16-AV16-BH16</f>
        <v>19295.730000000003</v>
      </c>
      <c r="DE16" s="31">
        <f t="shared" ref="DE16:DE20" si="157">CG16+CS16-AW16-BI16</f>
        <v>23767.840000000004</v>
      </c>
      <c r="DF16" s="31">
        <f t="shared" ref="DF16:DF20" si="158">CH16+CT16-AX16-BJ16</f>
        <v>28789.22</v>
      </c>
      <c r="DG16" s="31">
        <f t="shared" ref="DG16:DG20" si="159">CI16+CU16-AY16-BK16</f>
        <v>36437.070000000007</v>
      </c>
      <c r="DH16" s="31">
        <f t="shared" ref="DH16:DH20" si="160">CJ16+CV16-AZ16-BL16</f>
        <v>31663.999999999996</v>
      </c>
      <c r="DI16" s="32">
        <f t="shared" si="65"/>
        <v>1032.05</v>
      </c>
      <c r="DJ16" s="32">
        <f t="shared" si="66"/>
        <v>841.49</v>
      </c>
      <c r="DK16" s="32">
        <f t="shared" si="67"/>
        <v>1094.8499999999999</v>
      </c>
      <c r="DL16" s="32">
        <f t="shared" si="68"/>
        <v>485.76</v>
      </c>
      <c r="DM16" s="32">
        <f t="shared" si="69"/>
        <v>522.36</v>
      </c>
      <c r="DN16" s="32">
        <f t="shared" si="70"/>
        <v>626.30999999999995</v>
      </c>
      <c r="DO16" s="32">
        <f t="shared" si="71"/>
        <v>414.46</v>
      </c>
      <c r="DP16" s="32">
        <f t="shared" si="72"/>
        <v>964.79</v>
      </c>
      <c r="DQ16" s="32">
        <f t="shared" si="73"/>
        <v>1188.3900000000001</v>
      </c>
      <c r="DR16" s="32">
        <f t="shared" si="74"/>
        <v>1439.46</v>
      </c>
      <c r="DS16" s="32">
        <f t="shared" si="75"/>
        <v>1821.85</v>
      </c>
      <c r="DT16" s="32">
        <f t="shared" si="76"/>
        <v>1583.2</v>
      </c>
      <c r="DU16" s="31">
        <f t="shared" si="77"/>
        <v>5053.05</v>
      </c>
      <c r="DV16" s="31">
        <f t="shared" si="78"/>
        <v>4080.84</v>
      </c>
      <c r="DW16" s="31">
        <f t="shared" si="79"/>
        <v>5261.82</v>
      </c>
      <c r="DX16" s="31">
        <f t="shared" si="80"/>
        <v>2311.9299999999998</v>
      </c>
      <c r="DY16" s="31">
        <f t="shared" si="81"/>
        <v>2462.56</v>
      </c>
      <c r="DZ16" s="31">
        <f t="shared" si="82"/>
        <v>2923.44</v>
      </c>
      <c r="EA16" s="31">
        <f t="shared" si="83"/>
        <v>1915.91</v>
      </c>
      <c r="EB16" s="31">
        <f t="shared" si="84"/>
        <v>4414.92</v>
      </c>
      <c r="EC16" s="31">
        <f t="shared" si="85"/>
        <v>5382.79</v>
      </c>
      <c r="ED16" s="31">
        <f t="shared" si="86"/>
        <v>6455.11</v>
      </c>
      <c r="EE16" s="31">
        <f t="shared" si="87"/>
        <v>8085.04</v>
      </c>
      <c r="EF16" s="31">
        <f t="shared" si="88"/>
        <v>6954.57</v>
      </c>
      <c r="EG16" s="32">
        <f t="shared" si="89"/>
        <v>26726.020000000004</v>
      </c>
      <c r="EH16" s="32">
        <f t="shared" si="90"/>
        <v>21752.080000000002</v>
      </c>
      <c r="EI16" s="32">
        <f t="shared" si="91"/>
        <v>28253.649999999998</v>
      </c>
      <c r="EJ16" s="32">
        <f t="shared" si="92"/>
        <v>12512.900000000001</v>
      </c>
      <c r="EK16" s="32">
        <f t="shared" si="93"/>
        <v>13432.1</v>
      </c>
      <c r="EL16" s="32">
        <f t="shared" si="94"/>
        <v>16075.95</v>
      </c>
      <c r="EM16" s="32">
        <f t="shared" si="95"/>
        <v>10619.609999999999</v>
      </c>
      <c r="EN16" s="32">
        <f t="shared" si="96"/>
        <v>24675.440000000002</v>
      </c>
      <c r="EO16" s="32">
        <f t="shared" si="97"/>
        <v>30339.020000000004</v>
      </c>
      <c r="EP16" s="32">
        <f t="shared" si="98"/>
        <v>36683.79</v>
      </c>
      <c r="EQ16" s="32">
        <f t="shared" si="99"/>
        <v>46343.960000000006</v>
      </c>
      <c r="ER16" s="32">
        <f t="shared" si="100"/>
        <v>40201.769999999997</v>
      </c>
    </row>
    <row r="17" spans="1:148" x14ac:dyDescent="0.25">
      <c r="A17" t="s">
        <v>445</v>
      </c>
      <c r="B17" s="1" t="s">
        <v>122</v>
      </c>
      <c r="C17" t="str">
        <f t="shared" ca="1" si="0"/>
        <v>BAR</v>
      </c>
      <c r="D17" t="str">
        <f t="shared" ca="1" si="1"/>
        <v>Barrier Hydro Facility</v>
      </c>
      <c r="E17" s="51">
        <v>2937.7373693</v>
      </c>
      <c r="F17" s="51">
        <v>3351.5560645999999</v>
      </c>
      <c r="G17" s="51">
        <v>3353.8463981999998</v>
      </c>
      <c r="H17" s="51">
        <v>4425.2752088999996</v>
      </c>
      <c r="I17" s="51">
        <v>3852.2670054</v>
      </c>
      <c r="J17" s="51">
        <v>6478.6259528000001</v>
      </c>
      <c r="K17" s="51">
        <v>7659.7469475999997</v>
      </c>
      <c r="L17" s="51">
        <v>3767.1542519</v>
      </c>
      <c r="M17" s="51">
        <v>2186.3312123999999</v>
      </c>
      <c r="N17" s="51">
        <v>2021.3933155</v>
      </c>
      <c r="O17" s="51">
        <v>2520.1498350000002</v>
      </c>
      <c r="P17" s="51">
        <v>3671.2293288999999</v>
      </c>
      <c r="Q17" s="32">
        <v>427498.76</v>
      </c>
      <c r="R17" s="32">
        <v>151793.04999999999</v>
      </c>
      <c r="S17" s="32">
        <v>248482.06</v>
      </c>
      <c r="T17" s="32">
        <v>239432.98</v>
      </c>
      <c r="U17" s="32">
        <v>149471.1</v>
      </c>
      <c r="V17" s="32">
        <v>327974.67</v>
      </c>
      <c r="W17" s="32">
        <v>533340.44999999995</v>
      </c>
      <c r="X17" s="32">
        <v>334906.12</v>
      </c>
      <c r="Y17" s="32">
        <v>496913.91</v>
      </c>
      <c r="Z17" s="32">
        <v>307497.69</v>
      </c>
      <c r="AA17" s="32">
        <v>394061.96</v>
      </c>
      <c r="AB17" s="32">
        <v>221796.37</v>
      </c>
      <c r="AC17" s="2">
        <v>-0.43</v>
      </c>
      <c r="AD17" s="2">
        <v>-0.43</v>
      </c>
      <c r="AE17" s="2">
        <v>-0.43</v>
      </c>
      <c r="AF17" s="2">
        <v>-0.43</v>
      </c>
      <c r="AG17" s="2">
        <v>-0.43</v>
      </c>
      <c r="AH17" s="2">
        <v>-0.43</v>
      </c>
      <c r="AI17" s="2">
        <v>-0.43</v>
      </c>
      <c r="AJ17" s="2">
        <v>-1.02</v>
      </c>
      <c r="AK17" s="2">
        <v>-1.02</v>
      </c>
      <c r="AL17" s="2">
        <v>-1.02</v>
      </c>
      <c r="AM17" s="2">
        <v>-1.02</v>
      </c>
      <c r="AN17" s="2">
        <v>-1.02</v>
      </c>
      <c r="AO17" s="33">
        <v>-1838.24</v>
      </c>
      <c r="AP17" s="33">
        <v>-652.71</v>
      </c>
      <c r="AQ17" s="33">
        <v>-1068.47</v>
      </c>
      <c r="AR17" s="33">
        <v>-1029.56</v>
      </c>
      <c r="AS17" s="33">
        <v>-642.73</v>
      </c>
      <c r="AT17" s="33">
        <v>-1410.29</v>
      </c>
      <c r="AU17" s="33">
        <v>-2293.36</v>
      </c>
      <c r="AV17" s="33">
        <v>-3416.04</v>
      </c>
      <c r="AW17" s="33">
        <v>-5068.5200000000004</v>
      </c>
      <c r="AX17" s="33">
        <v>-3136.48</v>
      </c>
      <c r="AY17" s="33">
        <v>-4019.43</v>
      </c>
      <c r="AZ17" s="33">
        <v>-2262.3200000000002</v>
      </c>
      <c r="BA17" s="31">
        <f t="shared" si="41"/>
        <v>42.75</v>
      </c>
      <c r="BB17" s="31">
        <f t="shared" si="42"/>
        <v>15.18</v>
      </c>
      <c r="BC17" s="31">
        <f t="shared" si="43"/>
        <v>24.85</v>
      </c>
      <c r="BD17" s="31">
        <f t="shared" si="44"/>
        <v>-861.96</v>
      </c>
      <c r="BE17" s="31">
        <f t="shared" si="45"/>
        <v>-538.1</v>
      </c>
      <c r="BF17" s="31">
        <f t="shared" si="46"/>
        <v>-1180.71</v>
      </c>
      <c r="BG17" s="31">
        <f t="shared" si="47"/>
        <v>-1920.03</v>
      </c>
      <c r="BH17" s="31">
        <f t="shared" si="48"/>
        <v>-3014.16</v>
      </c>
      <c r="BI17" s="31">
        <f t="shared" si="49"/>
        <v>-4472.2299999999996</v>
      </c>
      <c r="BJ17" s="31">
        <f t="shared" si="50"/>
        <v>-1691.24</v>
      </c>
      <c r="BK17" s="31">
        <f t="shared" si="51"/>
        <v>-2167.34</v>
      </c>
      <c r="BL17" s="31">
        <f t="shared" si="52"/>
        <v>-1219.8800000000001</v>
      </c>
      <c r="BM17" s="6">
        <v>4.3E-3</v>
      </c>
      <c r="BN17" s="6">
        <v>4.3E-3</v>
      </c>
      <c r="BO17" s="6">
        <v>4.3E-3</v>
      </c>
      <c r="BP17" s="6">
        <v>4.3E-3</v>
      </c>
      <c r="BQ17" s="6">
        <v>4.3E-3</v>
      </c>
      <c r="BR17" s="6">
        <v>4.3E-3</v>
      </c>
      <c r="BS17" s="6">
        <v>4.3E-3</v>
      </c>
      <c r="BT17" s="6">
        <v>4.3E-3</v>
      </c>
      <c r="BU17" s="6">
        <v>4.3E-3</v>
      </c>
      <c r="BV17" s="6">
        <v>4.3E-3</v>
      </c>
      <c r="BW17" s="6">
        <v>4.3E-3</v>
      </c>
      <c r="BX17" s="6">
        <v>4.3E-3</v>
      </c>
      <c r="BY17" s="31">
        <v>1838.24</v>
      </c>
      <c r="BZ17" s="31">
        <v>652.71</v>
      </c>
      <c r="CA17" s="31">
        <v>1068.47</v>
      </c>
      <c r="CB17" s="31">
        <v>1029.56</v>
      </c>
      <c r="CC17" s="31">
        <v>642.73</v>
      </c>
      <c r="CD17" s="31">
        <v>1410.29</v>
      </c>
      <c r="CE17" s="31">
        <v>2293.36</v>
      </c>
      <c r="CF17" s="31">
        <v>1440.1</v>
      </c>
      <c r="CG17" s="31">
        <v>2136.73</v>
      </c>
      <c r="CH17" s="31">
        <v>1322.24</v>
      </c>
      <c r="CI17" s="31">
        <v>1694.47</v>
      </c>
      <c r="CJ17" s="31">
        <v>953.72</v>
      </c>
      <c r="CK17" s="32">
        <f t="shared" si="53"/>
        <v>-1710</v>
      </c>
      <c r="CL17" s="32">
        <f t="shared" si="54"/>
        <v>-607.16999999999996</v>
      </c>
      <c r="CM17" s="32">
        <f t="shared" si="55"/>
        <v>-993.93</v>
      </c>
      <c r="CN17" s="32">
        <f t="shared" si="56"/>
        <v>-957.73</v>
      </c>
      <c r="CO17" s="32">
        <f t="shared" si="57"/>
        <v>-597.88</v>
      </c>
      <c r="CP17" s="32">
        <f t="shared" si="58"/>
        <v>-1311.9</v>
      </c>
      <c r="CQ17" s="32">
        <f t="shared" si="59"/>
        <v>-2133.36</v>
      </c>
      <c r="CR17" s="32">
        <f t="shared" si="60"/>
        <v>-1339.62</v>
      </c>
      <c r="CS17" s="32">
        <f t="shared" si="61"/>
        <v>-1987.66</v>
      </c>
      <c r="CT17" s="32">
        <f t="shared" si="62"/>
        <v>-1229.99</v>
      </c>
      <c r="CU17" s="32">
        <f t="shared" si="63"/>
        <v>-1576.25</v>
      </c>
      <c r="CV17" s="32">
        <f t="shared" si="64"/>
        <v>-887.19</v>
      </c>
      <c r="CW17" s="31">
        <f t="shared" si="149"/>
        <v>1923.73</v>
      </c>
      <c r="CX17" s="31">
        <f t="shared" si="150"/>
        <v>683.07000000000016</v>
      </c>
      <c r="CY17" s="31">
        <f t="shared" si="151"/>
        <v>1118.1600000000003</v>
      </c>
      <c r="CZ17" s="31">
        <f t="shared" si="152"/>
        <v>1963.35</v>
      </c>
      <c r="DA17" s="31">
        <f t="shared" si="153"/>
        <v>1225.68</v>
      </c>
      <c r="DB17" s="31">
        <f t="shared" si="154"/>
        <v>2689.39</v>
      </c>
      <c r="DC17" s="31">
        <f t="shared" si="155"/>
        <v>4373.3900000000003</v>
      </c>
      <c r="DD17" s="31">
        <f t="shared" si="156"/>
        <v>6530.68</v>
      </c>
      <c r="DE17" s="31">
        <f t="shared" si="157"/>
        <v>9689.82</v>
      </c>
      <c r="DF17" s="31">
        <f t="shared" si="158"/>
        <v>4919.97</v>
      </c>
      <c r="DG17" s="31">
        <f t="shared" si="159"/>
        <v>6304.99</v>
      </c>
      <c r="DH17" s="31">
        <f t="shared" si="160"/>
        <v>3548.7300000000005</v>
      </c>
      <c r="DI17" s="32">
        <f t="shared" si="65"/>
        <v>96.19</v>
      </c>
      <c r="DJ17" s="32">
        <f t="shared" si="66"/>
        <v>34.15</v>
      </c>
      <c r="DK17" s="32">
        <f t="shared" si="67"/>
        <v>55.91</v>
      </c>
      <c r="DL17" s="32">
        <f t="shared" si="68"/>
        <v>98.17</v>
      </c>
      <c r="DM17" s="32">
        <f t="shared" si="69"/>
        <v>61.28</v>
      </c>
      <c r="DN17" s="32">
        <f t="shared" si="70"/>
        <v>134.47</v>
      </c>
      <c r="DO17" s="32">
        <f t="shared" si="71"/>
        <v>218.67</v>
      </c>
      <c r="DP17" s="32">
        <f t="shared" si="72"/>
        <v>326.52999999999997</v>
      </c>
      <c r="DQ17" s="32">
        <f t="shared" si="73"/>
        <v>484.49</v>
      </c>
      <c r="DR17" s="32">
        <f t="shared" si="74"/>
        <v>246</v>
      </c>
      <c r="DS17" s="32">
        <f t="shared" si="75"/>
        <v>315.25</v>
      </c>
      <c r="DT17" s="32">
        <f t="shared" si="76"/>
        <v>177.44</v>
      </c>
      <c r="DU17" s="31">
        <f t="shared" si="77"/>
        <v>470.94</v>
      </c>
      <c r="DV17" s="31">
        <f t="shared" si="78"/>
        <v>165.63</v>
      </c>
      <c r="DW17" s="31">
        <f t="shared" si="79"/>
        <v>268.69</v>
      </c>
      <c r="DX17" s="31">
        <f t="shared" si="80"/>
        <v>467.22</v>
      </c>
      <c r="DY17" s="31">
        <f t="shared" si="81"/>
        <v>288.91000000000003</v>
      </c>
      <c r="DZ17" s="31">
        <f t="shared" si="82"/>
        <v>627.66999999999996</v>
      </c>
      <c r="EA17" s="31">
        <f t="shared" si="83"/>
        <v>1010.83</v>
      </c>
      <c r="EB17" s="31">
        <f t="shared" si="84"/>
        <v>1494.24</v>
      </c>
      <c r="EC17" s="31">
        <f t="shared" si="85"/>
        <v>2194.4899999999998</v>
      </c>
      <c r="ED17" s="31">
        <f t="shared" si="86"/>
        <v>1103.1500000000001</v>
      </c>
      <c r="EE17" s="31">
        <f t="shared" si="87"/>
        <v>1399.02</v>
      </c>
      <c r="EF17" s="31">
        <f t="shared" si="88"/>
        <v>779.43</v>
      </c>
      <c r="EG17" s="32">
        <f t="shared" si="89"/>
        <v>2490.86</v>
      </c>
      <c r="EH17" s="32">
        <f t="shared" si="90"/>
        <v>882.85000000000014</v>
      </c>
      <c r="EI17" s="32">
        <f t="shared" si="91"/>
        <v>1442.7600000000004</v>
      </c>
      <c r="EJ17" s="32">
        <f t="shared" si="92"/>
        <v>2528.7399999999998</v>
      </c>
      <c r="EK17" s="32">
        <f t="shared" si="93"/>
        <v>1575.8700000000001</v>
      </c>
      <c r="EL17" s="32">
        <f t="shared" si="94"/>
        <v>3451.5299999999997</v>
      </c>
      <c r="EM17" s="32">
        <f t="shared" si="95"/>
        <v>5602.89</v>
      </c>
      <c r="EN17" s="32">
        <f t="shared" si="96"/>
        <v>8351.4500000000007</v>
      </c>
      <c r="EO17" s="32">
        <f t="shared" si="97"/>
        <v>12368.8</v>
      </c>
      <c r="EP17" s="32">
        <f t="shared" si="98"/>
        <v>6269.1200000000008</v>
      </c>
      <c r="EQ17" s="32">
        <f t="shared" si="99"/>
        <v>8019.26</v>
      </c>
      <c r="ER17" s="32">
        <f t="shared" si="100"/>
        <v>4505.6000000000004</v>
      </c>
    </row>
    <row r="18" spans="1:148" x14ac:dyDescent="0.25">
      <c r="A18" t="s">
        <v>446</v>
      </c>
      <c r="B18" s="1" t="s">
        <v>138</v>
      </c>
      <c r="C18" t="str">
        <f t="shared" ref="C18:C40" ca="1" si="161">VLOOKUP($B18,LocationLookup,2,FALSE)</f>
        <v>BCR2</v>
      </c>
      <c r="D18" t="str">
        <f t="shared" ca="1" si="1"/>
        <v>Bear Creek #2</v>
      </c>
      <c r="E18" s="51">
        <v>9174.0908698999992</v>
      </c>
      <c r="F18" s="51">
        <v>10500.639530799999</v>
      </c>
      <c r="G18" s="51">
        <v>10299.3487248</v>
      </c>
      <c r="H18" s="51">
        <v>4565.4458456000002</v>
      </c>
      <c r="I18" s="51">
        <v>1145.4830999999999</v>
      </c>
      <c r="J18" s="51">
        <v>7381.7107124000004</v>
      </c>
      <c r="K18" s="51">
        <v>12072.3109654</v>
      </c>
      <c r="L18" s="51">
        <v>13264.9477575</v>
      </c>
      <c r="M18" s="51">
        <v>17131.964317099999</v>
      </c>
      <c r="N18" s="51">
        <v>12464.781121</v>
      </c>
      <c r="O18" s="51">
        <v>9328.5609086000004</v>
      </c>
      <c r="P18" s="51">
        <v>10896.9873422</v>
      </c>
      <c r="Q18" s="32">
        <v>869675.64</v>
      </c>
      <c r="R18" s="32">
        <v>474871.07</v>
      </c>
      <c r="S18" s="32">
        <v>719488.14</v>
      </c>
      <c r="T18" s="32">
        <v>314165.03999999998</v>
      </c>
      <c r="U18" s="32">
        <v>39691.769999999997</v>
      </c>
      <c r="V18" s="32">
        <v>407314.57</v>
      </c>
      <c r="W18" s="32">
        <v>1198678.5900000001</v>
      </c>
      <c r="X18" s="32">
        <v>947021.2</v>
      </c>
      <c r="Y18" s="32">
        <v>2216217.2200000002</v>
      </c>
      <c r="Z18" s="32">
        <v>1289241.02</v>
      </c>
      <c r="AA18" s="32">
        <v>989153.12</v>
      </c>
      <c r="AB18" s="32">
        <v>637245.82999999996</v>
      </c>
      <c r="AC18" s="2">
        <v>-3.57</v>
      </c>
      <c r="AD18" s="2">
        <v>-3.57</v>
      </c>
      <c r="AE18" s="2">
        <v>-3.57</v>
      </c>
      <c r="AF18" s="2">
        <v>-3.57</v>
      </c>
      <c r="AG18" s="2">
        <v>-3.57</v>
      </c>
      <c r="AH18" s="2">
        <v>-3.57</v>
      </c>
      <c r="AI18" s="2">
        <v>-3.57</v>
      </c>
      <c r="AJ18" s="2">
        <v>-4.25</v>
      </c>
      <c r="AK18" s="2">
        <v>-4.25</v>
      </c>
      <c r="AL18" s="2">
        <v>-4.25</v>
      </c>
      <c r="AM18" s="2">
        <v>-4.25</v>
      </c>
      <c r="AN18" s="2">
        <v>-4.25</v>
      </c>
      <c r="AO18" s="33">
        <v>-31047.42</v>
      </c>
      <c r="AP18" s="33">
        <v>-16952.900000000001</v>
      </c>
      <c r="AQ18" s="33">
        <v>-25685.73</v>
      </c>
      <c r="AR18" s="33">
        <v>-11215.69</v>
      </c>
      <c r="AS18" s="33">
        <v>-1417</v>
      </c>
      <c r="AT18" s="33">
        <v>-14541.13</v>
      </c>
      <c r="AU18" s="33">
        <v>-42792.83</v>
      </c>
      <c r="AV18" s="33">
        <v>-40248.400000000001</v>
      </c>
      <c r="AW18" s="33">
        <v>-94189.23</v>
      </c>
      <c r="AX18" s="33">
        <v>-54792.74</v>
      </c>
      <c r="AY18" s="33">
        <v>-42039.01</v>
      </c>
      <c r="AZ18" s="33">
        <v>-27082.95</v>
      </c>
      <c r="BA18" s="31">
        <f t="shared" si="41"/>
        <v>86.97</v>
      </c>
      <c r="BB18" s="31">
        <f t="shared" si="42"/>
        <v>47.49</v>
      </c>
      <c r="BC18" s="31">
        <f t="shared" si="43"/>
        <v>71.95</v>
      </c>
      <c r="BD18" s="31">
        <f t="shared" si="44"/>
        <v>-1130.99</v>
      </c>
      <c r="BE18" s="31">
        <f t="shared" si="45"/>
        <v>-142.88999999999999</v>
      </c>
      <c r="BF18" s="31">
        <f t="shared" si="46"/>
        <v>-1466.33</v>
      </c>
      <c r="BG18" s="31">
        <f t="shared" si="47"/>
        <v>-4315.24</v>
      </c>
      <c r="BH18" s="31">
        <f t="shared" si="48"/>
        <v>-8523.19</v>
      </c>
      <c r="BI18" s="31">
        <f t="shared" si="49"/>
        <v>-19945.95</v>
      </c>
      <c r="BJ18" s="31">
        <f t="shared" si="50"/>
        <v>-7090.83</v>
      </c>
      <c r="BK18" s="31">
        <f t="shared" si="51"/>
        <v>-5440.34</v>
      </c>
      <c r="BL18" s="31">
        <f t="shared" si="52"/>
        <v>-3504.85</v>
      </c>
      <c r="BM18" s="6">
        <v>-0.12</v>
      </c>
      <c r="BN18" s="6">
        <v>-0.12</v>
      </c>
      <c r="BO18" s="6">
        <v>-0.12</v>
      </c>
      <c r="BP18" s="6">
        <v>-0.12</v>
      </c>
      <c r="BQ18" s="6">
        <v>-0.12</v>
      </c>
      <c r="BR18" s="6">
        <v>-0.12</v>
      </c>
      <c r="BS18" s="6">
        <v>-0.12</v>
      </c>
      <c r="BT18" s="6">
        <v>-0.12</v>
      </c>
      <c r="BU18" s="6">
        <v>-0.12</v>
      </c>
      <c r="BV18" s="6">
        <v>-0.12</v>
      </c>
      <c r="BW18" s="6">
        <v>-0.12</v>
      </c>
      <c r="BX18" s="6">
        <v>-0.12</v>
      </c>
      <c r="BY18" s="31">
        <v>-104361.08</v>
      </c>
      <c r="BZ18" s="31">
        <v>-56984.53</v>
      </c>
      <c r="CA18" s="31">
        <v>-86338.58</v>
      </c>
      <c r="CB18" s="31">
        <v>-37699.800000000003</v>
      </c>
      <c r="CC18" s="31">
        <v>-4763.01</v>
      </c>
      <c r="CD18" s="31">
        <v>-48877.75</v>
      </c>
      <c r="CE18" s="31">
        <v>-143841.43</v>
      </c>
      <c r="CF18" s="31">
        <v>-113642.54</v>
      </c>
      <c r="CG18" s="31">
        <v>-265946.07</v>
      </c>
      <c r="CH18" s="31">
        <v>-154708.92000000001</v>
      </c>
      <c r="CI18" s="31">
        <v>-118698.37</v>
      </c>
      <c r="CJ18" s="31">
        <v>-76469.5</v>
      </c>
      <c r="CK18" s="32">
        <f t="shared" si="53"/>
        <v>-3478.7</v>
      </c>
      <c r="CL18" s="32">
        <f t="shared" si="54"/>
        <v>-1899.48</v>
      </c>
      <c r="CM18" s="32">
        <f t="shared" si="55"/>
        <v>-2877.95</v>
      </c>
      <c r="CN18" s="32">
        <f t="shared" si="56"/>
        <v>-1256.6600000000001</v>
      </c>
      <c r="CO18" s="32">
        <f t="shared" si="57"/>
        <v>-158.77000000000001</v>
      </c>
      <c r="CP18" s="32">
        <f t="shared" si="58"/>
        <v>-1629.26</v>
      </c>
      <c r="CQ18" s="32">
        <f t="shared" si="59"/>
        <v>-4794.71</v>
      </c>
      <c r="CR18" s="32">
        <f t="shared" si="60"/>
        <v>-3788.08</v>
      </c>
      <c r="CS18" s="32">
        <f t="shared" si="61"/>
        <v>-8864.8700000000008</v>
      </c>
      <c r="CT18" s="32">
        <f t="shared" si="62"/>
        <v>-5156.96</v>
      </c>
      <c r="CU18" s="32">
        <f t="shared" si="63"/>
        <v>-3956.61</v>
      </c>
      <c r="CV18" s="32">
        <f t="shared" si="64"/>
        <v>-2548.98</v>
      </c>
      <c r="CW18" s="31">
        <f t="shared" si="149"/>
        <v>-76879.33</v>
      </c>
      <c r="CX18" s="31">
        <f t="shared" si="150"/>
        <v>-41978.6</v>
      </c>
      <c r="CY18" s="31">
        <f t="shared" si="151"/>
        <v>-63602.75</v>
      </c>
      <c r="CZ18" s="31">
        <f t="shared" si="152"/>
        <v>-26609.780000000002</v>
      </c>
      <c r="DA18" s="31">
        <f t="shared" si="153"/>
        <v>-3361.8900000000008</v>
      </c>
      <c r="DB18" s="31">
        <f t="shared" si="154"/>
        <v>-34499.550000000003</v>
      </c>
      <c r="DC18" s="31">
        <f t="shared" si="155"/>
        <v>-101528.06999999998</v>
      </c>
      <c r="DD18" s="31">
        <f t="shared" si="156"/>
        <v>-68659.03</v>
      </c>
      <c r="DE18" s="31">
        <f t="shared" si="157"/>
        <v>-160675.76</v>
      </c>
      <c r="DF18" s="31">
        <f t="shared" si="158"/>
        <v>-97982.310000000012</v>
      </c>
      <c r="DG18" s="31">
        <f t="shared" si="159"/>
        <v>-75175.63</v>
      </c>
      <c r="DH18" s="31">
        <f t="shared" si="160"/>
        <v>-48430.68</v>
      </c>
      <c r="DI18" s="32">
        <f t="shared" si="65"/>
        <v>-3843.97</v>
      </c>
      <c r="DJ18" s="32">
        <f t="shared" si="66"/>
        <v>-2098.9299999999998</v>
      </c>
      <c r="DK18" s="32">
        <f t="shared" si="67"/>
        <v>-3180.14</v>
      </c>
      <c r="DL18" s="32">
        <f t="shared" si="68"/>
        <v>-1330.49</v>
      </c>
      <c r="DM18" s="32">
        <f t="shared" si="69"/>
        <v>-168.09</v>
      </c>
      <c r="DN18" s="32">
        <f t="shared" si="70"/>
        <v>-1724.98</v>
      </c>
      <c r="DO18" s="32">
        <f t="shared" si="71"/>
        <v>-5076.3999999999996</v>
      </c>
      <c r="DP18" s="32">
        <f t="shared" si="72"/>
        <v>-3432.95</v>
      </c>
      <c r="DQ18" s="32">
        <f t="shared" si="73"/>
        <v>-8033.79</v>
      </c>
      <c r="DR18" s="32">
        <f t="shared" si="74"/>
        <v>-4899.12</v>
      </c>
      <c r="DS18" s="32">
        <f t="shared" si="75"/>
        <v>-3758.78</v>
      </c>
      <c r="DT18" s="32">
        <f t="shared" si="76"/>
        <v>-2421.5300000000002</v>
      </c>
      <c r="DU18" s="31">
        <f t="shared" si="77"/>
        <v>-18820.61</v>
      </c>
      <c r="DV18" s="31">
        <f t="shared" si="78"/>
        <v>-10178.879999999999</v>
      </c>
      <c r="DW18" s="31">
        <f t="shared" si="79"/>
        <v>-15283.68</v>
      </c>
      <c r="DX18" s="31">
        <f t="shared" si="80"/>
        <v>-6332.32</v>
      </c>
      <c r="DY18" s="31">
        <f t="shared" si="81"/>
        <v>-792.45</v>
      </c>
      <c r="DZ18" s="31">
        <f t="shared" si="82"/>
        <v>-8051.73</v>
      </c>
      <c r="EA18" s="31">
        <f t="shared" si="83"/>
        <v>-23466.42</v>
      </c>
      <c r="EB18" s="31">
        <f t="shared" si="84"/>
        <v>-15709.4</v>
      </c>
      <c r="EC18" s="31">
        <f t="shared" si="85"/>
        <v>-36388.86</v>
      </c>
      <c r="ED18" s="31">
        <f t="shared" si="86"/>
        <v>-21969.57</v>
      </c>
      <c r="EE18" s="31">
        <f t="shared" si="87"/>
        <v>-16680.759999999998</v>
      </c>
      <c r="EF18" s="31">
        <f t="shared" si="88"/>
        <v>-10637.14</v>
      </c>
      <c r="EG18" s="32">
        <f t="shared" si="89"/>
        <v>-99543.91</v>
      </c>
      <c r="EH18" s="32">
        <f t="shared" si="90"/>
        <v>-54256.409999999996</v>
      </c>
      <c r="EI18" s="32">
        <f t="shared" si="91"/>
        <v>-82066.570000000007</v>
      </c>
      <c r="EJ18" s="32">
        <f t="shared" si="92"/>
        <v>-34272.590000000004</v>
      </c>
      <c r="EK18" s="32">
        <f t="shared" si="93"/>
        <v>-4322.4300000000012</v>
      </c>
      <c r="EL18" s="32">
        <f t="shared" si="94"/>
        <v>-44276.260000000009</v>
      </c>
      <c r="EM18" s="32">
        <f t="shared" si="95"/>
        <v>-130070.88999999997</v>
      </c>
      <c r="EN18" s="32">
        <f t="shared" si="96"/>
        <v>-87801.37999999999</v>
      </c>
      <c r="EO18" s="32">
        <f t="shared" si="97"/>
        <v>-205098.41000000003</v>
      </c>
      <c r="EP18" s="32">
        <f t="shared" si="98"/>
        <v>-124851</v>
      </c>
      <c r="EQ18" s="32">
        <f t="shared" si="99"/>
        <v>-95615.17</v>
      </c>
      <c r="ER18" s="32">
        <f t="shared" si="100"/>
        <v>-61489.35</v>
      </c>
    </row>
    <row r="19" spans="1:148" x14ac:dyDescent="0.25">
      <c r="A19" t="s">
        <v>446</v>
      </c>
      <c r="B19" s="1" t="s">
        <v>139</v>
      </c>
      <c r="C19" t="str">
        <f t="shared" ca="1" si="0"/>
        <v>BCRK</v>
      </c>
      <c r="D19" t="str">
        <f t="shared" ca="1" si="1"/>
        <v>Bear Creek #1</v>
      </c>
      <c r="E19" s="51">
        <v>8294.5595300999994</v>
      </c>
      <c r="F19" s="51">
        <v>8060.8477691999997</v>
      </c>
      <c r="G19" s="51">
        <v>2388.7578751999999</v>
      </c>
      <c r="H19" s="51">
        <v>2108.1023544</v>
      </c>
      <c r="I19" s="51">
        <v>143.95519999999999</v>
      </c>
      <c r="J19" s="51">
        <v>4106.1880875999996</v>
      </c>
      <c r="K19" s="51">
        <v>1542.9851346</v>
      </c>
      <c r="L19" s="51">
        <v>7814.7781425000003</v>
      </c>
      <c r="M19" s="51">
        <v>20591.795083000001</v>
      </c>
      <c r="N19" s="51">
        <v>9486.3902789999993</v>
      </c>
      <c r="O19" s="51">
        <v>10837.739291399999</v>
      </c>
      <c r="P19" s="51">
        <v>546.39845779999996</v>
      </c>
      <c r="Q19" s="32">
        <v>2216631.8199999998</v>
      </c>
      <c r="R19" s="32">
        <v>511620.38</v>
      </c>
      <c r="S19" s="32">
        <v>786294.72</v>
      </c>
      <c r="T19" s="32">
        <v>463499.56</v>
      </c>
      <c r="U19" s="32">
        <v>1976.46</v>
      </c>
      <c r="V19" s="32">
        <v>677856.1</v>
      </c>
      <c r="W19" s="32">
        <v>960150.17</v>
      </c>
      <c r="X19" s="32">
        <v>1018916.81</v>
      </c>
      <c r="Y19" s="32">
        <v>3144172.71</v>
      </c>
      <c r="Z19" s="32">
        <v>1672562.55</v>
      </c>
      <c r="AA19" s="32">
        <v>1622777.18</v>
      </c>
      <c r="AB19" s="32">
        <v>92757</v>
      </c>
      <c r="AC19" s="2">
        <v>-3.57</v>
      </c>
      <c r="AD19" s="2">
        <v>-3.57</v>
      </c>
      <c r="AE19" s="2">
        <v>-3.57</v>
      </c>
      <c r="AF19" s="2">
        <v>-3.57</v>
      </c>
      <c r="AG19" s="2">
        <v>-3.57</v>
      </c>
      <c r="AH19" s="2">
        <v>-3.57</v>
      </c>
      <c r="AI19" s="2">
        <v>-3.57</v>
      </c>
      <c r="AJ19" s="2">
        <v>-4.25</v>
      </c>
      <c r="AK19" s="2">
        <v>-4.25</v>
      </c>
      <c r="AL19" s="2">
        <v>-4.25</v>
      </c>
      <c r="AM19" s="2">
        <v>-4.25</v>
      </c>
      <c r="AN19" s="2">
        <v>-4.25</v>
      </c>
      <c r="AO19" s="33">
        <v>-79133.759999999995</v>
      </c>
      <c r="AP19" s="33">
        <v>-18264.849999999999</v>
      </c>
      <c r="AQ19" s="33">
        <v>-28070.720000000001</v>
      </c>
      <c r="AR19" s="33">
        <v>-16546.93</v>
      </c>
      <c r="AS19" s="33">
        <v>-70.56</v>
      </c>
      <c r="AT19" s="33">
        <v>-24199.46</v>
      </c>
      <c r="AU19" s="33">
        <v>-34277.360000000001</v>
      </c>
      <c r="AV19" s="33">
        <v>-43303.96</v>
      </c>
      <c r="AW19" s="33">
        <v>-133627.34</v>
      </c>
      <c r="AX19" s="33">
        <v>-71083.91</v>
      </c>
      <c r="AY19" s="33">
        <v>-68968.03</v>
      </c>
      <c r="AZ19" s="33">
        <v>-3942.17</v>
      </c>
      <c r="BA19" s="31">
        <f t="shared" ref="BA19" si="162">ROUND(Q19*BA$3,2)</f>
        <v>221.66</v>
      </c>
      <c r="BB19" s="31">
        <f t="shared" ref="BB19" si="163">ROUND(R19*BB$3,2)</f>
        <v>51.16</v>
      </c>
      <c r="BC19" s="31">
        <f t="shared" ref="BC19" si="164">ROUND(S19*BC$3,2)</f>
        <v>78.63</v>
      </c>
      <c r="BD19" s="31">
        <f t="shared" ref="BD19" si="165">ROUND(T19*BD$3,2)</f>
        <v>-1668.6</v>
      </c>
      <c r="BE19" s="31">
        <f t="shared" ref="BE19" si="166">ROUND(U19*BE$3,2)</f>
        <v>-7.12</v>
      </c>
      <c r="BF19" s="31">
        <f t="shared" ref="BF19" si="167">ROUND(V19*BF$3,2)</f>
        <v>-2440.2800000000002</v>
      </c>
      <c r="BG19" s="31">
        <f t="shared" ref="BG19" si="168">ROUND(W19*BG$3,2)</f>
        <v>-3456.54</v>
      </c>
      <c r="BH19" s="31">
        <f t="shared" ref="BH19" si="169">ROUND(X19*BH$3,2)</f>
        <v>-9170.25</v>
      </c>
      <c r="BI19" s="31">
        <f t="shared" ref="BI19" si="170">ROUND(Y19*BI$3,2)</f>
        <v>-28297.55</v>
      </c>
      <c r="BJ19" s="31">
        <f t="shared" ref="BJ19" si="171">ROUND(Z19*BJ$3,2)</f>
        <v>-9199.09</v>
      </c>
      <c r="BK19" s="31">
        <f t="shared" ref="BK19" si="172">ROUND(AA19*BK$3,2)</f>
        <v>-8925.27</v>
      </c>
      <c r="BL19" s="31">
        <f t="shared" ref="BL19" si="173">ROUND(AB19*BL$3,2)</f>
        <v>-510.16</v>
      </c>
      <c r="BM19" s="6">
        <v>-6.3600000000000004E-2</v>
      </c>
      <c r="BN19" s="6">
        <v>-6.3600000000000004E-2</v>
      </c>
      <c r="BO19" s="6">
        <v>-6.3600000000000004E-2</v>
      </c>
      <c r="BP19" s="6">
        <v>-6.3600000000000004E-2</v>
      </c>
      <c r="BQ19" s="6">
        <v>-6.3600000000000004E-2</v>
      </c>
      <c r="BR19" s="6">
        <v>-6.3600000000000004E-2</v>
      </c>
      <c r="BS19" s="6">
        <v>-6.3600000000000004E-2</v>
      </c>
      <c r="BT19" s="6">
        <v>-6.3600000000000004E-2</v>
      </c>
      <c r="BU19" s="6">
        <v>-6.3600000000000004E-2</v>
      </c>
      <c r="BV19" s="6">
        <v>-6.3600000000000004E-2</v>
      </c>
      <c r="BW19" s="6">
        <v>-6.3600000000000004E-2</v>
      </c>
      <c r="BX19" s="6">
        <v>-6.3600000000000004E-2</v>
      </c>
      <c r="BY19" s="31">
        <v>-140977.78</v>
      </c>
      <c r="BZ19" s="31">
        <v>-32539.06</v>
      </c>
      <c r="CA19" s="31">
        <v>-50008.34</v>
      </c>
      <c r="CB19" s="31">
        <v>-29478.57</v>
      </c>
      <c r="CC19" s="31">
        <v>-125.7</v>
      </c>
      <c r="CD19" s="31">
        <v>-43111.65</v>
      </c>
      <c r="CE19" s="31">
        <v>-61065.55</v>
      </c>
      <c r="CF19" s="31">
        <v>-64803.11</v>
      </c>
      <c r="CG19" s="31">
        <v>-199969.38</v>
      </c>
      <c r="CH19" s="31">
        <v>-106374.98</v>
      </c>
      <c r="CI19" s="31">
        <v>-103208.63</v>
      </c>
      <c r="CJ19" s="31">
        <v>-5899.35</v>
      </c>
      <c r="CK19" s="32">
        <f t="shared" ref="CK19" si="174">ROUND(Q19*$CV$3,2)</f>
        <v>-8866.5300000000007</v>
      </c>
      <c r="CL19" s="32">
        <f t="shared" ref="CL19" si="175">ROUND(R19*$CV$3,2)</f>
        <v>-2046.48</v>
      </c>
      <c r="CM19" s="32">
        <f t="shared" ref="CM19" si="176">ROUND(S19*$CV$3,2)</f>
        <v>-3145.18</v>
      </c>
      <c r="CN19" s="32">
        <f t="shared" ref="CN19" si="177">ROUND(T19*$CV$3,2)</f>
        <v>-1854</v>
      </c>
      <c r="CO19" s="32">
        <f t="shared" ref="CO19" si="178">ROUND(U19*$CV$3,2)</f>
        <v>-7.91</v>
      </c>
      <c r="CP19" s="32">
        <f t="shared" ref="CP19" si="179">ROUND(V19*$CV$3,2)</f>
        <v>-2711.42</v>
      </c>
      <c r="CQ19" s="32">
        <f t="shared" ref="CQ19" si="180">ROUND(W19*$CV$3,2)</f>
        <v>-3840.6</v>
      </c>
      <c r="CR19" s="32">
        <f t="shared" ref="CR19" si="181">ROUND(X19*$CV$3,2)</f>
        <v>-4075.67</v>
      </c>
      <c r="CS19" s="32">
        <f t="shared" ref="CS19" si="182">ROUND(Y19*$CV$3,2)</f>
        <v>-12576.69</v>
      </c>
      <c r="CT19" s="32">
        <f t="shared" ref="CT19" si="183">ROUND(Z19*$CV$3,2)</f>
        <v>-6690.25</v>
      </c>
      <c r="CU19" s="32">
        <f t="shared" ref="CU19" si="184">ROUND(AA19*$CV$3,2)</f>
        <v>-6491.11</v>
      </c>
      <c r="CV19" s="32">
        <f t="shared" ref="CV19" si="185">ROUND(AB19*$CV$3,2)</f>
        <v>-371.03</v>
      </c>
      <c r="CW19" s="31">
        <f t="shared" si="149"/>
        <v>-70932.210000000006</v>
      </c>
      <c r="CX19" s="31">
        <f t="shared" si="150"/>
        <v>-16371.850000000002</v>
      </c>
      <c r="CY19" s="31">
        <f t="shared" si="151"/>
        <v>-25161.429999999997</v>
      </c>
      <c r="CZ19" s="31">
        <f t="shared" si="152"/>
        <v>-13117.039999999999</v>
      </c>
      <c r="DA19" s="31">
        <f t="shared" si="153"/>
        <v>-55.930000000000014</v>
      </c>
      <c r="DB19" s="31">
        <f t="shared" si="154"/>
        <v>-19183.330000000002</v>
      </c>
      <c r="DC19" s="31">
        <f t="shared" si="155"/>
        <v>-27172.25</v>
      </c>
      <c r="DD19" s="31">
        <f t="shared" si="156"/>
        <v>-16404.57</v>
      </c>
      <c r="DE19" s="31">
        <f t="shared" si="157"/>
        <v>-50621.180000000008</v>
      </c>
      <c r="DF19" s="31">
        <f t="shared" si="158"/>
        <v>-32782.229999999996</v>
      </c>
      <c r="DG19" s="31">
        <f t="shared" si="159"/>
        <v>-31806.440000000006</v>
      </c>
      <c r="DH19" s="31">
        <f t="shared" si="160"/>
        <v>-1818.05</v>
      </c>
      <c r="DI19" s="32">
        <f t="shared" si="65"/>
        <v>-3546.61</v>
      </c>
      <c r="DJ19" s="32">
        <f t="shared" si="66"/>
        <v>-818.59</v>
      </c>
      <c r="DK19" s="32">
        <f t="shared" si="67"/>
        <v>-1258.07</v>
      </c>
      <c r="DL19" s="32">
        <f t="shared" si="68"/>
        <v>-655.85</v>
      </c>
      <c r="DM19" s="32">
        <f t="shared" si="69"/>
        <v>-2.8</v>
      </c>
      <c r="DN19" s="32">
        <f t="shared" si="70"/>
        <v>-959.17</v>
      </c>
      <c r="DO19" s="32">
        <f t="shared" si="71"/>
        <v>-1358.61</v>
      </c>
      <c r="DP19" s="32">
        <f t="shared" si="72"/>
        <v>-820.23</v>
      </c>
      <c r="DQ19" s="32">
        <f t="shared" si="73"/>
        <v>-2531.06</v>
      </c>
      <c r="DR19" s="32">
        <f t="shared" si="74"/>
        <v>-1639.11</v>
      </c>
      <c r="DS19" s="32">
        <f t="shared" si="75"/>
        <v>-1590.32</v>
      </c>
      <c r="DT19" s="32">
        <f t="shared" si="76"/>
        <v>-90.9</v>
      </c>
      <c r="DU19" s="31">
        <f t="shared" si="77"/>
        <v>-17364.71</v>
      </c>
      <c r="DV19" s="31">
        <f t="shared" si="78"/>
        <v>-3969.81</v>
      </c>
      <c r="DW19" s="31">
        <f t="shared" si="79"/>
        <v>-6046.27</v>
      </c>
      <c r="DX19" s="31">
        <f t="shared" si="80"/>
        <v>-3121.46</v>
      </c>
      <c r="DY19" s="31">
        <f t="shared" si="81"/>
        <v>-13.18</v>
      </c>
      <c r="DZ19" s="31">
        <f t="shared" si="82"/>
        <v>-4477.13</v>
      </c>
      <c r="EA19" s="31">
        <f t="shared" si="83"/>
        <v>-6280.38</v>
      </c>
      <c r="EB19" s="31">
        <f t="shared" si="84"/>
        <v>-3753.42</v>
      </c>
      <c r="EC19" s="31">
        <f t="shared" si="85"/>
        <v>-11464.37</v>
      </c>
      <c r="ED19" s="31">
        <f t="shared" si="86"/>
        <v>-7350.42</v>
      </c>
      <c r="EE19" s="31">
        <f t="shared" si="87"/>
        <v>-7057.55</v>
      </c>
      <c r="EF19" s="31">
        <f t="shared" si="88"/>
        <v>-399.31</v>
      </c>
      <c r="EG19" s="32">
        <f t="shared" si="89"/>
        <v>-91843.53</v>
      </c>
      <c r="EH19" s="32">
        <f t="shared" si="90"/>
        <v>-21160.250000000004</v>
      </c>
      <c r="EI19" s="32">
        <f t="shared" si="91"/>
        <v>-32465.769999999997</v>
      </c>
      <c r="EJ19" s="32">
        <f t="shared" si="92"/>
        <v>-16894.349999999999</v>
      </c>
      <c r="EK19" s="32">
        <f t="shared" si="93"/>
        <v>-71.910000000000011</v>
      </c>
      <c r="EL19" s="32">
        <f t="shared" si="94"/>
        <v>-24619.63</v>
      </c>
      <c r="EM19" s="32">
        <f t="shared" si="95"/>
        <v>-34811.24</v>
      </c>
      <c r="EN19" s="32">
        <f t="shared" si="96"/>
        <v>-20978.22</v>
      </c>
      <c r="EO19" s="32">
        <f t="shared" si="97"/>
        <v>-64616.610000000008</v>
      </c>
      <c r="EP19" s="32">
        <f t="shared" si="98"/>
        <v>-41771.759999999995</v>
      </c>
      <c r="EQ19" s="32">
        <f t="shared" si="99"/>
        <v>-40454.310000000012</v>
      </c>
      <c r="ER19" s="32">
        <f t="shared" si="100"/>
        <v>-2308.2600000000002</v>
      </c>
    </row>
    <row r="20" spans="1:148" x14ac:dyDescent="0.25">
      <c r="A20" t="s">
        <v>445</v>
      </c>
      <c r="B20" s="1" t="s">
        <v>123</v>
      </c>
      <c r="C20" t="str">
        <f t="shared" ca="1" si="161"/>
        <v>BIG</v>
      </c>
      <c r="D20" t="str">
        <f t="shared" ca="1" si="1"/>
        <v>Bighorn Hydro Facility</v>
      </c>
      <c r="E20" s="51">
        <v>33058.881558000001</v>
      </c>
      <c r="F20" s="51">
        <v>27728.184713999999</v>
      </c>
      <c r="G20" s="51">
        <v>32278.930281000001</v>
      </c>
      <c r="H20" s="51">
        <v>35022.68679</v>
      </c>
      <c r="I20" s="51">
        <v>32639.910255899998</v>
      </c>
      <c r="J20" s="51">
        <v>48583.731237</v>
      </c>
      <c r="K20" s="51">
        <v>70596.541968999998</v>
      </c>
      <c r="L20" s="51">
        <v>82388.602016999997</v>
      </c>
      <c r="M20" s="51">
        <v>37894.827591900001</v>
      </c>
      <c r="N20" s="51">
        <v>36376.088667999997</v>
      </c>
      <c r="O20" s="51">
        <v>41303.295591000002</v>
      </c>
      <c r="P20" s="51">
        <v>39944.893554000002</v>
      </c>
      <c r="Q20" s="32">
        <v>3371531.66</v>
      </c>
      <c r="R20" s="32">
        <v>1239405.67</v>
      </c>
      <c r="S20" s="32">
        <v>1639309.2</v>
      </c>
      <c r="T20" s="32">
        <v>1572891.81</v>
      </c>
      <c r="U20" s="32">
        <v>1114015.83</v>
      </c>
      <c r="V20" s="32">
        <v>2706261.05</v>
      </c>
      <c r="W20" s="32">
        <v>4914094.1500000004</v>
      </c>
      <c r="X20" s="32">
        <v>4616894.78</v>
      </c>
      <c r="Y20" s="32">
        <v>4207478.3</v>
      </c>
      <c r="Z20" s="32">
        <v>3724086.55</v>
      </c>
      <c r="AA20" s="32">
        <v>4207297.17</v>
      </c>
      <c r="AB20" s="32">
        <v>2662475.19</v>
      </c>
      <c r="AC20" s="2">
        <v>1.88</v>
      </c>
      <c r="AD20" s="2">
        <v>1.88</v>
      </c>
      <c r="AE20" s="2">
        <v>1.88</v>
      </c>
      <c r="AF20" s="2">
        <v>1.88</v>
      </c>
      <c r="AG20" s="2">
        <v>1.88</v>
      </c>
      <c r="AH20" s="2">
        <v>1.88</v>
      </c>
      <c r="AI20" s="2">
        <v>1.88</v>
      </c>
      <c r="AJ20" s="2">
        <v>1.24</v>
      </c>
      <c r="AK20" s="2">
        <v>1.24</v>
      </c>
      <c r="AL20" s="2">
        <v>1.24</v>
      </c>
      <c r="AM20" s="2">
        <v>1.24</v>
      </c>
      <c r="AN20" s="2">
        <v>1.24</v>
      </c>
      <c r="AO20" s="33">
        <v>63384.800000000003</v>
      </c>
      <c r="AP20" s="33">
        <v>23300.83</v>
      </c>
      <c r="AQ20" s="33">
        <v>30819.01</v>
      </c>
      <c r="AR20" s="33">
        <v>29570.37</v>
      </c>
      <c r="AS20" s="33">
        <v>20943.5</v>
      </c>
      <c r="AT20" s="33">
        <v>50877.71</v>
      </c>
      <c r="AU20" s="33">
        <v>92384.97</v>
      </c>
      <c r="AV20" s="33">
        <v>57249.5</v>
      </c>
      <c r="AW20" s="33">
        <v>52172.73</v>
      </c>
      <c r="AX20" s="33">
        <v>46178.67</v>
      </c>
      <c r="AY20" s="33">
        <v>52170.48</v>
      </c>
      <c r="AZ20" s="33">
        <v>33014.69</v>
      </c>
      <c r="BA20" s="31">
        <f t="shared" si="41"/>
        <v>337.15</v>
      </c>
      <c r="BB20" s="31">
        <f t="shared" si="42"/>
        <v>123.94</v>
      </c>
      <c r="BC20" s="31">
        <f t="shared" si="43"/>
        <v>163.93</v>
      </c>
      <c r="BD20" s="31">
        <f t="shared" si="44"/>
        <v>-5662.41</v>
      </c>
      <c r="BE20" s="31">
        <f t="shared" si="45"/>
        <v>-4010.46</v>
      </c>
      <c r="BF20" s="31">
        <f t="shared" si="46"/>
        <v>-9742.5400000000009</v>
      </c>
      <c r="BG20" s="31">
        <f t="shared" si="47"/>
        <v>-17690.740000000002</v>
      </c>
      <c r="BH20" s="31">
        <f t="shared" si="48"/>
        <v>-41552.050000000003</v>
      </c>
      <c r="BI20" s="31">
        <f t="shared" si="49"/>
        <v>-37867.300000000003</v>
      </c>
      <c r="BJ20" s="31">
        <f t="shared" si="50"/>
        <v>-20482.48</v>
      </c>
      <c r="BK20" s="31">
        <f t="shared" si="51"/>
        <v>-23140.13</v>
      </c>
      <c r="BL20" s="31">
        <f t="shared" si="52"/>
        <v>-14643.61</v>
      </c>
      <c r="BM20" s="6">
        <v>2.47E-2</v>
      </c>
      <c r="BN20" s="6">
        <v>2.47E-2</v>
      </c>
      <c r="BO20" s="6">
        <v>2.47E-2</v>
      </c>
      <c r="BP20" s="6">
        <v>2.47E-2</v>
      </c>
      <c r="BQ20" s="6">
        <v>2.47E-2</v>
      </c>
      <c r="BR20" s="6">
        <v>2.47E-2</v>
      </c>
      <c r="BS20" s="6">
        <v>2.47E-2</v>
      </c>
      <c r="BT20" s="6">
        <v>2.47E-2</v>
      </c>
      <c r="BU20" s="6">
        <v>2.47E-2</v>
      </c>
      <c r="BV20" s="6">
        <v>2.47E-2</v>
      </c>
      <c r="BW20" s="6">
        <v>2.47E-2</v>
      </c>
      <c r="BX20" s="6">
        <v>2.47E-2</v>
      </c>
      <c r="BY20" s="31">
        <v>83276.83</v>
      </c>
      <c r="BZ20" s="31">
        <v>30613.32</v>
      </c>
      <c r="CA20" s="31">
        <v>40490.94</v>
      </c>
      <c r="CB20" s="31">
        <v>38850.43</v>
      </c>
      <c r="CC20" s="31">
        <v>27516.19</v>
      </c>
      <c r="CD20" s="31">
        <v>66844.649999999994</v>
      </c>
      <c r="CE20" s="31">
        <v>121378.13</v>
      </c>
      <c r="CF20" s="31">
        <v>114037.3</v>
      </c>
      <c r="CG20" s="31">
        <v>103924.71</v>
      </c>
      <c r="CH20" s="31">
        <v>91984.94</v>
      </c>
      <c r="CI20" s="31">
        <v>103920.24</v>
      </c>
      <c r="CJ20" s="31">
        <v>65763.14</v>
      </c>
      <c r="CK20" s="32">
        <f t="shared" si="53"/>
        <v>-13486.13</v>
      </c>
      <c r="CL20" s="32">
        <f t="shared" si="54"/>
        <v>-4957.62</v>
      </c>
      <c r="CM20" s="32">
        <f t="shared" si="55"/>
        <v>-6557.24</v>
      </c>
      <c r="CN20" s="32">
        <f t="shared" si="56"/>
        <v>-6291.57</v>
      </c>
      <c r="CO20" s="32">
        <f t="shared" si="57"/>
        <v>-4456.0600000000004</v>
      </c>
      <c r="CP20" s="32">
        <f t="shared" si="58"/>
        <v>-10825.04</v>
      </c>
      <c r="CQ20" s="32">
        <f t="shared" si="59"/>
        <v>-19656.38</v>
      </c>
      <c r="CR20" s="32">
        <f t="shared" si="60"/>
        <v>-18467.580000000002</v>
      </c>
      <c r="CS20" s="32">
        <f t="shared" si="61"/>
        <v>-16829.91</v>
      </c>
      <c r="CT20" s="32">
        <f t="shared" si="62"/>
        <v>-14896.35</v>
      </c>
      <c r="CU20" s="32">
        <f t="shared" si="63"/>
        <v>-16829.189999999999</v>
      </c>
      <c r="CV20" s="32">
        <f t="shared" si="64"/>
        <v>-10649.9</v>
      </c>
      <c r="CW20" s="31">
        <f t="shared" si="149"/>
        <v>6068.7499999999945</v>
      </c>
      <c r="CX20" s="31">
        <f t="shared" si="150"/>
        <v>2230.9299999999989</v>
      </c>
      <c r="CY20" s="31">
        <f t="shared" si="151"/>
        <v>2950.7600000000061</v>
      </c>
      <c r="CZ20" s="31">
        <f t="shared" si="152"/>
        <v>8650.9000000000015</v>
      </c>
      <c r="DA20" s="31">
        <f t="shared" si="153"/>
        <v>6127.0899999999974</v>
      </c>
      <c r="DB20" s="31">
        <f t="shared" si="154"/>
        <v>14884.439999999995</v>
      </c>
      <c r="DC20" s="31">
        <f t="shared" si="155"/>
        <v>27027.52</v>
      </c>
      <c r="DD20" s="31">
        <f t="shared" si="156"/>
        <v>79872.27</v>
      </c>
      <c r="DE20" s="31">
        <f t="shared" si="157"/>
        <v>72789.37</v>
      </c>
      <c r="DF20" s="31">
        <f t="shared" si="158"/>
        <v>51392.399999999994</v>
      </c>
      <c r="DG20" s="31">
        <f t="shared" si="159"/>
        <v>58060.7</v>
      </c>
      <c r="DH20" s="31">
        <f t="shared" si="160"/>
        <v>36742.159999999996</v>
      </c>
      <c r="DI20" s="32">
        <f t="shared" si="65"/>
        <v>303.44</v>
      </c>
      <c r="DJ20" s="32">
        <f t="shared" si="66"/>
        <v>111.55</v>
      </c>
      <c r="DK20" s="32">
        <f t="shared" si="67"/>
        <v>147.54</v>
      </c>
      <c r="DL20" s="32">
        <f t="shared" si="68"/>
        <v>432.55</v>
      </c>
      <c r="DM20" s="32">
        <f t="shared" si="69"/>
        <v>306.35000000000002</v>
      </c>
      <c r="DN20" s="32">
        <f t="shared" si="70"/>
        <v>744.22</v>
      </c>
      <c r="DO20" s="32">
        <f t="shared" si="71"/>
        <v>1351.38</v>
      </c>
      <c r="DP20" s="32">
        <f t="shared" si="72"/>
        <v>3993.61</v>
      </c>
      <c r="DQ20" s="32">
        <f t="shared" si="73"/>
        <v>3639.47</v>
      </c>
      <c r="DR20" s="32">
        <f t="shared" si="74"/>
        <v>2569.62</v>
      </c>
      <c r="DS20" s="32">
        <f t="shared" si="75"/>
        <v>2903.04</v>
      </c>
      <c r="DT20" s="32">
        <f t="shared" si="76"/>
        <v>1837.11</v>
      </c>
      <c r="DU20" s="31">
        <f t="shared" si="77"/>
        <v>1485.67</v>
      </c>
      <c r="DV20" s="31">
        <f t="shared" si="78"/>
        <v>540.95000000000005</v>
      </c>
      <c r="DW20" s="31">
        <f t="shared" si="79"/>
        <v>709.06</v>
      </c>
      <c r="DX20" s="31">
        <f t="shared" si="80"/>
        <v>2058.65</v>
      </c>
      <c r="DY20" s="31">
        <f t="shared" si="81"/>
        <v>1444.25</v>
      </c>
      <c r="DZ20" s="31">
        <f t="shared" si="82"/>
        <v>3473.83</v>
      </c>
      <c r="EA20" s="31">
        <f t="shared" si="83"/>
        <v>6246.93</v>
      </c>
      <c r="EB20" s="31">
        <f t="shared" si="84"/>
        <v>18275.02</v>
      </c>
      <c r="EC20" s="31">
        <f t="shared" si="85"/>
        <v>16484.89</v>
      </c>
      <c r="ED20" s="31">
        <f t="shared" si="86"/>
        <v>11523.19</v>
      </c>
      <c r="EE20" s="31">
        <f t="shared" si="87"/>
        <v>12883.12</v>
      </c>
      <c r="EF20" s="31">
        <f t="shared" si="88"/>
        <v>8069.92</v>
      </c>
      <c r="EG20" s="32">
        <f t="shared" si="89"/>
        <v>7857.8599999999942</v>
      </c>
      <c r="EH20" s="32">
        <f t="shared" si="90"/>
        <v>2883.4299999999994</v>
      </c>
      <c r="EI20" s="32">
        <f t="shared" si="91"/>
        <v>3807.360000000006</v>
      </c>
      <c r="EJ20" s="32">
        <f t="shared" si="92"/>
        <v>11142.1</v>
      </c>
      <c r="EK20" s="32">
        <f t="shared" si="93"/>
        <v>7877.6899999999978</v>
      </c>
      <c r="EL20" s="32">
        <f t="shared" si="94"/>
        <v>19102.489999999994</v>
      </c>
      <c r="EM20" s="32">
        <f t="shared" si="95"/>
        <v>34625.83</v>
      </c>
      <c r="EN20" s="32">
        <f t="shared" si="96"/>
        <v>102140.90000000001</v>
      </c>
      <c r="EO20" s="32">
        <f t="shared" si="97"/>
        <v>92913.73</v>
      </c>
      <c r="EP20" s="32">
        <f t="shared" si="98"/>
        <v>65485.21</v>
      </c>
      <c r="EQ20" s="32">
        <f t="shared" si="99"/>
        <v>73846.86</v>
      </c>
      <c r="ER20" s="32">
        <f t="shared" si="100"/>
        <v>46649.189999999995</v>
      </c>
    </row>
    <row r="21" spans="1:148" x14ac:dyDescent="0.25">
      <c r="A21" t="s">
        <v>445</v>
      </c>
      <c r="B21" s="1" t="s">
        <v>124</v>
      </c>
      <c r="C21" t="str">
        <f t="shared" ca="1" si="161"/>
        <v>BPW</v>
      </c>
      <c r="D21" t="str">
        <f t="shared" ca="1" si="1"/>
        <v>Bearspaw Hydro Facility</v>
      </c>
      <c r="E21" s="51">
        <v>4180.1220315999999</v>
      </c>
      <c r="F21" s="51">
        <v>4053.7889439999999</v>
      </c>
      <c r="G21" s="51">
        <v>4676.7258807999997</v>
      </c>
      <c r="H21" s="51">
        <v>5450.1558949999999</v>
      </c>
      <c r="I21" s="51">
        <v>8676.4965400000001</v>
      </c>
      <c r="J21" s="51">
        <v>9883.1554553000005</v>
      </c>
      <c r="K21" s="51">
        <v>10542.957869</v>
      </c>
      <c r="L21" s="51">
        <v>9793.6943479000001</v>
      </c>
      <c r="M21" s="51">
        <v>5896.9363055000003</v>
      </c>
      <c r="N21" s="51">
        <v>3032.6880832000002</v>
      </c>
      <c r="O21" s="51">
        <v>9.7999999999999993E-6</v>
      </c>
      <c r="Q21" s="32">
        <v>324150.78000000003</v>
      </c>
      <c r="R21" s="32">
        <v>177743.87</v>
      </c>
      <c r="S21" s="32">
        <v>235749.77</v>
      </c>
      <c r="T21" s="32">
        <v>218375.38</v>
      </c>
      <c r="U21" s="32">
        <v>251786.37</v>
      </c>
      <c r="V21" s="32">
        <v>483167.98</v>
      </c>
      <c r="W21" s="32">
        <v>714669.31</v>
      </c>
      <c r="X21" s="32">
        <v>521819.44</v>
      </c>
      <c r="Y21" s="32">
        <v>620670.61</v>
      </c>
      <c r="Z21" s="32">
        <v>133748.07</v>
      </c>
      <c r="AA21" s="32">
        <v>0.01</v>
      </c>
      <c r="AB21" s="32"/>
      <c r="AC21" s="2">
        <v>0.06</v>
      </c>
      <c r="AD21" s="2">
        <v>0.06</v>
      </c>
      <c r="AE21" s="2">
        <v>0.06</v>
      </c>
      <c r="AF21" s="2">
        <v>0.06</v>
      </c>
      <c r="AG21" s="2">
        <v>0.06</v>
      </c>
      <c r="AH21" s="2">
        <v>0.06</v>
      </c>
      <c r="AI21" s="2">
        <v>0.06</v>
      </c>
      <c r="AJ21" s="2">
        <v>-0.56000000000000005</v>
      </c>
      <c r="AK21" s="2">
        <v>-0.56000000000000005</v>
      </c>
      <c r="AL21" s="2">
        <v>-0.56000000000000005</v>
      </c>
      <c r="AM21" s="2">
        <v>-0.56000000000000005</v>
      </c>
      <c r="AO21" s="33">
        <v>194.49</v>
      </c>
      <c r="AP21" s="33">
        <v>106.65</v>
      </c>
      <c r="AQ21" s="33">
        <v>141.44999999999999</v>
      </c>
      <c r="AR21" s="33">
        <v>131.03</v>
      </c>
      <c r="AS21" s="33">
        <v>151.07</v>
      </c>
      <c r="AT21" s="33">
        <v>289.89999999999998</v>
      </c>
      <c r="AU21" s="33">
        <v>428.8</v>
      </c>
      <c r="AV21" s="33">
        <v>-2922.19</v>
      </c>
      <c r="AW21" s="33">
        <v>-3475.76</v>
      </c>
      <c r="AX21" s="33">
        <v>-748.99</v>
      </c>
      <c r="AY21" s="33">
        <v>0</v>
      </c>
      <c r="AZ21" s="33"/>
      <c r="BA21" s="31">
        <f t="shared" si="41"/>
        <v>32.42</v>
      </c>
      <c r="BB21" s="31">
        <f t="shared" si="42"/>
        <v>17.77</v>
      </c>
      <c r="BC21" s="31">
        <f t="shared" si="43"/>
        <v>23.57</v>
      </c>
      <c r="BD21" s="31">
        <f t="shared" si="44"/>
        <v>-786.15</v>
      </c>
      <c r="BE21" s="31">
        <f t="shared" si="45"/>
        <v>-906.43</v>
      </c>
      <c r="BF21" s="31">
        <f t="shared" si="46"/>
        <v>-1739.4</v>
      </c>
      <c r="BG21" s="31">
        <f t="shared" si="47"/>
        <v>-2572.81</v>
      </c>
      <c r="BH21" s="31">
        <f t="shared" si="48"/>
        <v>-4696.37</v>
      </c>
      <c r="BI21" s="31">
        <f t="shared" si="49"/>
        <v>-5586.04</v>
      </c>
      <c r="BJ21" s="31">
        <f t="shared" si="50"/>
        <v>-735.61</v>
      </c>
      <c r="BK21" s="31">
        <f t="shared" si="51"/>
        <v>0</v>
      </c>
      <c r="BL21" s="31">
        <f t="shared" si="52"/>
        <v>0</v>
      </c>
      <c r="BM21" s="6">
        <v>-1.1599999999999999E-2</v>
      </c>
      <c r="BN21" s="6">
        <v>-1.1599999999999999E-2</v>
      </c>
      <c r="BO21" s="6">
        <v>-1.1599999999999999E-2</v>
      </c>
      <c r="BP21" s="6">
        <v>-1.1599999999999999E-2</v>
      </c>
      <c r="BQ21" s="6">
        <v>-1.1599999999999999E-2</v>
      </c>
      <c r="BR21" s="6">
        <v>-1.1599999999999999E-2</v>
      </c>
      <c r="BS21" s="6">
        <v>-1.1599999999999999E-2</v>
      </c>
      <c r="BT21" s="6">
        <v>-1.1599999999999999E-2</v>
      </c>
      <c r="BU21" s="6">
        <v>-1.1599999999999999E-2</v>
      </c>
      <c r="BV21" s="6">
        <v>-1.1599999999999999E-2</v>
      </c>
      <c r="BW21" s="6">
        <v>-1.1599999999999999E-2</v>
      </c>
      <c r="BX21" s="6">
        <v>-1.1599999999999999E-2</v>
      </c>
      <c r="BY21" s="31">
        <v>-3760.15</v>
      </c>
      <c r="BZ21" s="31">
        <v>-2061.83</v>
      </c>
      <c r="CA21" s="31">
        <v>-2734.7</v>
      </c>
      <c r="CB21" s="31">
        <v>-2533.15</v>
      </c>
      <c r="CC21" s="31">
        <v>-2920.72</v>
      </c>
      <c r="CD21" s="31">
        <v>-5604.75</v>
      </c>
      <c r="CE21" s="31">
        <v>-8290.16</v>
      </c>
      <c r="CF21" s="31">
        <v>-6053.11</v>
      </c>
      <c r="CG21" s="31">
        <v>-7199.78</v>
      </c>
      <c r="CH21" s="31">
        <v>-1551.48</v>
      </c>
      <c r="CI21" s="31">
        <v>0</v>
      </c>
      <c r="CJ21" s="31">
        <v>0</v>
      </c>
      <c r="CK21" s="32">
        <f t="shared" si="53"/>
        <v>-1296.5999999999999</v>
      </c>
      <c r="CL21" s="32">
        <f t="shared" si="54"/>
        <v>-710.98</v>
      </c>
      <c r="CM21" s="32">
        <f t="shared" si="55"/>
        <v>-943</v>
      </c>
      <c r="CN21" s="32">
        <f t="shared" si="56"/>
        <v>-873.5</v>
      </c>
      <c r="CO21" s="32">
        <f t="shared" si="57"/>
        <v>-1007.15</v>
      </c>
      <c r="CP21" s="32">
        <f t="shared" si="58"/>
        <v>-1932.67</v>
      </c>
      <c r="CQ21" s="32">
        <f t="shared" si="59"/>
        <v>-2858.68</v>
      </c>
      <c r="CR21" s="32">
        <f t="shared" si="60"/>
        <v>-2087.2800000000002</v>
      </c>
      <c r="CS21" s="32">
        <f t="shared" si="61"/>
        <v>-2482.6799999999998</v>
      </c>
      <c r="CT21" s="32">
        <f t="shared" si="62"/>
        <v>-534.99</v>
      </c>
      <c r="CU21" s="32">
        <f t="shared" si="63"/>
        <v>0</v>
      </c>
      <c r="CV21" s="32">
        <f t="shared" si="64"/>
        <v>0</v>
      </c>
      <c r="CW21" s="31">
        <f t="shared" ref="CW21:CW71" si="186">BY21+CK21-AO21-BA21</f>
        <v>-5283.66</v>
      </c>
      <c r="CX21" s="31">
        <f t="shared" ref="CX21:CX71" si="187">BZ21+CL21-AP21-BB21</f>
        <v>-2897.23</v>
      </c>
      <c r="CY21" s="31">
        <f t="shared" ref="CY21:CY71" si="188">CA21+CM21-AQ21-BC21</f>
        <v>-3842.72</v>
      </c>
      <c r="CZ21" s="31">
        <f t="shared" ref="CZ21:CZ71" si="189">CB21+CN21-AR21-BD21</f>
        <v>-2751.53</v>
      </c>
      <c r="DA21" s="31">
        <f t="shared" ref="DA21:DA71" si="190">CC21+CO21-AS21-BE21</f>
        <v>-3172.51</v>
      </c>
      <c r="DB21" s="31">
        <f t="shared" ref="DB21:DB71" si="191">CD21+CP21-AT21-BF21</f>
        <v>-6087.92</v>
      </c>
      <c r="DC21" s="31">
        <f t="shared" ref="DC21:DC71" si="192">CE21+CQ21-AU21-BG21</f>
        <v>-9004.83</v>
      </c>
      <c r="DD21" s="31">
        <f t="shared" ref="DD21:DD71" si="193">CF21+CR21-AV21-BH21</f>
        <v>-521.82999999999902</v>
      </c>
      <c r="DE21" s="31">
        <f t="shared" ref="DE21:DE71" si="194">CG21+CS21-AW21-BI21</f>
        <v>-620.65999999999894</v>
      </c>
      <c r="DF21" s="31">
        <f t="shared" ref="DF21:DF71" si="195">CH21+CT21-AX21-BJ21</f>
        <v>-601.87000000000023</v>
      </c>
      <c r="DG21" s="31">
        <f t="shared" ref="DG21:DG71" si="196">CI21+CU21-AY21-BK21</f>
        <v>0</v>
      </c>
      <c r="DH21" s="31">
        <f t="shared" ref="DH21:DH71" si="197">CJ21+CV21-AZ21-BL21</f>
        <v>0</v>
      </c>
      <c r="DI21" s="32">
        <f t="shared" si="65"/>
        <v>-264.18</v>
      </c>
      <c r="DJ21" s="32">
        <f t="shared" si="66"/>
        <v>-144.86000000000001</v>
      </c>
      <c r="DK21" s="32">
        <f t="shared" si="67"/>
        <v>-192.14</v>
      </c>
      <c r="DL21" s="32">
        <f t="shared" si="68"/>
        <v>-137.58000000000001</v>
      </c>
      <c r="DM21" s="32">
        <f t="shared" si="69"/>
        <v>-158.63</v>
      </c>
      <c r="DN21" s="32">
        <f t="shared" si="70"/>
        <v>-304.39999999999998</v>
      </c>
      <c r="DO21" s="32">
        <f t="shared" si="71"/>
        <v>-450.24</v>
      </c>
      <c r="DP21" s="32">
        <f t="shared" si="72"/>
        <v>-26.09</v>
      </c>
      <c r="DQ21" s="32">
        <f t="shared" si="73"/>
        <v>-31.03</v>
      </c>
      <c r="DR21" s="32">
        <f t="shared" si="74"/>
        <v>-30.09</v>
      </c>
      <c r="DS21" s="32">
        <f t="shared" si="75"/>
        <v>0</v>
      </c>
      <c r="DT21" s="32">
        <f t="shared" si="76"/>
        <v>0</v>
      </c>
      <c r="DU21" s="31">
        <f t="shared" si="77"/>
        <v>-1293.48</v>
      </c>
      <c r="DV21" s="31">
        <f t="shared" si="78"/>
        <v>-702.51</v>
      </c>
      <c r="DW21" s="31">
        <f t="shared" si="79"/>
        <v>-923.4</v>
      </c>
      <c r="DX21" s="31">
        <f t="shared" si="80"/>
        <v>-654.78</v>
      </c>
      <c r="DY21" s="31">
        <f t="shared" si="81"/>
        <v>-747.81</v>
      </c>
      <c r="DZ21" s="31">
        <f t="shared" si="82"/>
        <v>-1420.84</v>
      </c>
      <c r="EA21" s="31">
        <f t="shared" si="83"/>
        <v>-2081.31</v>
      </c>
      <c r="EB21" s="31">
        <f t="shared" si="84"/>
        <v>-119.4</v>
      </c>
      <c r="EC21" s="31">
        <f t="shared" si="85"/>
        <v>-140.56</v>
      </c>
      <c r="ED21" s="31">
        <f t="shared" si="86"/>
        <v>-134.94999999999999</v>
      </c>
      <c r="EE21" s="31">
        <f t="shared" si="87"/>
        <v>0</v>
      </c>
      <c r="EF21" s="31">
        <f t="shared" si="88"/>
        <v>0</v>
      </c>
      <c r="EG21" s="32">
        <f t="shared" si="89"/>
        <v>-6841.32</v>
      </c>
      <c r="EH21" s="32">
        <f t="shared" si="90"/>
        <v>-3744.6000000000004</v>
      </c>
      <c r="EI21" s="32">
        <f t="shared" si="91"/>
        <v>-4958.2599999999993</v>
      </c>
      <c r="EJ21" s="32">
        <f t="shared" si="92"/>
        <v>-3543.8900000000003</v>
      </c>
      <c r="EK21" s="32">
        <f t="shared" si="93"/>
        <v>-4078.9500000000003</v>
      </c>
      <c r="EL21" s="32">
        <f t="shared" si="94"/>
        <v>-7813.16</v>
      </c>
      <c r="EM21" s="32">
        <f t="shared" si="95"/>
        <v>-11536.38</v>
      </c>
      <c r="EN21" s="32">
        <f t="shared" si="96"/>
        <v>-667.31999999999903</v>
      </c>
      <c r="EO21" s="32">
        <f t="shared" si="97"/>
        <v>-792.24999999999886</v>
      </c>
      <c r="EP21" s="32">
        <f t="shared" si="98"/>
        <v>-766.91000000000031</v>
      </c>
      <c r="EQ21" s="32">
        <f t="shared" si="99"/>
        <v>0</v>
      </c>
      <c r="ER21" s="32">
        <f t="shared" si="100"/>
        <v>0</v>
      </c>
    </row>
    <row r="22" spans="1:148" x14ac:dyDescent="0.25">
      <c r="A22" t="s">
        <v>447</v>
      </c>
      <c r="B22" s="1" t="s">
        <v>12</v>
      </c>
      <c r="C22" t="str">
        <f t="shared" ca="1" si="161"/>
        <v>BR3</v>
      </c>
      <c r="D22" t="str">
        <f t="shared" ca="1" si="1"/>
        <v>Battle River #3</v>
      </c>
      <c r="E22" s="51">
        <v>104201.88090619999</v>
      </c>
      <c r="F22" s="51">
        <v>95987.672225200004</v>
      </c>
      <c r="G22" s="51">
        <v>104802.65398800001</v>
      </c>
      <c r="H22" s="51">
        <v>78676.739076400001</v>
      </c>
      <c r="I22" s="51">
        <v>91163.056928000005</v>
      </c>
      <c r="J22" s="51">
        <v>87794.100716200002</v>
      </c>
      <c r="K22" s="51">
        <v>80923.1010179</v>
      </c>
      <c r="L22" s="51">
        <v>93566.819761199993</v>
      </c>
      <c r="M22" s="51">
        <v>87904.476946900002</v>
      </c>
      <c r="N22" s="51">
        <v>79735.220441099998</v>
      </c>
      <c r="O22" s="51">
        <v>90251.268155099999</v>
      </c>
      <c r="P22" s="51">
        <v>92727.407515300001</v>
      </c>
      <c r="Q22" s="32">
        <v>9175132.4499999993</v>
      </c>
      <c r="R22" s="32">
        <v>4296815.7300000004</v>
      </c>
      <c r="S22" s="32">
        <v>5515706.71</v>
      </c>
      <c r="T22" s="32">
        <v>3618670.89</v>
      </c>
      <c r="U22" s="32">
        <v>2957498.3</v>
      </c>
      <c r="V22" s="32">
        <v>4753651.8099999996</v>
      </c>
      <c r="W22" s="32">
        <v>6871175.6200000001</v>
      </c>
      <c r="X22" s="32">
        <v>5583461.9900000002</v>
      </c>
      <c r="Y22" s="32">
        <v>9547068.8200000003</v>
      </c>
      <c r="Z22" s="32">
        <v>8740261.8000000007</v>
      </c>
      <c r="AA22" s="32">
        <v>8767938.9399999995</v>
      </c>
      <c r="AB22" s="32">
        <v>5293069.91</v>
      </c>
      <c r="AC22" s="2">
        <v>5.97</v>
      </c>
      <c r="AD22" s="2">
        <v>5.97</v>
      </c>
      <c r="AE22" s="2">
        <v>5.97</v>
      </c>
      <c r="AF22" s="2">
        <v>5.97</v>
      </c>
      <c r="AG22" s="2">
        <v>5.97</v>
      </c>
      <c r="AH22" s="2">
        <v>5.97</v>
      </c>
      <c r="AI22" s="2">
        <v>5.97</v>
      </c>
      <c r="AJ22" s="2">
        <v>5.33</v>
      </c>
      <c r="AK22" s="2">
        <v>5.33</v>
      </c>
      <c r="AL22" s="2">
        <v>5.33</v>
      </c>
      <c r="AM22" s="2">
        <v>5.33</v>
      </c>
      <c r="AN22" s="2">
        <v>5.33</v>
      </c>
      <c r="AO22" s="33">
        <v>547755.41</v>
      </c>
      <c r="AP22" s="33">
        <v>256519.9</v>
      </c>
      <c r="AQ22" s="33">
        <v>329287.69</v>
      </c>
      <c r="AR22" s="33">
        <v>216034.65</v>
      </c>
      <c r="AS22" s="33">
        <v>176562.65</v>
      </c>
      <c r="AT22" s="33">
        <v>283793.01</v>
      </c>
      <c r="AU22" s="33">
        <v>410209.18</v>
      </c>
      <c r="AV22" s="33">
        <v>297598.52</v>
      </c>
      <c r="AW22" s="33">
        <v>508858.77</v>
      </c>
      <c r="AX22" s="33">
        <v>465855.95</v>
      </c>
      <c r="AY22" s="33">
        <v>467331.15</v>
      </c>
      <c r="AZ22" s="33">
        <v>282120.63</v>
      </c>
      <c r="BA22" s="31">
        <f t="shared" si="41"/>
        <v>917.51</v>
      </c>
      <c r="BB22" s="31">
        <f t="shared" si="42"/>
        <v>429.68</v>
      </c>
      <c r="BC22" s="31">
        <f t="shared" si="43"/>
        <v>551.57000000000005</v>
      </c>
      <c r="BD22" s="31">
        <f t="shared" si="44"/>
        <v>-13027.22</v>
      </c>
      <c r="BE22" s="31">
        <f t="shared" si="45"/>
        <v>-10646.99</v>
      </c>
      <c r="BF22" s="31">
        <f t="shared" si="46"/>
        <v>-17113.150000000001</v>
      </c>
      <c r="BG22" s="31">
        <f t="shared" si="47"/>
        <v>-24736.23</v>
      </c>
      <c r="BH22" s="31">
        <f t="shared" si="48"/>
        <v>-50251.16</v>
      </c>
      <c r="BI22" s="31">
        <f t="shared" si="49"/>
        <v>-85923.62</v>
      </c>
      <c r="BJ22" s="31">
        <f t="shared" si="50"/>
        <v>-48071.44</v>
      </c>
      <c r="BK22" s="31">
        <f t="shared" si="51"/>
        <v>-48223.66</v>
      </c>
      <c r="BL22" s="31">
        <f t="shared" si="52"/>
        <v>-29111.88</v>
      </c>
      <c r="BM22" s="6">
        <v>7.0599999999999996E-2</v>
      </c>
      <c r="BN22" s="6">
        <v>7.0599999999999996E-2</v>
      </c>
      <c r="BO22" s="6">
        <v>7.0599999999999996E-2</v>
      </c>
      <c r="BP22" s="6">
        <v>7.0599999999999996E-2</v>
      </c>
      <c r="BQ22" s="6">
        <v>7.0599999999999996E-2</v>
      </c>
      <c r="BR22" s="6">
        <v>7.0599999999999996E-2</v>
      </c>
      <c r="BS22" s="6">
        <v>7.0599999999999996E-2</v>
      </c>
      <c r="BT22" s="6">
        <v>7.0599999999999996E-2</v>
      </c>
      <c r="BU22" s="6">
        <v>7.0599999999999996E-2</v>
      </c>
      <c r="BV22" s="6">
        <v>7.0599999999999996E-2</v>
      </c>
      <c r="BW22" s="6">
        <v>7.0599999999999996E-2</v>
      </c>
      <c r="BX22" s="6">
        <v>7.0599999999999996E-2</v>
      </c>
      <c r="BY22" s="31">
        <v>647764.35</v>
      </c>
      <c r="BZ22" s="31">
        <v>303355.19</v>
      </c>
      <c r="CA22" s="31">
        <v>389408.89</v>
      </c>
      <c r="CB22" s="31">
        <v>255478.16</v>
      </c>
      <c r="CC22" s="31">
        <v>208799.38</v>
      </c>
      <c r="CD22" s="31">
        <v>335607.82</v>
      </c>
      <c r="CE22" s="31">
        <v>485105</v>
      </c>
      <c r="CF22" s="31">
        <v>394192.42</v>
      </c>
      <c r="CG22" s="31">
        <v>674023.06</v>
      </c>
      <c r="CH22" s="31">
        <v>617062.48</v>
      </c>
      <c r="CI22" s="31">
        <v>619016.49</v>
      </c>
      <c r="CJ22" s="31">
        <v>373690.74</v>
      </c>
      <c r="CK22" s="32">
        <f t="shared" si="53"/>
        <v>-36700.53</v>
      </c>
      <c r="CL22" s="32">
        <f t="shared" si="54"/>
        <v>-17187.259999999998</v>
      </c>
      <c r="CM22" s="32">
        <f t="shared" si="55"/>
        <v>-22062.83</v>
      </c>
      <c r="CN22" s="32">
        <f t="shared" si="56"/>
        <v>-14474.68</v>
      </c>
      <c r="CO22" s="32">
        <f t="shared" si="57"/>
        <v>-11829.99</v>
      </c>
      <c r="CP22" s="32">
        <f t="shared" si="58"/>
        <v>-19014.61</v>
      </c>
      <c r="CQ22" s="32">
        <f t="shared" si="59"/>
        <v>-27484.7</v>
      </c>
      <c r="CR22" s="32">
        <f t="shared" si="60"/>
        <v>-22333.85</v>
      </c>
      <c r="CS22" s="32">
        <f t="shared" si="61"/>
        <v>-38188.28</v>
      </c>
      <c r="CT22" s="32">
        <f t="shared" si="62"/>
        <v>-34961.050000000003</v>
      </c>
      <c r="CU22" s="32">
        <f t="shared" si="63"/>
        <v>-35071.760000000002</v>
      </c>
      <c r="CV22" s="32">
        <f t="shared" si="64"/>
        <v>-21172.28</v>
      </c>
      <c r="CW22" s="31">
        <f t="shared" si="186"/>
        <v>62390.899999999914</v>
      </c>
      <c r="CX22" s="31">
        <f t="shared" si="187"/>
        <v>29218.35</v>
      </c>
      <c r="CY22" s="31">
        <f t="shared" si="188"/>
        <v>37506.799999999996</v>
      </c>
      <c r="CZ22" s="31">
        <f t="shared" si="189"/>
        <v>37996.050000000017</v>
      </c>
      <c r="DA22" s="31">
        <f t="shared" si="190"/>
        <v>31053.730000000018</v>
      </c>
      <c r="DB22" s="31">
        <f t="shared" si="191"/>
        <v>49913.350000000013</v>
      </c>
      <c r="DC22" s="31">
        <f t="shared" si="192"/>
        <v>72147.349999999991</v>
      </c>
      <c r="DD22" s="31">
        <f t="shared" si="193"/>
        <v>124511.20999999999</v>
      </c>
      <c r="DE22" s="31">
        <f t="shared" si="194"/>
        <v>212899.63</v>
      </c>
      <c r="DF22" s="31">
        <f t="shared" si="195"/>
        <v>164316.91999999993</v>
      </c>
      <c r="DG22" s="31">
        <f t="shared" si="196"/>
        <v>164837.23999999996</v>
      </c>
      <c r="DH22" s="31">
        <f t="shared" si="197"/>
        <v>99509.709999999963</v>
      </c>
      <c r="DI22" s="32">
        <f t="shared" si="65"/>
        <v>3119.55</v>
      </c>
      <c r="DJ22" s="32">
        <f t="shared" si="66"/>
        <v>1460.92</v>
      </c>
      <c r="DK22" s="32">
        <f t="shared" si="67"/>
        <v>1875.34</v>
      </c>
      <c r="DL22" s="32">
        <f t="shared" si="68"/>
        <v>1899.8</v>
      </c>
      <c r="DM22" s="32">
        <f t="shared" si="69"/>
        <v>1552.69</v>
      </c>
      <c r="DN22" s="32">
        <f t="shared" si="70"/>
        <v>2495.67</v>
      </c>
      <c r="DO22" s="32">
        <f t="shared" si="71"/>
        <v>3607.37</v>
      </c>
      <c r="DP22" s="32">
        <f t="shared" si="72"/>
        <v>6225.56</v>
      </c>
      <c r="DQ22" s="32">
        <f t="shared" si="73"/>
        <v>10644.98</v>
      </c>
      <c r="DR22" s="32">
        <f t="shared" si="74"/>
        <v>8215.85</v>
      </c>
      <c r="DS22" s="32">
        <f t="shared" si="75"/>
        <v>8241.86</v>
      </c>
      <c r="DT22" s="32">
        <f t="shared" si="76"/>
        <v>4975.49</v>
      </c>
      <c r="DU22" s="31">
        <f t="shared" si="77"/>
        <v>15273.74</v>
      </c>
      <c r="DV22" s="31">
        <f t="shared" si="78"/>
        <v>7084.81</v>
      </c>
      <c r="DW22" s="31">
        <f t="shared" si="79"/>
        <v>9012.85</v>
      </c>
      <c r="DX22" s="31">
        <f t="shared" si="80"/>
        <v>9041.91</v>
      </c>
      <c r="DY22" s="31">
        <f t="shared" si="81"/>
        <v>7319.85</v>
      </c>
      <c r="DZ22" s="31">
        <f t="shared" si="82"/>
        <v>11649.1</v>
      </c>
      <c r="EA22" s="31">
        <f t="shared" si="83"/>
        <v>16675.580000000002</v>
      </c>
      <c r="EB22" s="31">
        <f t="shared" si="84"/>
        <v>28488.55</v>
      </c>
      <c r="EC22" s="31">
        <f t="shared" si="85"/>
        <v>48216.2</v>
      </c>
      <c r="ED22" s="31">
        <f t="shared" si="86"/>
        <v>36843.1</v>
      </c>
      <c r="EE22" s="31">
        <f t="shared" si="87"/>
        <v>36575.82</v>
      </c>
      <c r="EF22" s="31">
        <f t="shared" si="88"/>
        <v>21855.96</v>
      </c>
      <c r="EG22" s="32">
        <f t="shared" si="89"/>
        <v>80784.189999999915</v>
      </c>
      <c r="EH22" s="32">
        <f t="shared" si="90"/>
        <v>37764.079999999994</v>
      </c>
      <c r="EI22" s="32">
        <f t="shared" si="91"/>
        <v>48394.989999999991</v>
      </c>
      <c r="EJ22" s="32">
        <f t="shared" si="92"/>
        <v>48937.760000000024</v>
      </c>
      <c r="EK22" s="32">
        <f t="shared" si="93"/>
        <v>39926.270000000019</v>
      </c>
      <c r="EL22" s="32">
        <f t="shared" si="94"/>
        <v>64058.12000000001</v>
      </c>
      <c r="EM22" s="32">
        <f t="shared" si="95"/>
        <v>92430.299999999988</v>
      </c>
      <c r="EN22" s="32">
        <f t="shared" si="96"/>
        <v>159225.31999999998</v>
      </c>
      <c r="EO22" s="32">
        <f t="shared" si="97"/>
        <v>271760.81</v>
      </c>
      <c r="EP22" s="32">
        <f t="shared" si="98"/>
        <v>209375.86999999994</v>
      </c>
      <c r="EQ22" s="32">
        <f t="shared" si="99"/>
        <v>209654.91999999998</v>
      </c>
      <c r="ER22" s="32">
        <f t="shared" si="100"/>
        <v>126341.15999999997</v>
      </c>
    </row>
    <row r="23" spans="1:148" x14ac:dyDescent="0.25">
      <c r="A23" t="s">
        <v>447</v>
      </c>
      <c r="B23" s="1" t="s">
        <v>13</v>
      </c>
      <c r="C23" t="str">
        <f t="shared" ca="1" si="161"/>
        <v>BR4</v>
      </c>
      <c r="D23" t="str">
        <f t="shared" ca="1" si="1"/>
        <v>Battle River #4</v>
      </c>
      <c r="E23" s="51">
        <v>107814.4196062</v>
      </c>
      <c r="F23" s="51">
        <v>101921.05899609999</v>
      </c>
      <c r="G23" s="51">
        <v>96904.096870399997</v>
      </c>
      <c r="H23" s="51">
        <v>89213.081244600005</v>
      </c>
      <c r="I23" s="51">
        <v>94311.094693100007</v>
      </c>
      <c r="J23" s="51">
        <v>91477.957850599996</v>
      </c>
      <c r="K23" s="51">
        <v>89307.3786253</v>
      </c>
      <c r="L23" s="51">
        <v>96661.200723899994</v>
      </c>
      <c r="M23" s="51">
        <v>85465.531841899996</v>
      </c>
      <c r="N23" s="51">
        <v>90478.376117799999</v>
      </c>
      <c r="O23" s="51">
        <v>94220.936942800006</v>
      </c>
      <c r="P23" s="51">
        <v>102490.8308101</v>
      </c>
      <c r="Q23" s="32">
        <v>9525202.9499999993</v>
      </c>
      <c r="R23" s="32">
        <v>4581227.07</v>
      </c>
      <c r="S23" s="32">
        <v>5494030.6100000003</v>
      </c>
      <c r="T23" s="32">
        <v>4099079.85</v>
      </c>
      <c r="U23" s="32">
        <v>3095444.89</v>
      </c>
      <c r="V23" s="32">
        <v>5064321.9800000004</v>
      </c>
      <c r="W23" s="32">
        <v>7264831.9000000004</v>
      </c>
      <c r="X23" s="32">
        <v>6027855.0499999998</v>
      </c>
      <c r="Y23" s="32">
        <v>10287928.74</v>
      </c>
      <c r="Z23" s="32">
        <v>9754247.2599999998</v>
      </c>
      <c r="AA23" s="32">
        <v>9196006.2799999993</v>
      </c>
      <c r="AB23" s="32">
        <v>6182398.7400000002</v>
      </c>
      <c r="AC23" s="2">
        <v>5.97</v>
      </c>
      <c r="AD23" s="2">
        <v>5.97</v>
      </c>
      <c r="AE23" s="2">
        <v>5.97</v>
      </c>
      <c r="AF23" s="2">
        <v>5.97</v>
      </c>
      <c r="AG23" s="2">
        <v>5.97</v>
      </c>
      <c r="AH23" s="2">
        <v>5.97</v>
      </c>
      <c r="AI23" s="2">
        <v>5.97</v>
      </c>
      <c r="AJ23" s="2">
        <v>5.33</v>
      </c>
      <c r="AK23" s="2">
        <v>5.33</v>
      </c>
      <c r="AL23" s="2">
        <v>5.33</v>
      </c>
      <c r="AM23" s="2">
        <v>5.33</v>
      </c>
      <c r="AN23" s="2">
        <v>5.33</v>
      </c>
      <c r="AO23" s="33">
        <v>568654.62</v>
      </c>
      <c r="AP23" s="33">
        <v>273499.26</v>
      </c>
      <c r="AQ23" s="33">
        <v>327993.63</v>
      </c>
      <c r="AR23" s="33">
        <v>244715.07</v>
      </c>
      <c r="AS23" s="33">
        <v>184798.06</v>
      </c>
      <c r="AT23" s="33">
        <v>302340.02</v>
      </c>
      <c r="AU23" s="33">
        <v>433710.46</v>
      </c>
      <c r="AV23" s="33">
        <v>321284.67</v>
      </c>
      <c r="AW23" s="33">
        <v>548346.6</v>
      </c>
      <c r="AX23" s="33">
        <v>519901.38</v>
      </c>
      <c r="AY23" s="33">
        <v>490147.13</v>
      </c>
      <c r="AZ23" s="33">
        <v>329521.84999999998</v>
      </c>
      <c r="BA23" s="31">
        <f t="shared" si="41"/>
        <v>952.52</v>
      </c>
      <c r="BB23" s="31">
        <f t="shared" si="42"/>
        <v>458.12</v>
      </c>
      <c r="BC23" s="31">
        <f t="shared" si="43"/>
        <v>549.4</v>
      </c>
      <c r="BD23" s="31">
        <f t="shared" si="44"/>
        <v>-14756.69</v>
      </c>
      <c r="BE23" s="31">
        <f t="shared" si="45"/>
        <v>-11143.6</v>
      </c>
      <c r="BF23" s="31">
        <f t="shared" si="46"/>
        <v>-18231.560000000001</v>
      </c>
      <c r="BG23" s="31">
        <f t="shared" si="47"/>
        <v>-26153.39</v>
      </c>
      <c r="BH23" s="31">
        <f t="shared" si="48"/>
        <v>-54250.7</v>
      </c>
      <c r="BI23" s="31">
        <f t="shared" si="49"/>
        <v>-92591.360000000001</v>
      </c>
      <c r="BJ23" s="31">
        <f t="shared" si="50"/>
        <v>-53648.36</v>
      </c>
      <c r="BK23" s="31">
        <f t="shared" si="51"/>
        <v>-50578.03</v>
      </c>
      <c r="BL23" s="31">
        <f t="shared" si="52"/>
        <v>-34003.19</v>
      </c>
      <c r="BM23" s="6">
        <v>6.9599999999999995E-2</v>
      </c>
      <c r="BN23" s="6">
        <v>6.9599999999999995E-2</v>
      </c>
      <c r="BO23" s="6">
        <v>6.9599999999999995E-2</v>
      </c>
      <c r="BP23" s="6">
        <v>6.9599999999999995E-2</v>
      </c>
      <c r="BQ23" s="6">
        <v>6.9599999999999995E-2</v>
      </c>
      <c r="BR23" s="6">
        <v>6.9599999999999995E-2</v>
      </c>
      <c r="BS23" s="6">
        <v>6.9599999999999995E-2</v>
      </c>
      <c r="BT23" s="6">
        <v>6.9599999999999995E-2</v>
      </c>
      <c r="BU23" s="6">
        <v>6.9599999999999995E-2</v>
      </c>
      <c r="BV23" s="6">
        <v>6.9599999999999995E-2</v>
      </c>
      <c r="BW23" s="6">
        <v>6.9599999999999995E-2</v>
      </c>
      <c r="BX23" s="6">
        <v>6.9599999999999995E-2</v>
      </c>
      <c r="BY23" s="31">
        <v>662954.13</v>
      </c>
      <c r="BZ23" s="31">
        <v>318853.40000000002</v>
      </c>
      <c r="CA23" s="31">
        <v>382384.53</v>
      </c>
      <c r="CB23" s="31">
        <v>285295.96000000002</v>
      </c>
      <c r="CC23" s="31">
        <v>215442.96</v>
      </c>
      <c r="CD23" s="31">
        <v>352476.81</v>
      </c>
      <c r="CE23" s="31">
        <v>505632.3</v>
      </c>
      <c r="CF23" s="31">
        <v>419538.71</v>
      </c>
      <c r="CG23" s="31">
        <v>716039.84</v>
      </c>
      <c r="CH23" s="31">
        <v>678895.61</v>
      </c>
      <c r="CI23" s="31">
        <v>640042.04</v>
      </c>
      <c r="CJ23" s="31">
        <v>430294.95</v>
      </c>
      <c r="CK23" s="32">
        <f t="shared" si="53"/>
        <v>-38100.81</v>
      </c>
      <c r="CL23" s="32">
        <f t="shared" si="54"/>
        <v>-18324.91</v>
      </c>
      <c r="CM23" s="32">
        <f t="shared" si="55"/>
        <v>-21976.12</v>
      </c>
      <c r="CN23" s="32">
        <f t="shared" si="56"/>
        <v>-16396.32</v>
      </c>
      <c r="CO23" s="32">
        <f t="shared" si="57"/>
        <v>-12381.78</v>
      </c>
      <c r="CP23" s="32">
        <f t="shared" si="58"/>
        <v>-20257.29</v>
      </c>
      <c r="CQ23" s="32">
        <f t="shared" si="59"/>
        <v>-29059.33</v>
      </c>
      <c r="CR23" s="32">
        <f t="shared" si="60"/>
        <v>-24111.42</v>
      </c>
      <c r="CS23" s="32">
        <f t="shared" si="61"/>
        <v>-41151.71</v>
      </c>
      <c r="CT23" s="32">
        <f t="shared" si="62"/>
        <v>-39016.99</v>
      </c>
      <c r="CU23" s="32">
        <f t="shared" si="63"/>
        <v>-36784.03</v>
      </c>
      <c r="CV23" s="32">
        <f t="shared" si="64"/>
        <v>-24729.59</v>
      </c>
      <c r="CW23" s="31">
        <f t="shared" si="186"/>
        <v>55246.180000000073</v>
      </c>
      <c r="CX23" s="31">
        <f t="shared" si="187"/>
        <v>26571.110000000041</v>
      </c>
      <c r="CY23" s="31">
        <f t="shared" si="188"/>
        <v>31865.380000000026</v>
      </c>
      <c r="CZ23" s="31">
        <f t="shared" si="189"/>
        <v>38941.260000000009</v>
      </c>
      <c r="DA23" s="31">
        <f t="shared" si="190"/>
        <v>29406.719999999994</v>
      </c>
      <c r="DB23" s="31">
        <f t="shared" si="191"/>
        <v>48111.06</v>
      </c>
      <c r="DC23" s="31">
        <f t="shared" si="192"/>
        <v>69015.899999999951</v>
      </c>
      <c r="DD23" s="31">
        <f t="shared" si="193"/>
        <v>128393.32000000005</v>
      </c>
      <c r="DE23" s="31">
        <f t="shared" si="194"/>
        <v>219132.89</v>
      </c>
      <c r="DF23" s="31">
        <f t="shared" si="195"/>
        <v>173625.59999999998</v>
      </c>
      <c r="DG23" s="31">
        <f t="shared" si="196"/>
        <v>163688.91</v>
      </c>
      <c r="DH23" s="31">
        <f t="shared" si="197"/>
        <v>110046.70000000001</v>
      </c>
      <c r="DI23" s="32">
        <f t="shared" si="65"/>
        <v>2762.31</v>
      </c>
      <c r="DJ23" s="32">
        <f t="shared" si="66"/>
        <v>1328.56</v>
      </c>
      <c r="DK23" s="32">
        <f t="shared" si="67"/>
        <v>1593.27</v>
      </c>
      <c r="DL23" s="32">
        <f t="shared" si="68"/>
        <v>1947.06</v>
      </c>
      <c r="DM23" s="32">
        <f t="shared" si="69"/>
        <v>1470.34</v>
      </c>
      <c r="DN23" s="32">
        <f t="shared" si="70"/>
        <v>2405.5500000000002</v>
      </c>
      <c r="DO23" s="32">
        <f t="shared" si="71"/>
        <v>3450.8</v>
      </c>
      <c r="DP23" s="32">
        <f t="shared" si="72"/>
        <v>6419.67</v>
      </c>
      <c r="DQ23" s="32">
        <f t="shared" si="73"/>
        <v>10956.64</v>
      </c>
      <c r="DR23" s="32">
        <f t="shared" si="74"/>
        <v>8681.2800000000007</v>
      </c>
      <c r="DS23" s="32">
        <f t="shared" si="75"/>
        <v>8184.45</v>
      </c>
      <c r="DT23" s="32">
        <f t="shared" si="76"/>
        <v>5502.34</v>
      </c>
      <c r="DU23" s="31">
        <f t="shared" si="77"/>
        <v>13524.66</v>
      </c>
      <c r="DV23" s="31">
        <f t="shared" si="78"/>
        <v>6442.91</v>
      </c>
      <c r="DW23" s="31">
        <f t="shared" si="79"/>
        <v>7657.22</v>
      </c>
      <c r="DX23" s="31">
        <f t="shared" si="80"/>
        <v>9266.84</v>
      </c>
      <c r="DY23" s="31">
        <f t="shared" si="81"/>
        <v>6931.62</v>
      </c>
      <c r="DZ23" s="31">
        <f t="shared" si="82"/>
        <v>11228.47</v>
      </c>
      <c r="EA23" s="31">
        <f t="shared" si="83"/>
        <v>15951.8</v>
      </c>
      <c r="EB23" s="31">
        <f t="shared" si="84"/>
        <v>29376.79</v>
      </c>
      <c r="EC23" s="31">
        <f t="shared" si="85"/>
        <v>49627.87</v>
      </c>
      <c r="ED23" s="31">
        <f t="shared" si="86"/>
        <v>38930.29</v>
      </c>
      <c r="EE23" s="31">
        <f t="shared" si="87"/>
        <v>36321.01</v>
      </c>
      <c r="EF23" s="31">
        <f t="shared" si="88"/>
        <v>24170.26</v>
      </c>
      <c r="EG23" s="32">
        <f t="shared" si="89"/>
        <v>71533.150000000067</v>
      </c>
      <c r="EH23" s="32">
        <f t="shared" si="90"/>
        <v>34342.580000000045</v>
      </c>
      <c r="EI23" s="32">
        <f t="shared" si="91"/>
        <v>41115.870000000024</v>
      </c>
      <c r="EJ23" s="32">
        <f t="shared" si="92"/>
        <v>50155.16</v>
      </c>
      <c r="EK23" s="32">
        <f t="shared" si="93"/>
        <v>37808.679999999993</v>
      </c>
      <c r="EL23" s="32">
        <f t="shared" si="94"/>
        <v>61745.08</v>
      </c>
      <c r="EM23" s="32">
        <f t="shared" si="95"/>
        <v>88418.499999999956</v>
      </c>
      <c r="EN23" s="32">
        <f t="shared" si="96"/>
        <v>164189.78000000006</v>
      </c>
      <c r="EO23" s="32">
        <f t="shared" si="97"/>
        <v>279717.40000000002</v>
      </c>
      <c r="EP23" s="32">
        <f t="shared" si="98"/>
        <v>221237.16999999998</v>
      </c>
      <c r="EQ23" s="32">
        <f t="shared" si="99"/>
        <v>208194.37000000002</v>
      </c>
      <c r="ER23" s="32">
        <f t="shared" si="100"/>
        <v>139719.30000000002</v>
      </c>
    </row>
    <row r="24" spans="1:148" x14ac:dyDescent="0.25">
      <c r="A24" t="s">
        <v>447</v>
      </c>
      <c r="B24" s="1" t="s">
        <v>25</v>
      </c>
      <c r="C24" t="str">
        <f t="shared" ca="1" si="161"/>
        <v>BR5</v>
      </c>
      <c r="D24" t="str">
        <f t="shared" ca="1" si="1"/>
        <v>Battle River #5</v>
      </c>
      <c r="E24" s="51">
        <v>264748.2944745</v>
      </c>
      <c r="F24" s="51">
        <v>251376.50799459999</v>
      </c>
      <c r="G24" s="51">
        <v>232079.1376742</v>
      </c>
      <c r="H24" s="51">
        <v>31720.357223899999</v>
      </c>
      <c r="I24" s="51">
        <v>62367.100760200003</v>
      </c>
      <c r="J24" s="51">
        <v>192694.94649629999</v>
      </c>
      <c r="K24" s="51">
        <v>166875.87159649999</v>
      </c>
      <c r="L24" s="51">
        <v>243620.1333816</v>
      </c>
      <c r="M24" s="51">
        <v>203021.9802088</v>
      </c>
      <c r="N24" s="51">
        <v>240525.71884640001</v>
      </c>
      <c r="O24" s="51">
        <v>239021.59315560001</v>
      </c>
      <c r="P24" s="51">
        <v>248869.8018901</v>
      </c>
      <c r="Q24" s="32">
        <v>23337898.649999999</v>
      </c>
      <c r="R24" s="32">
        <v>11230994.77</v>
      </c>
      <c r="S24" s="32">
        <v>12566474.210000001</v>
      </c>
      <c r="T24" s="32">
        <v>513174</v>
      </c>
      <c r="U24" s="32">
        <v>903916.71</v>
      </c>
      <c r="V24" s="32">
        <v>9359052.3000000007</v>
      </c>
      <c r="W24" s="32">
        <v>4384240.1500000004</v>
      </c>
      <c r="X24" s="32">
        <v>15184950.630000001</v>
      </c>
      <c r="Y24" s="32">
        <v>19871348.27</v>
      </c>
      <c r="Z24" s="32">
        <v>24356896.91</v>
      </c>
      <c r="AA24" s="32">
        <v>20170723.690000001</v>
      </c>
      <c r="AB24" s="32">
        <v>14463374.17</v>
      </c>
      <c r="AC24" s="2">
        <v>5.0999999999999996</v>
      </c>
      <c r="AD24" s="2">
        <v>5.0999999999999996</v>
      </c>
      <c r="AE24" s="2">
        <v>5.0999999999999996</v>
      </c>
      <c r="AF24" s="2">
        <v>5.0999999999999996</v>
      </c>
      <c r="AG24" s="2">
        <v>5.0999999999999996</v>
      </c>
      <c r="AH24" s="2">
        <v>5.0999999999999996</v>
      </c>
      <c r="AI24" s="2">
        <v>5.0999999999999996</v>
      </c>
      <c r="AJ24" s="2">
        <v>4.47</v>
      </c>
      <c r="AK24" s="2">
        <v>4.47</v>
      </c>
      <c r="AL24" s="2">
        <v>4.47</v>
      </c>
      <c r="AM24" s="2">
        <v>4.47</v>
      </c>
      <c r="AN24" s="2">
        <v>4.47</v>
      </c>
      <c r="AO24" s="33">
        <v>1190232.83</v>
      </c>
      <c r="AP24" s="33">
        <v>572780.73</v>
      </c>
      <c r="AQ24" s="33">
        <v>640890.18000000005</v>
      </c>
      <c r="AR24" s="33">
        <v>26171.87</v>
      </c>
      <c r="AS24" s="33">
        <v>46099.75</v>
      </c>
      <c r="AT24" s="33">
        <v>477311.67</v>
      </c>
      <c r="AU24" s="33">
        <v>223596.25</v>
      </c>
      <c r="AV24" s="33">
        <v>678767.29</v>
      </c>
      <c r="AW24" s="33">
        <v>888249.27</v>
      </c>
      <c r="AX24" s="33">
        <v>1088753.29</v>
      </c>
      <c r="AY24" s="33">
        <v>901631.35</v>
      </c>
      <c r="AZ24" s="33">
        <v>646512.82999999996</v>
      </c>
      <c r="BA24" s="31">
        <f t="shared" si="41"/>
        <v>2333.79</v>
      </c>
      <c r="BB24" s="31">
        <f t="shared" si="42"/>
        <v>1123.0999999999999</v>
      </c>
      <c r="BC24" s="31">
        <f t="shared" si="43"/>
        <v>1256.6500000000001</v>
      </c>
      <c r="BD24" s="31">
        <f t="shared" si="44"/>
        <v>-1847.43</v>
      </c>
      <c r="BE24" s="31">
        <f t="shared" si="45"/>
        <v>-3254.1</v>
      </c>
      <c r="BF24" s="31">
        <f t="shared" si="46"/>
        <v>-33692.589999999997</v>
      </c>
      <c r="BG24" s="31">
        <f t="shared" si="47"/>
        <v>-15783.26</v>
      </c>
      <c r="BH24" s="31">
        <f t="shared" si="48"/>
        <v>-136664.56</v>
      </c>
      <c r="BI24" s="31">
        <f t="shared" si="49"/>
        <v>-178842.13</v>
      </c>
      <c r="BJ24" s="31">
        <f t="shared" si="50"/>
        <v>-133962.93</v>
      </c>
      <c r="BK24" s="31">
        <f t="shared" si="51"/>
        <v>-110938.98</v>
      </c>
      <c r="BL24" s="31">
        <f t="shared" si="52"/>
        <v>-79548.56</v>
      </c>
      <c r="BM24" s="6">
        <v>5.5399999999999998E-2</v>
      </c>
      <c r="BN24" s="6">
        <v>5.5399999999999998E-2</v>
      </c>
      <c r="BO24" s="6">
        <v>5.5399999999999998E-2</v>
      </c>
      <c r="BP24" s="6">
        <v>5.5399999999999998E-2</v>
      </c>
      <c r="BQ24" s="6">
        <v>5.5399999999999998E-2</v>
      </c>
      <c r="BR24" s="6">
        <v>5.5399999999999998E-2</v>
      </c>
      <c r="BS24" s="6">
        <v>5.5399999999999998E-2</v>
      </c>
      <c r="BT24" s="6">
        <v>5.5399999999999998E-2</v>
      </c>
      <c r="BU24" s="6">
        <v>5.5399999999999998E-2</v>
      </c>
      <c r="BV24" s="6">
        <v>5.5399999999999998E-2</v>
      </c>
      <c r="BW24" s="6">
        <v>5.5399999999999998E-2</v>
      </c>
      <c r="BX24" s="6">
        <v>5.5399999999999998E-2</v>
      </c>
      <c r="BY24" s="31">
        <v>1292919.5900000001</v>
      </c>
      <c r="BZ24" s="31">
        <v>622197.11</v>
      </c>
      <c r="CA24" s="31">
        <v>696182.67</v>
      </c>
      <c r="CB24" s="31">
        <v>28429.84</v>
      </c>
      <c r="CC24" s="31">
        <v>50076.99</v>
      </c>
      <c r="CD24" s="31">
        <v>518491.5</v>
      </c>
      <c r="CE24" s="31">
        <v>242886.9</v>
      </c>
      <c r="CF24" s="31">
        <v>841246.26</v>
      </c>
      <c r="CG24" s="31">
        <v>1100872.69</v>
      </c>
      <c r="CH24" s="31">
        <v>1349372.09</v>
      </c>
      <c r="CI24" s="31">
        <v>1117458.0900000001</v>
      </c>
      <c r="CJ24" s="31">
        <v>801270.93</v>
      </c>
      <c r="CK24" s="32">
        <f t="shared" si="53"/>
        <v>-93351.59</v>
      </c>
      <c r="CL24" s="32">
        <f t="shared" si="54"/>
        <v>-44923.98</v>
      </c>
      <c r="CM24" s="32">
        <f t="shared" si="55"/>
        <v>-50265.9</v>
      </c>
      <c r="CN24" s="32">
        <f t="shared" si="56"/>
        <v>-2052.6999999999998</v>
      </c>
      <c r="CO24" s="32">
        <f t="shared" si="57"/>
        <v>-3615.67</v>
      </c>
      <c r="CP24" s="32">
        <f t="shared" si="58"/>
        <v>-37436.21</v>
      </c>
      <c r="CQ24" s="32">
        <f t="shared" si="59"/>
        <v>-17536.96</v>
      </c>
      <c r="CR24" s="32">
        <f t="shared" si="60"/>
        <v>-60739.8</v>
      </c>
      <c r="CS24" s="32">
        <f t="shared" si="61"/>
        <v>-79485.39</v>
      </c>
      <c r="CT24" s="32">
        <f t="shared" si="62"/>
        <v>-97427.59</v>
      </c>
      <c r="CU24" s="32">
        <f t="shared" si="63"/>
        <v>-80682.89</v>
      </c>
      <c r="CV24" s="32">
        <f t="shared" si="64"/>
        <v>-57853.5</v>
      </c>
      <c r="CW24" s="31">
        <f t="shared" si="186"/>
        <v>7001.3799999999255</v>
      </c>
      <c r="CX24" s="31">
        <f t="shared" si="187"/>
        <v>3369.3000000000234</v>
      </c>
      <c r="CY24" s="31">
        <f t="shared" si="188"/>
        <v>3769.9399999999673</v>
      </c>
      <c r="CZ24" s="31">
        <f t="shared" si="189"/>
        <v>2052.7000000000007</v>
      </c>
      <c r="DA24" s="31">
        <f t="shared" si="190"/>
        <v>3615.6699999999996</v>
      </c>
      <c r="DB24" s="31">
        <f t="shared" si="191"/>
        <v>37436.209999999992</v>
      </c>
      <c r="DC24" s="31">
        <f t="shared" si="192"/>
        <v>17536.950000000004</v>
      </c>
      <c r="DD24" s="31">
        <f t="shared" si="193"/>
        <v>238403.72999999992</v>
      </c>
      <c r="DE24" s="31">
        <f t="shared" si="194"/>
        <v>311980.15999999992</v>
      </c>
      <c r="DF24" s="31">
        <f t="shared" si="195"/>
        <v>297154.13999999996</v>
      </c>
      <c r="DG24" s="31">
        <f t="shared" si="196"/>
        <v>246082.83000000007</v>
      </c>
      <c r="DH24" s="31">
        <f t="shared" si="197"/>
        <v>176453.16000000009</v>
      </c>
      <c r="DI24" s="32">
        <f t="shared" si="65"/>
        <v>350.07</v>
      </c>
      <c r="DJ24" s="32">
        <f t="shared" si="66"/>
        <v>168.47</v>
      </c>
      <c r="DK24" s="32">
        <f t="shared" si="67"/>
        <v>188.5</v>
      </c>
      <c r="DL24" s="32">
        <f t="shared" si="68"/>
        <v>102.64</v>
      </c>
      <c r="DM24" s="32">
        <f t="shared" si="69"/>
        <v>180.78</v>
      </c>
      <c r="DN24" s="32">
        <f t="shared" si="70"/>
        <v>1871.81</v>
      </c>
      <c r="DO24" s="32">
        <f t="shared" si="71"/>
        <v>876.85</v>
      </c>
      <c r="DP24" s="32">
        <f t="shared" si="72"/>
        <v>11920.19</v>
      </c>
      <c r="DQ24" s="32">
        <f t="shared" si="73"/>
        <v>15599.01</v>
      </c>
      <c r="DR24" s="32">
        <f t="shared" si="74"/>
        <v>14857.71</v>
      </c>
      <c r="DS24" s="32">
        <f t="shared" si="75"/>
        <v>12304.14</v>
      </c>
      <c r="DT24" s="32">
        <f t="shared" si="76"/>
        <v>8822.66</v>
      </c>
      <c r="DU24" s="31">
        <f t="shared" si="77"/>
        <v>1713.99</v>
      </c>
      <c r="DV24" s="31">
        <f t="shared" si="78"/>
        <v>816.98</v>
      </c>
      <c r="DW24" s="31">
        <f t="shared" si="79"/>
        <v>905.91</v>
      </c>
      <c r="DX24" s="31">
        <f t="shared" si="80"/>
        <v>488.48</v>
      </c>
      <c r="DY24" s="31">
        <f t="shared" si="81"/>
        <v>852.27</v>
      </c>
      <c r="DZ24" s="31">
        <f t="shared" si="82"/>
        <v>8737.1</v>
      </c>
      <c r="EA24" s="31">
        <f t="shared" si="83"/>
        <v>4053.36</v>
      </c>
      <c r="EB24" s="31">
        <f t="shared" si="84"/>
        <v>54547.51</v>
      </c>
      <c r="EC24" s="31">
        <f t="shared" si="85"/>
        <v>70655.34</v>
      </c>
      <c r="ED24" s="31">
        <f t="shared" si="86"/>
        <v>66627.820000000007</v>
      </c>
      <c r="EE24" s="31">
        <f t="shared" si="87"/>
        <v>54603.44</v>
      </c>
      <c r="EF24" s="31">
        <f t="shared" si="88"/>
        <v>38755.54</v>
      </c>
      <c r="EG24" s="32">
        <f t="shared" si="89"/>
        <v>9065.4399999999259</v>
      </c>
      <c r="EH24" s="32">
        <f t="shared" si="90"/>
        <v>4354.7500000000236</v>
      </c>
      <c r="EI24" s="32">
        <f t="shared" si="91"/>
        <v>4864.3499999999676</v>
      </c>
      <c r="EJ24" s="32">
        <f t="shared" si="92"/>
        <v>2643.8200000000006</v>
      </c>
      <c r="EK24" s="32">
        <f t="shared" si="93"/>
        <v>4648.7199999999993</v>
      </c>
      <c r="EL24" s="32">
        <f t="shared" si="94"/>
        <v>48045.119999999988</v>
      </c>
      <c r="EM24" s="32">
        <f t="shared" si="95"/>
        <v>22467.160000000003</v>
      </c>
      <c r="EN24" s="32">
        <f t="shared" si="96"/>
        <v>304871.42999999993</v>
      </c>
      <c r="EO24" s="32">
        <f t="shared" si="97"/>
        <v>398234.50999999989</v>
      </c>
      <c r="EP24" s="32">
        <f t="shared" si="98"/>
        <v>378639.67</v>
      </c>
      <c r="EQ24" s="32">
        <f t="shared" si="99"/>
        <v>312990.41000000009</v>
      </c>
      <c r="ER24" s="32">
        <f t="shared" si="100"/>
        <v>224031.3600000001</v>
      </c>
    </row>
    <row r="25" spans="1:148" x14ac:dyDescent="0.25">
      <c r="A25" t="s">
        <v>445</v>
      </c>
      <c r="B25" s="1" t="s">
        <v>125</v>
      </c>
      <c r="C25" t="str">
        <f t="shared" ca="1" si="161"/>
        <v>BRA</v>
      </c>
      <c r="D25" t="str">
        <f t="shared" ca="1" si="1"/>
        <v>Brazeau Hydro Facility</v>
      </c>
      <c r="E25" s="51">
        <v>25104.4152306</v>
      </c>
      <c r="F25" s="51">
        <v>22813.725939399999</v>
      </c>
      <c r="G25" s="51">
        <v>17646.350831</v>
      </c>
      <c r="H25" s="51">
        <v>18214.0719102</v>
      </c>
      <c r="I25" s="51">
        <v>25196.7943624</v>
      </c>
      <c r="J25" s="51">
        <v>120449.53884530001</v>
      </c>
      <c r="K25" s="51">
        <v>119093.29500880001</v>
      </c>
      <c r="L25" s="51">
        <v>61240.377762800003</v>
      </c>
      <c r="M25" s="51">
        <v>19994.0806529</v>
      </c>
      <c r="N25" s="51">
        <v>23160.919675100002</v>
      </c>
      <c r="O25" s="51">
        <v>18356.190708900001</v>
      </c>
      <c r="P25" s="51">
        <v>19074.741753499999</v>
      </c>
      <c r="Q25" s="32">
        <v>4344034.5999999996</v>
      </c>
      <c r="R25" s="32">
        <v>1395408.95</v>
      </c>
      <c r="S25" s="32">
        <v>1342019.75</v>
      </c>
      <c r="T25" s="32">
        <v>1689282.55</v>
      </c>
      <c r="U25" s="32">
        <v>1142552.77</v>
      </c>
      <c r="V25" s="32">
        <v>5769253.2000000002</v>
      </c>
      <c r="W25" s="32">
        <v>10139889.779999999</v>
      </c>
      <c r="X25" s="32">
        <v>3442432.77</v>
      </c>
      <c r="Y25" s="32">
        <v>2868933.59</v>
      </c>
      <c r="Z25" s="32">
        <v>2825265.61</v>
      </c>
      <c r="AA25" s="32">
        <v>2721364.02</v>
      </c>
      <c r="AB25" s="32">
        <v>1763036.75</v>
      </c>
      <c r="AC25" s="2">
        <v>2.35</v>
      </c>
      <c r="AD25" s="2">
        <v>2.35</v>
      </c>
      <c r="AE25" s="2">
        <v>2.35</v>
      </c>
      <c r="AF25" s="2">
        <v>2.35</v>
      </c>
      <c r="AG25" s="2">
        <v>2.35</v>
      </c>
      <c r="AH25" s="2">
        <v>2.35</v>
      </c>
      <c r="AI25" s="2">
        <v>2.35</v>
      </c>
      <c r="AJ25" s="2">
        <v>1.71</v>
      </c>
      <c r="AK25" s="2">
        <v>1.71</v>
      </c>
      <c r="AL25" s="2">
        <v>1.71</v>
      </c>
      <c r="AM25" s="2">
        <v>1.71</v>
      </c>
      <c r="AN25" s="2">
        <v>1.71</v>
      </c>
      <c r="AO25" s="33">
        <v>102084.81</v>
      </c>
      <c r="AP25" s="33">
        <v>32792.11</v>
      </c>
      <c r="AQ25" s="33">
        <v>31537.46</v>
      </c>
      <c r="AR25" s="33">
        <v>39698.14</v>
      </c>
      <c r="AS25" s="33">
        <v>26849.99</v>
      </c>
      <c r="AT25" s="33">
        <v>135577.45000000001</v>
      </c>
      <c r="AU25" s="33">
        <v>238287.41</v>
      </c>
      <c r="AV25" s="33">
        <v>58865.599999999999</v>
      </c>
      <c r="AW25" s="33">
        <v>49058.76</v>
      </c>
      <c r="AX25" s="33">
        <v>48312.04</v>
      </c>
      <c r="AY25" s="33">
        <v>46535.32</v>
      </c>
      <c r="AZ25" s="33">
        <v>30147.93</v>
      </c>
      <c r="BA25" s="31">
        <f t="shared" si="41"/>
        <v>434.4</v>
      </c>
      <c r="BB25" s="31">
        <f t="shared" si="42"/>
        <v>139.54</v>
      </c>
      <c r="BC25" s="31">
        <f t="shared" si="43"/>
        <v>134.19999999999999</v>
      </c>
      <c r="BD25" s="31">
        <f t="shared" si="44"/>
        <v>-6081.42</v>
      </c>
      <c r="BE25" s="31">
        <f t="shared" si="45"/>
        <v>-4113.1899999999996</v>
      </c>
      <c r="BF25" s="31">
        <f t="shared" si="46"/>
        <v>-20769.310000000001</v>
      </c>
      <c r="BG25" s="31">
        <f t="shared" si="47"/>
        <v>-36503.599999999999</v>
      </c>
      <c r="BH25" s="31">
        <f t="shared" si="48"/>
        <v>-30981.89</v>
      </c>
      <c r="BI25" s="31">
        <f t="shared" si="49"/>
        <v>-25820.400000000001</v>
      </c>
      <c r="BJ25" s="31">
        <f t="shared" si="50"/>
        <v>-15538.96</v>
      </c>
      <c r="BK25" s="31">
        <f t="shared" si="51"/>
        <v>-14967.5</v>
      </c>
      <c r="BL25" s="31">
        <f t="shared" si="52"/>
        <v>-9696.7000000000007</v>
      </c>
      <c r="BM25" s="6">
        <v>3.0700000000000002E-2</v>
      </c>
      <c r="BN25" s="6">
        <v>3.0700000000000002E-2</v>
      </c>
      <c r="BO25" s="6">
        <v>3.0700000000000002E-2</v>
      </c>
      <c r="BP25" s="6">
        <v>3.0700000000000002E-2</v>
      </c>
      <c r="BQ25" s="6">
        <v>3.0700000000000002E-2</v>
      </c>
      <c r="BR25" s="6">
        <v>3.0700000000000002E-2</v>
      </c>
      <c r="BS25" s="6">
        <v>3.0700000000000002E-2</v>
      </c>
      <c r="BT25" s="6">
        <v>3.0700000000000002E-2</v>
      </c>
      <c r="BU25" s="6">
        <v>3.0700000000000002E-2</v>
      </c>
      <c r="BV25" s="6">
        <v>3.0700000000000002E-2</v>
      </c>
      <c r="BW25" s="6">
        <v>3.0700000000000002E-2</v>
      </c>
      <c r="BX25" s="6">
        <v>3.0700000000000002E-2</v>
      </c>
      <c r="BY25" s="31">
        <v>133361.85999999999</v>
      </c>
      <c r="BZ25" s="31">
        <v>42839.05</v>
      </c>
      <c r="CA25" s="31">
        <v>41200.01</v>
      </c>
      <c r="CB25" s="31">
        <v>51860.97</v>
      </c>
      <c r="CC25" s="31">
        <v>35076.370000000003</v>
      </c>
      <c r="CD25" s="31">
        <v>177116.07</v>
      </c>
      <c r="CE25" s="31">
        <v>311294.62</v>
      </c>
      <c r="CF25" s="31">
        <v>105682.69</v>
      </c>
      <c r="CG25" s="31">
        <v>88076.26</v>
      </c>
      <c r="CH25" s="31">
        <v>86735.65</v>
      </c>
      <c r="CI25" s="31">
        <v>83545.88</v>
      </c>
      <c r="CJ25" s="31">
        <v>54125.23</v>
      </c>
      <c r="CK25" s="32">
        <f t="shared" si="53"/>
        <v>-17376.14</v>
      </c>
      <c r="CL25" s="32">
        <f t="shared" si="54"/>
        <v>-5581.64</v>
      </c>
      <c r="CM25" s="32">
        <f t="shared" si="55"/>
        <v>-5368.08</v>
      </c>
      <c r="CN25" s="32">
        <f t="shared" si="56"/>
        <v>-6757.13</v>
      </c>
      <c r="CO25" s="32">
        <f t="shared" si="57"/>
        <v>-4570.21</v>
      </c>
      <c r="CP25" s="32">
        <f t="shared" si="58"/>
        <v>-23077.01</v>
      </c>
      <c r="CQ25" s="32">
        <f t="shared" si="59"/>
        <v>-40559.56</v>
      </c>
      <c r="CR25" s="32">
        <f t="shared" si="60"/>
        <v>-13769.73</v>
      </c>
      <c r="CS25" s="32">
        <f t="shared" si="61"/>
        <v>-11475.73</v>
      </c>
      <c r="CT25" s="32">
        <f t="shared" si="62"/>
        <v>-11301.06</v>
      </c>
      <c r="CU25" s="32">
        <f t="shared" si="63"/>
        <v>-10885.46</v>
      </c>
      <c r="CV25" s="32">
        <f t="shared" si="64"/>
        <v>-7052.15</v>
      </c>
      <c r="CW25" s="31">
        <f t="shared" si="186"/>
        <v>13466.509999999989</v>
      </c>
      <c r="CX25" s="31">
        <f t="shared" si="187"/>
        <v>4325.7600000000029</v>
      </c>
      <c r="CY25" s="31">
        <f t="shared" si="188"/>
        <v>4160.2700000000013</v>
      </c>
      <c r="CZ25" s="31">
        <f t="shared" si="189"/>
        <v>11487.120000000004</v>
      </c>
      <c r="DA25" s="31">
        <f t="shared" si="190"/>
        <v>7769.3600000000015</v>
      </c>
      <c r="DB25" s="31">
        <f t="shared" si="191"/>
        <v>39230.919999999984</v>
      </c>
      <c r="DC25" s="31">
        <f t="shared" si="192"/>
        <v>68951.25</v>
      </c>
      <c r="DD25" s="31">
        <f t="shared" si="193"/>
        <v>64029.250000000007</v>
      </c>
      <c r="DE25" s="31">
        <f t="shared" si="194"/>
        <v>53362.17</v>
      </c>
      <c r="DF25" s="31">
        <f t="shared" si="195"/>
        <v>42661.509999999995</v>
      </c>
      <c r="DG25" s="31">
        <f t="shared" si="196"/>
        <v>41092.600000000013</v>
      </c>
      <c r="DH25" s="31">
        <f t="shared" si="197"/>
        <v>26621.850000000002</v>
      </c>
      <c r="DI25" s="32">
        <f t="shared" si="65"/>
        <v>673.33</v>
      </c>
      <c r="DJ25" s="32">
        <f t="shared" si="66"/>
        <v>216.29</v>
      </c>
      <c r="DK25" s="32">
        <f t="shared" si="67"/>
        <v>208.01</v>
      </c>
      <c r="DL25" s="32">
        <f t="shared" si="68"/>
        <v>574.36</v>
      </c>
      <c r="DM25" s="32">
        <f t="shared" si="69"/>
        <v>388.47</v>
      </c>
      <c r="DN25" s="32">
        <f t="shared" si="70"/>
        <v>1961.55</v>
      </c>
      <c r="DO25" s="32">
        <f t="shared" si="71"/>
        <v>3447.56</v>
      </c>
      <c r="DP25" s="32">
        <f t="shared" si="72"/>
        <v>3201.46</v>
      </c>
      <c r="DQ25" s="32">
        <f t="shared" si="73"/>
        <v>2668.11</v>
      </c>
      <c r="DR25" s="32">
        <f t="shared" si="74"/>
        <v>2133.08</v>
      </c>
      <c r="DS25" s="32">
        <f t="shared" si="75"/>
        <v>2054.63</v>
      </c>
      <c r="DT25" s="32">
        <f t="shared" si="76"/>
        <v>1331.09</v>
      </c>
      <c r="DU25" s="31">
        <f t="shared" si="77"/>
        <v>3296.7</v>
      </c>
      <c r="DV25" s="31">
        <f t="shared" si="78"/>
        <v>1048.9000000000001</v>
      </c>
      <c r="DW25" s="31">
        <f t="shared" si="79"/>
        <v>999.71</v>
      </c>
      <c r="DX25" s="31">
        <f t="shared" si="80"/>
        <v>2733.59</v>
      </c>
      <c r="DY25" s="31">
        <f t="shared" si="81"/>
        <v>1831.36</v>
      </c>
      <c r="DZ25" s="31">
        <f t="shared" si="82"/>
        <v>9155.9599999999991</v>
      </c>
      <c r="EA25" s="31">
        <f t="shared" si="83"/>
        <v>15936.86</v>
      </c>
      <c r="EB25" s="31">
        <f t="shared" si="84"/>
        <v>14650.09</v>
      </c>
      <c r="EC25" s="31">
        <f t="shared" si="85"/>
        <v>12085.14</v>
      </c>
      <c r="ED25" s="31">
        <f t="shared" si="86"/>
        <v>9565.5499999999993</v>
      </c>
      <c r="EE25" s="31">
        <f t="shared" si="87"/>
        <v>9118.06</v>
      </c>
      <c r="EF25" s="31">
        <f t="shared" si="88"/>
        <v>5847.13</v>
      </c>
      <c r="EG25" s="32">
        <f t="shared" si="89"/>
        <v>17436.53999999999</v>
      </c>
      <c r="EH25" s="32">
        <f t="shared" si="90"/>
        <v>5590.9500000000025</v>
      </c>
      <c r="EI25" s="32">
        <f t="shared" si="91"/>
        <v>5367.9900000000016</v>
      </c>
      <c r="EJ25" s="32">
        <f t="shared" si="92"/>
        <v>14795.070000000005</v>
      </c>
      <c r="EK25" s="32">
        <f t="shared" si="93"/>
        <v>9989.1900000000023</v>
      </c>
      <c r="EL25" s="32">
        <f t="shared" si="94"/>
        <v>50348.429999999986</v>
      </c>
      <c r="EM25" s="32">
        <f t="shared" si="95"/>
        <v>88335.67</v>
      </c>
      <c r="EN25" s="32">
        <f t="shared" si="96"/>
        <v>81880.800000000003</v>
      </c>
      <c r="EO25" s="32">
        <f t="shared" si="97"/>
        <v>68115.42</v>
      </c>
      <c r="EP25" s="32">
        <f t="shared" si="98"/>
        <v>54360.14</v>
      </c>
      <c r="EQ25" s="32">
        <f t="shared" si="99"/>
        <v>52265.290000000008</v>
      </c>
      <c r="ER25" s="32">
        <f t="shared" si="100"/>
        <v>33800.07</v>
      </c>
    </row>
    <row r="26" spans="1:148" x14ac:dyDescent="0.25">
      <c r="A26" t="s">
        <v>444</v>
      </c>
      <c r="B26" s="1" t="s">
        <v>158</v>
      </c>
      <c r="C26" t="str">
        <f t="shared" ca="1" si="161"/>
        <v>BTR1</v>
      </c>
      <c r="D26" t="str">
        <f t="shared" ca="1" si="1"/>
        <v>Blue Trail Wind Facility</v>
      </c>
      <c r="E26" s="51">
        <v>23886.105</v>
      </c>
      <c r="F26" s="51">
        <v>15969.5558</v>
      </c>
      <c r="G26" s="51">
        <v>18895.054</v>
      </c>
      <c r="H26" s="51">
        <v>12512.5239</v>
      </c>
      <c r="I26" s="51">
        <v>14178.6803</v>
      </c>
      <c r="J26" s="51">
        <v>14150.379800000001</v>
      </c>
      <c r="K26" s="51">
        <v>7791.3546999999999</v>
      </c>
      <c r="L26" s="51">
        <v>7498.4573</v>
      </c>
      <c r="M26" s="51">
        <v>10985.148300000001</v>
      </c>
      <c r="N26" s="51">
        <v>13510.580400000001</v>
      </c>
      <c r="O26" s="51">
        <v>15441.743899999999</v>
      </c>
      <c r="P26" s="51">
        <v>20013.669699999999</v>
      </c>
      <c r="Q26" s="32">
        <v>674665.94</v>
      </c>
      <c r="R26" s="32">
        <v>464659.23</v>
      </c>
      <c r="S26" s="32">
        <v>601193.55000000005</v>
      </c>
      <c r="T26" s="32">
        <v>244289.51</v>
      </c>
      <c r="U26" s="32">
        <v>322819.84999999998</v>
      </c>
      <c r="V26" s="32">
        <v>370573.89</v>
      </c>
      <c r="W26" s="32">
        <v>173775.24</v>
      </c>
      <c r="X26" s="32">
        <v>360765.51</v>
      </c>
      <c r="Y26" s="32">
        <v>433744.57</v>
      </c>
      <c r="Z26" s="32">
        <v>607703.46</v>
      </c>
      <c r="AA26" s="32">
        <v>697249.87</v>
      </c>
      <c r="AB26" s="32">
        <v>774605.26</v>
      </c>
      <c r="AC26" s="2">
        <v>2.64</v>
      </c>
      <c r="AD26" s="2">
        <v>2.64</v>
      </c>
      <c r="AE26" s="2">
        <v>2.64</v>
      </c>
      <c r="AF26" s="2">
        <v>2.64</v>
      </c>
      <c r="AG26" s="2">
        <v>2.64</v>
      </c>
      <c r="AH26" s="2">
        <v>2.64</v>
      </c>
      <c r="AI26" s="2">
        <v>2.64</v>
      </c>
      <c r="AJ26" s="2">
        <v>2.0499999999999998</v>
      </c>
      <c r="AK26" s="2">
        <v>2.0499999999999998</v>
      </c>
      <c r="AL26" s="2">
        <v>2.0499999999999998</v>
      </c>
      <c r="AM26" s="2">
        <v>2.0499999999999998</v>
      </c>
      <c r="AN26" s="2">
        <v>2.0499999999999998</v>
      </c>
      <c r="AO26" s="33">
        <v>17811.18</v>
      </c>
      <c r="AP26" s="33">
        <v>12267</v>
      </c>
      <c r="AQ26" s="33">
        <v>15871.51</v>
      </c>
      <c r="AR26" s="33">
        <v>6449.24</v>
      </c>
      <c r="AS26" s="33">
        <v>8522.44</v>
      </c>
      <c r="AT26" s="33">
        <v>9783.15</v>
      </c>
      <c r="AU26" s="33">
        <v>4587.67</v>
      </c>
      <c r="AV26" s="33">
        <v>7395.69</v>
      </c>
      <c r="AW26" s="33">
        <v>8891.76</v>
      </c>
      <c r="AX26" s="33">
        <v>12457.92</v>
      </c>
      <c r="AY26" s="33">
        <v>14293.62</v>
      </c>
      <c r="AZ26" s="33">
        <v>15879.41</v>
      </c>
      <c r="BA26" s="31">
        <f t="shared" si="41"/>
        <v>67.47</v>
      </c>
      <c r="BB26" s="31">
        <f t="shared" si="42"/>
        <v>46.47</v>
      </c>
      <c r="BC26" s="31">
        <f t="shared" si="43"/>
        <v>60.12</v>
      </c>
      <c r="BD26" s="31">
        <f t="shared" si="44"/>
        <v>-879.44</v>
      </c>
      <c r="BE26" s="31">
        <f t="shared" si="45"/>
        <v>-1162.1500000000001</v>
      </c>
      <c r="BF26" s="31">
        <f t="shared" si="46"/>
        <v>-1334.07</v>
      </c>
      <c r="BG26" s="31">
        <f t="shared" si="47"/>
        <v>-625.59</v>
      </c>
      <c r="BH26" s="31">
        <f t="shared" si="48"/>
        <v>-3246.89</v>
      </c>
      <c r="BI26" s="31">
        <f t="shared" si="49"/>
        <v>-3903.7</v>
      </c>
      <c r="BJ26" s="31">
        <f t="shared" si="50"/>
        <v>-3342.37</v>
      </c>
      <c r="BK26" s="31">
        <f t="shared" si="51"/>
        <v>-3834.87</v>
      </c>
      <c r="BL26" s="31">
        <f t="shared" si="52"/>
        <v>-4260.33</v>
      </c>
      <c r="BM26" s="6">
        <v>6.1899999999999997E-2</v>
      </c>
      <c r="BN26" s="6">
        <v>6.1899999999999997E-2</v>
      </c>
      <c r="BO26" s="6">
        <v>6.1899999999999997E-2</v>
      </c>
      <c r="BP26" s="6">
        <v>6.1899999999999997E-2</v>
      </c>
      <c r="BQ26" s="6">
        <v>6.1899999999999997E-2</v>
      </c>
      <c r="BR26" s="6">
        <v>6.1899999999999997E-2</v>
      </c>
      <c r="BS26" s="6">
        <v>6.1899999999999997E-2</v>
      </c>
      <c r="BT26" s="6">
        <v>6.1899999999999997E-2</v>
      </c>
      <c r="BU26" s="6">
        <v>6.1899999999999997E-2</v>
      </c>
      <c r="BV26" s="6">
        <v>6.1899999999999997E-2</v>
      </c>
      <c r="BW26" s="6">
        <v>6.1899999999999997E-2</v>
      </c>
      <c r="BX26" s="6">
        <v>6.1899999999999997E-2</v>
      </c>
      <c r="BY26" s="31">
        <v>41761.82</v>
      </c>
      <c r="BZ26" s="31">
        <v>28762.41</v>
      </c>
      <c r="CA26" s="31">
        <v>37213.879999999997</v>
      </c>
      <c r="CB26" s="31">
        <v>15121.52</v>
      </c>
      <c r="CC26" s="31">
        <v>19982.55</v>
      </c>
      <c r="CD26" s="31">
        <v>22938.52</v>
      </c>
      <c r="CE26" s="31">
        <v>10756.69</v>
      </c>
      <c r="CF26" s="31">
        <v>22331.39</v>
      </c>
      <c r="CG26" s="31">
        <v>26848.79</v>
      </c>
      <c r="CH26" s="31">
        <v>37616.839999999997</v>
      </c>
      <c r="CI26" s="31">
        <v>43159.77</v>
      </c>
      <c r="CJ26" s="31">
        <v>47948.07</v>
      </c>
      <c r="CK26" s="32">
        <f t="shared" si="53"/>
        <v>-2698.66</v>
      </c>
      <c r="CL26" s="32">
        <f t="shared" si="54"/>
        <v>-1858.64</v>
      </c>
      <c r="CM26" s="32">
        <f t="shared" si="55"/>
        <v>-2404.77</v>
      </c>
      <c r="CN26" s="32">
        <f t="shared" si="56"/>
        <v>-977.16</v>
      </c>
      <c r="CO26" s="32">
        <f t="shared" si="57"/>
        <v>-1291.28</v>
      </c>
      <c r="CP26" s="32">
        <f t="shared" si="58"/>
        <v>-1482.3</v>
      </c>
      <c r="CQ26" s="32">
        <f t="shared" si="59"/>
        <v>-695.1</v>
      </c>
      <c r="CR26" s="32">
        <f t="shared" si="60"/>
        <v>-1443.06</v>
      </c>
      <c r="CS26" s="32">
        <f t="shared" si="61"/>
        <v>-1734.98</v>
      </c>
      <c r="CT26" s="32">
        <f t="shared" si="62"/>
        <v>-2430.81</v>
      </c>
      <c r="CU26" s="32">
        <f t="shared" si="63"/>
        <v>-2789</v>
      </c>
      <c r="CV26" s="32">
        <f t="shared" si="64"/>
        <v>-3098.42</v>
      </c>
      <c r="CW26" s="31">
        <f t="shared" si="186"/>
        <v>21184.510000000002</v>
      </c>
      <c r="CX26" s="31">
        <f t="shared" si="187"/>
        <v>14590.300000000001</v>
      </c>
      <c r="CY26" s="31">
        <f t="shared" si="188"/>
        <v>18877.48</v>
      </c>
      <c r="CZ26" s="31">
        <f t="shared" si="189"/>
        <v>8574.5600000000013</v>
      </c>
      <c r="DA26" s="31">
        <f t="shared" si="190"/>
        <v>11330.98</v>
      </c>
      <c r="DB26" s="31">
        <f t="shared" si="191"/>
        <v>13007.140000000001</v>
      </c>
      <c r="DC26" s="31">
        <f t="shared" si="192"/>
        <v>6099.51</v>
      </c>
      <c r="DD26" s="31">
        <f t="shared" si="193"/>
        <v>16739.53</v>
      </c>
      <c r="DE26" s="31">
        <f t="shared" si="194"/>
        <v>20125.75</v>
      </c>
      <c r="DF26" s="31">
        <f t="shared" si="195"/>
        <v>26070.48</v>
      </c>
      <c r="DG26" s="31">
        <f t="shared" si="196"/>
        <v>29912.019999999993</v>
      </c>
      <c r="DH26" s="31">
        <f t="shared" si="197"/>
        <v>33230.57</v>
      </c>
      <c r="DI26" s="32">
        <f t="shared" si="65"/>
        <v>1059.23</v>
      </c>
      <c r="DJ26" s="32">
        <f t="shared" si="66"/>
        <v>729.52</v>
      </c>
      <c r="DK26" s="32">
        <f t="shared" si="67"/>
        <v>943.87</v>
      </c>
      <c r="DL26" s="32">
        <f t="shared" si="68"/>
        <v>428.73</v>
      </c>
      <c r="DM26" s="32">
        <f t="shared" si="69"/>
        <v>566.54999999999995</v>
      </c>
      <c r="DN26" s="32">
        <f t="shared" si="70"/>
        <v>650.36</v>
      </c>
      <c r="DO26" s="32">
        <f t="shared" si="71"/>
        <v>304.98</v>
      </c>
      <c r="DP26" s="32">
        <f t="shared" si="72"/>
        <v>836.98</v>
      </c>
      <c r="DQ26" s="32">
        <f t="shared" si="73"/>
        <v>1006.29</v>
      </c>
      <c r="DR26" s="32">
        <f t="shared" si="74"/>
        <v>1303.52</v>
      </c>
      <c r="DS26" s="32">
        <f t="shared" si="75"/>
        <v>1495.6</v>
      </c>
      <c r="DT26" s="32">
        <f t="shared" si="76"/>
        <v>1661.53</v>
      </c>
      <c r="DU26" s="31">
        <f t="shared" si="77"/>
        <v>5186.12</v>
      </c>
      <c r="DV26" s="31">
        <f t="shared" si="78"/>
        <v>3537.83</v>
      </c>
      <c r="DW26" s="31">
        <f t="shared" si="79"/>
        <v>4536.24</v>
      </c>
      <c r="DX26" s="31">
        <f t="shared" si="80"/>
        <v>2040.49</v>
      </c>
      <c r="DY26" s="31">
        <f t="shared" si="81"/>
        <v>2670.89</v>
      </c>
      <c r="DZ26" s="31">
        <f t="shared" si="82"/>
        <v>3035.69</v>
      </c>
      <c r="EA26" s="31">
        <f t="shared" si="83"/>
        <v>1409.79</v>
      </c>
      <c r="EB26" s="31">
        <f t="shared" si="84"/>
        <v>3830.06</v>
      </c>
      <c r="EC26" s="31">
        <f t="shared" si="85"/>
        <v>4557.96</v>
      </c>
      <c r="ED26" s="31">
        <f t="shared" si="86"/>
        <v>5845.52</v>
      </c>
      <c r="EE26" s="31">
        <f t="shared" si="87"/>
        <v>6637.19</v>
      </c>
      <c r="EF26" s="31">
        <f t="shared" si="88"/>
        <v>7298.64</v>
      </c>
      <c r="EG26" s="32">
        <f t="shared" si="89"/>
        <v>27429.86</v>
      </c>
      <c r="EH26" s="32">
        <f t="shared" si="90"/>
        <v>18857.650000000001</v>
      </c>
      <c r="EI26" s="32">
        <f t="shared" si="91"/>
        <v>24357.589999999997</v>
      </c>
      <c r="EJ26" s="32">
        <f t="shared" si="92"/>
        <v>11043.78</v>
      </c>
      <c r="EK26" s="32">
        <f t="shared" si="93"/>
        <v>14568.419999999998</v>
      </c>
      <c r="EL26" s="32">
        <f t="shared" si="94"/>
        <v>16693.190000000002</v>
      </c>
      <c r="EM26" s="32">
        <f t="shared" si="95"/>
        <v>7814.28</v>
      </c>
      <c r="EN26" s="32">
        <f t="shared" si="96"/>
        <v>21406.57</v>
      </c>
      <c r="EO26" s="32">
        <f t="shared" si="97"/>
        <v>25690</v>
      </c>
      <c r="EP26" s="32">
        <f t="shared" si="98"/>
        <v>33219.520000000004</v>
      </c>
      <c r="EQ26" s="32">
        <f t="shared" si="99"/>
        <v>38044.80999999999</v>
      </c>
      <c r="ER26" s="32">
        <f t="shared" si="100"/>
        <v>42190.74</v>
      </c>
    </row>
    <row r="27" spans="1:148" x14ac:dyDescent="0.25">
      <c r="A27" t="s">
        <v>546</v>
      </c>
      <c r="B27" s="1" t="s">
        <v>369</v>
      </c>
      <c r="C27" t="str">
        <f t="shared" ca="1" si="161"/>
        <v>BCHIMP</v>
      </c>
      <c r="D27" t="str">
        <f t="shared" ca="1" si="1"/>
        <v>Alberta-BC Intertie - Import</v>
      </c>
      <c r="G27" s="51">
        <v>308</v>
      </c>
      <c r="Q27" s="32"/>
      <c r="R27" s="32"/>
      <c r="S27" s="32">
        <v>8145.13</v>
      </c>
      <c r="T27" s="32"/>
      <c r="U27" s="32"/>
      <c r="V27" s="32"/>
      <c r="W27" s="32"/>
      <c r="X27" s="32"/>
      <c r="Y27" s="32"/>
      <c r="Z27" s="32"/>
      <c r="AA27" s="32"/>
      <c r="AB27" s="32"/>
      <c r="AE27" s="2">
        <v>2.2599999999999998</v>
      </c>
      <c r="AO27" s="33"/>
      <c r="AP27" s="33"/>
      <c r="AQ27" s="33">
        <v>184.08</v>
      </c>
      <c r="AR27" s="33"/>
      <c r="AS27" s="33"/>
      <c r="AT27" s="33"/>
      <c r="AU27" s="33"/>
      <c r="AV27" s="33"/>
      <c r="AW27" s="33"/>
      <c r="AX27" s="33"/>
      <c r="AY27" s="33"/>
      <c r="AZ27" s="33"/>
      <c r="BA27" s="31">
        <f t="shared" si="41"/>
        <v>0</v>
      </c>
      <c r="BB27" s="31">
        <f t="shared" si="42"/>
        <v>0</v>
      </c>
      <c r="BC27" s="31">
        <f t="shared" si="43"/>
        <v>0.81</v>
      </c>
      <c r="BD27" s="31">
        <f t="shared" si="44"/>
        <v>0</v>
      </c>
      <c r="BE27" s="31">
        <f t="shared" si="45"/>
        <v>0</v>
      </c>
      <c r="BF27" s="31">
        <f t="shared" si="46"/>
        <v>0</v>
      </c>
      <c r="BG27" s="31">
        <f t="shared" si="47"/>
        <v>0</v>
      </c>
      <c r="BH27" s="31">
        <f t="shared" si="48"/>
        <v>0</v>
      </c>
      <c r="BI27" s="31">
        <f t="shared" si="49"/>
        <v>0</v>
      </c>
      <c r="BJ27" s="31">
        <f t="shared" si="50"/>
        <v>0</v>
      </c>
      <c r="BK27" s="31">
        <f t="shared" si="51"/>
        <v>0</v>
      </c>
      <c r="BL27" s="31">
        <f t="shared" si="52"/>
        <v>0</v>
      </c>
      <c r="BM27" s="6">
        <v>4.7000000000000002E-3</v>
      </c>
      <c r="BN27" s="6">
        <v>4.7000000000000002E-3</v>
      </c>
      <c r="BO27" s="6">
        <v>4.7000000000000002E-3</v>
      </c>
      <c r="BP27" s="6">
        <v>4.7000000000000002E-3</v>
      </c>
      <c r="BQ27" s="6">
        <v>4.7000000000000002E-3</v>
      </c>
      <c r="BR27" s="6">
        <v>4.7000000000000002E-3</v>
      </c>
      <c r="BS27" s="6">
        <v>4.7000000000000002E-3</v>
      </c>
      <c r="BT27" s="6">
        <v>4.7000000000000002E-3</v>
      </c>
      <c r="BU27" s="6">
        <v>4.7000000000000002E-3</v>
      </c>
      <c r="BV27" s="6">
        <v>4.7000000000000002E-3</v>
      </c>
      <c r="BW27" s="6">
        <v>4.7000000000000002E-3</v>
      </c>
      <c r="BX27" s="6">
        <v>4.7000000000000002E-3</v>
      </c>
      <c r="BY27" s="31">
        <v>0</v>
      </c>
      <c r="BZ27" s="31">
        <v>0</v>
      </c>
      <c r="CA27" s="31">
        <v>38.28</v>
      </c>
      <c r="CB27" s="31">
        <v>0</v>
      </c>
      <c r="CC27" s="31">
        <v>0</v>
      </c>
      <c r="CD27" s="31">
        <v>0</v>
      </c>
      <c r="CE27" s="31">
        <v>0</v>
      </c>
      <c r="CF27" s="31">
        <v>0</v>
      </c>
      <c r="CG27" s="31">
        <v>0</v>
      </c>
      <c r="CH27" s="31">
        <v>0</v>
      </c>
      <c r="CI27" s="31">
        <v>0</v>
      </c>
      <c r="CJ27" s="31">
        <v>0</v>
      </c>
      <c r="CK27" s="32">
        <f t="shared" si="53"/>
        <v>0</v>
      </c>
      <c r="CL27" s="32">
        <f t="shared" si="54"/>
        <v>0</v>
      </c>
      <c r="CM27" s="32">
        <f t="shared" si="55"/>
        <v>-32.58</v>
      </c>
      <c r="CN27" s="32">
        <f t="shared" si="56"/>
        <v>0</v>
      </c>
      <c r="CO27" s="32">
        <f t="shared" si="57"/>
        <v>0</v>
      </c>
      <c r="CP27" s="32">
        <f t="shared" si="58"/>
        <v>0</v>
      </c>
      <c r="CQ27" s="32">
        <f t="shared" si="59"/>
        <v>0</v>
      </c>
      <c r="CR27" s="32">
        <f t="shared" si="60"/>
        <v>0</v>
      </c>
      <c r="CS27" s="32">
        <f t="shared" si="61"/>
        <v>0</v>
      </c>
      <c r="CT27" s="32">
        <f t="shared" si="62"/>
        <v>0</v>
      </c>
      <c r="CU27" s="32">
        <f t="shared" si="63"/>
        <v>0</v>
      </c>
      <c r="CV27" s="32">
        <f t="shared" si="64"/>
        <v>0</v>
      </c>
      <c r="CW27" s="31">
        <f t="shared" si="186"/>
        <v>0</v>
      </c>
      <c r="CX27" s="31">
        <f t="shared" si="187"/>
        <v>0</v>
      </c>
      <c r="CY27" s="31">
        <f t="shared" si="188"/>
        <v>-179.19</v>
      </c>
      <c r="CZ27" s="31">
        <f t="shared" si="189"/>
        <v>0</v>
      </c>
      <c r="DA27" s="31">
        <f t="shared" si="190"/>
        <v>0</v>
      </c>
      <c r="DB27" s="31">
        <f t="shared" si="191"/>
        <v>0</v>
      </c>
      <c r="DC27" s="31">
        <f t="shared" si="192"/>
        <v>0</v>
      </c>
      <c r="DD27" s="31">
        <f t="shared" si="193"/>
        <v>0</v>
      </c>
      <c r="DE27" s="31">
        <f t="shared" si="194"/>
        <v>0</v>
      </c>
      <c r="DF27" s="31">
        <f t="shared" si="195"/>
        <v>0</v>
      </c>
      <c r="DG27" s="31">
        <f t="shared" si="196"/>
        <v>0</v>
      </c>
      <c r="DH27" s="31">
        <f t="shared" si="197"/>
        <v>0</v>
      </c>
      <c r="DI27" s="32">
        <f t="shared" si="65"/>
        <v>0</v>
      </c>
      <c r="DJ27" s="32">
        <f t="shared" si="66"/>
        <v>0</v>
      </c>
      <c r="DK27" s="32">
        <f t="shared" si="67"/>
        <v>-8.9600000000000009</v>
      </c>
      <c r="DL27" s="32">
        <f t="shared" si="68"/>
        <v>0</v>
      </c>
      <c r="DM27" s="32">
        <f t="shared" si="69"/>
        <v>0</v>
      </c>
      <c r="DN27" s="32">
        <f t="shared" si="70"/>
        <v>0</v>
      </c>
      <c r="DO27" s="32">
        <f t="shared" si="71"/>
        <v>0</v>
      </c>
      <c r="DP27" s="32">
        <f t="shared" si="72"/>
        <v>0</v>
      </c>
      <c r="DQ27" s="32">
        <f t="shared" si="73"/>
        <v>0</v>
      </c>
      <c r="DR27" s="32">
        <f t="shared" si="74"/>
        <v>0</v>
      </c>
      <c r="DS27" s="32">
        <f t="shared" si="75"/>
        <v>0</v>
      </c>
      <c r="DT27" s="32">
        <f t="shared" si="76"/>
        <v>0</v>
      </c>
      <c r="DU27" s="31">
        <f t="shared" si="77"/>
        <v>0</v>
      </c>
      <c r="DV27" s="31">
        <f t="shared" si="78"/>
        <v>0</v>
      </c>
      <c r="DW27" s="31">
        <f t="shared" si="79"/>
        <v>-43.06</v>
      </c>
      <c r="DX27" s="31">
        <f t="shared" si="80"/>
        <v>0</v>
      </c>
      <c r="DY27" s="31">
        <f t="shared" si="81"/>
        <v>0</v>
      </c>
      <c r="DZ27" s="31">
        <f t="shared" si="82"/>
        <v>0</v>
      </c>
      <c r="EA27" s="31">
        <f t="shared" si="83"/>
        <v>0</v>
      </c>
      <c r="EB27" s="31">
        <f t="shared" si="84"/>
        <v>0</v>
      </c>
      <c r="EC27" s="31">
        <f t="shared" si="85"/>
        <v>0</v>
      </c>
      <c r="ED27" s="31">
        <f t="shared" si="86"/>
        <v>0</v>
      </c>
      <c r="EE27" s="31">
        <f t="shared" si="87"/>
        <v>0</v>
      </c>
      <c r="EF27" s="31">
        <f t="shared" si="88"/>
        <v>0</v>
      </c>
      <c r="EG27" s="32">
        <f t="shared" si="89"/>
        <v>0</v>
      </c>
      <c r="EH27" s="32">
        <f t="shared" si="90"/>
        <v>0</v>
      </c>
      <c r="EI27" s="32">
        <f t="shared" si="91"/>
        <v>-231.21</v>
      </c>
      <c r="EJ27" s="32">
        <f t="shared" si="92"/>
        <v>0</v>
      </c>
      <c r="EK27" s="32">
        <f t="shared" si="93"/>
        <v>0</v>
      </c>
      <c r="EL27" s="32">
        <f t="shared" si="94"/>
        <v>0</v>
      </c>
      <c r="EM27" s="32">
        <f t="shared" si="95"/>
        <v>0</v>
      </c>
      <c r="EN27" s="32">
        <f t="shared" si="96"/>
        <v>0</v>
      </c>
      <c r="EO27" s="32">
        <f t="shared" si="97"/>
        <v>0</v>
      </c>
      <c r="EP27" s="32">
        <f t="shared" si="98"/>
        <v>0</v>
      </c>
      <c r="EQ27" s="32">
        <f t="shared" si="99"/>
        <v>0</v>
      </c>
      <c r="ER27" s="32">
        <f t="shared" si="100"/>
        <v>0</v>
      </c>
    </row>
    <row r="28" spans="1:148" x14ac:dyDescent="0.25">
      <c r="A28" t="s">
        <v>445</v>
      </c>
      <c r="B28" s="1" t="s">
        <v>126</v>
      </c>
      <c r="C28" t="str">
        <f t="shared" ca="1" si="161"/>
        <v>CAS</v>
      </c>
      <c r="D28" t="str">
        <f t="shared" ca="1" si="1"/>
        <v>Cascade Hydro Facility</v>
      </c>
      <c r="E28" s="51">
        <v>6195.1631476000002</v>
      </c>
      <c r="F28" s="51">
        <v>5433.5630322999996</v>
      </c>
      <c r="G28" s="51">
        <v>6538.6915546999999</v>
      </c>
      <c r="H28" s="51">
        <v>5964.1366113000004</v>
      </c>
      <c r="I28" s="51">
        <v>5785.4979661999996</v>
      </c>
      <c r="J28" s="51">
        <v>6245.5175541999997</v>
      </c>
      <c r="K28" s="51">
        <v>14151.321320499999</v>
      </c>
      <c r="L28" s="51">
        <v>4821.8538973000004</v>
      </c>
      <c r="M28" s="51">
        <v>3132.6132788</v>
      </c>
      <c r="N28" s="51">
        <v>2903.7045023999999</v>
      </c>
      <c r="O28" s="51">
        <v>4800.5326343999996</v>
      </c>
      <c r="P28" s="51">
        <v>6794.2650924999998</v>
      </c>
      <c r="Q28" s="32">
        <v>592401.68999999994</v>
      </c>
      <c r="R28" s="32">
        <v>286008.40999999997</v>
      </c>
      <c r="S28" s="32">
        <v>452206.81</v>
      </c>
      <c r="T28" s="32">
        <v>361714.1</v>
      </c>
      <c r="U28" s="32">
        <v>241844.23</v>
      </c>
      <c r="V28" s="32">
        <v>281670.74</v>
      </c>
      <c r="W28" s="32">
        <v>1006275.34</v>
      </c>
      <c r="X28" s="32">
        <v>253237.1</v>
      </c>
      <c r="Y28" s="32">
        <v>396564.67</v>
      </c>
      <c r="Z28" s="32">
        <v>310996.90999999997</v>
      </c>
      <c r="AA28" s="32">
        <v>666096.75</v>
      </c>
      <c r="AB28" s="32">
        <v>542115.61</v>
      </c>
      <c r="AC28" s="2">
        <v>-0.95</v>
      </c>
      <c r="AD28" s="2">
        <v>-0.95</v>
      </c>
      <c r="AE28" s="2">
        <v>-0.95</v>
      </c>
      <c r="AF28" s="2">
        <v>-0.95</v>
      </c>
      <c r="AG28" s="2">
        <v>-0.95</v>
      </c>
      <c r="AH28" s="2">
        <v>-0.95</v>
      </c>
      <c r="AI28" s="2">
        <v>-0.95</v>
      </c>
      <c r="AJ28" s="2">
        <v>-1.54</v>
      </c>
      <c r="AK28" s="2">
        <v>-1.54</v>
      </c>
      <c r="AL28" s="2">
        <v>-1.54</v>
      </c>
      <c r="AM28" s="2">
        <v>-1.54</v>
      </c>
      <c r="AN28" s="2">
        <v>-1.54</v>
      </c>
      <c r="AO28" s="33">
        <v>-5627.82</v>
      </c>
      <c r="AP28" s="33">
        <v>-2717.08</v>
      </c>
      <c r="AQ28" s="33">
        <v>-4295.96</v>
      </c>
      <c r="AR28" s="33">
        <v>-3436.28</v>
      </c>
      <c r="AS28" s="33">
        <v>-2297.52</v>
      </c>
      <c r="AT28" s="33">
        <v>-2675.87</v>
      </c>
      <c r="AU28" s="33">
        <v>-9559.6200000000008</v>
      </c>
      <c r="AV28" s="33">
        <v>-3899.85</v>
      </c>
      <c r="AW28" s="33">
        <v>-6107.1</v>
      </c>
      <c r="AX28" s="33">
        <v>-4789.3500000000004</v>
      </c>
      <c r="AY28" s="33">
        <v>-10257.89</v>
      </c>
      <c r="AZ28" s="33">
        <v>-8348.58</v>
      </c>
      <c r="BA28" s="31">
        <f t="shared" si="41"/>
        <v>59.24</v>
      </c>
      <c r="BB28" s="31">
        <f t="shared" si="42"/>
        <v>28.6</v>
      </c>
      <c r="BC28" s="31">
        <f t="shared" si="43"/>
        <v>45.22</v>
      </c>
      <c r="BD28" s="31">
        <f t="shared" si="44"/>
        <v>-1302.17</v>
      </c>
      <c r="BE28" s="31">
        <f t="shared" si="45"/>
        <v>-870.64</v>
      </c>
      <c r="BF28" s="31">
        <f t="shared" si="46"/>
        <v>-1014.01</v>
      </c>
      <c r="BG28" s="31">
        <f t="shared" si="47"/>
        <v>-3622.59</v>
      </c>
      <c r="BH28" s="31">
        <f t="shared" si="48"/>
        <v>-2279.13</v>
      </c>
      <c r="BI28" s="31">
        <f t="shared" si="49"/>
        <v>-3569.08</v>
      </c>
      <c r="BJ28" s="31">
        <f t="shared" si="50"/>
        <v>-1710.48</v>
      </c>
      <c r="BK28" s="31">
        <f t="shared" si="51"/>
        <v>-3663.53</v>
      </c>
      <c r="BL28" s="31">
        <f t="shared" si="52"/>
        <v>-2981.64</v>
      </c>
      <c r="BM28" s="6">
        <v>-5.3E-3</v>
      </c>
      <c r="BN28" s="6">
        <v>-5.3E-3</v>
      </c>
      <c r="BO28" s="6">
        <v>-5.3E-3</v>
      </c>
      <c r="BP28" s="6">
        <v>-5.3E-3</v>
      </c>
      <c r="BQ28" s="6">
        <v>-5.3E-3</v>
      </c>
      <c r="BR28" s="6">
        <v>-5.3E-3</v>
      </c>
      <c r="BS28" s="6">
        <v>-5.3E-3</v>
      </c>
      <c r="BT28" s="6">
        <v>-5.3E-3</v>
      </c>
      <c r="BU28" s="6">
        <v>-5.3E-3</v>
      </c>
      <c r="BV28" s="6">
        <v>-5.3E-3</v>
      </c>
      <c r="BW28" s="6">
        <v>-5.3E-3</v>
      </c>
      <c r="BX28" s="6">
        <v>-5.3E-3</v>
      </c>
      <c r="BY28" s="31">
        <v>-3139.73</v>
      </c>
      <c r="BZ28" s="31">
        <v>-1515.84</v>
      </c>
      <c r="CA28" s="31">
        <v>-2396.6999999999998</v>
      </c>
      <c r="CB28" s="31">
        <v>-1917.08</v>
      </c>
      <c r="CC28" s="31">
        <v>-1281.77</v>
      </c>
      <c r="CD28" s="31">
        <v>-1492.85</v>
      </c>
      <c r="CE28" s="31">
        <v>-5333.26</v>
      </c>
      <c r="CF28" s="31">
        <v>-1342.16</v>
      </c>
      <c r="CG28" s="31">
        <v>-2101.79</v>
      </c>
      <c r="CH28" s="31">
        <v>-1648.28</v>
      </c>
      <c r="CI28" s="31">
        <v>-3530.31</v>
      </c>
      <c r="CJ28" s="31">
        <v>-2873.21</v>
      </c>
      <c r="CK28" s="32">
        <f t="shared" si="53"/>
        <v>-2369.61</v>
      </c>
      <c r="CL28" s="32">
        <f t="shared" si="54"/>
        <v>-1144.03</v>
      </c>
      <c r="CM28" s="32">
        <f t="shared" si="55"/>
        <v>-1808.83</v>
      </c>
      <c r="CN28" s="32">
        <f t="shared" si="56"/>
        <v>-1446.86</v>
      </c>
      <c r="CO28" s="32">
        <f t="shared" si="57"/>
        <v>-967.38</v>
      </c>
      <c r="CP28" s="32">
        <f t="shared" si="58"/>
        <v>-1126.68</v>
      </c>
      <c r="CQ28" s="32">
        <f t="shared" si="59"/>
        <v>-4025.1</v>
      </c>
      <c r="CR28" s="32">
        <f t="shared" si="60"/>
        <v>-1012.95</v>
      </c>
      <c r="CS28" s="32">
        <f t="shared" si="61"/>
        <v>-1586.26</v>
      </c>
      <c r="CT28" s="32">
        <f t="shared" si="62"/>
        <v>-1243.99</v>
      </c>
      <c r="CU28" s="32">
        <f t="shared" si="63"/>
        <v>-2664.39</v>
      </c>
      <c r="CV28" s="32">
        <f t="shared" si="64"/>
        <v>-2168.46</v>
      </c>
      <c r="CW28" s="31">
        <f t="shared" si="186"/>
        <v>59.239999999999561</v>
      </c>
      <c r="CX28" s="31">
        <f t="shared" si="187"/>
        <v>28.610000000000035</v>
      </c>
      <c r="CY28" s="31">
        <f t="shared" si="188"/>
        <v>45.210000000000292</v>
      </c>
      <c r="CZ28" s="31">
        <f t="shared" si="189"/>
        <v>1374.5100000000007</v>
      </c>
      <c r="DA28" s="31">
        <f t="shared" si="190"/>
        <v>919.00999999999988</v>
      </c>
      <c r="DB28" s="31">
        <f t="shared" si="191"/>
        <v>1070.3500000000001</v>
      </c>
      <c r="DC28" s="31">
        <f t="shared" si="192"/>
        <v>3823.8500000000004</v>
      </c>
      <c r="DD28" s="31">
        <f t="shared" si="193"/>
        <v>3823.87</v>
      </c>
      <c r="DE28" s="31">
        <f t="shared" si="194"/>
        <v>5988.13</v>
      </c>
      <c r="DF28" s="31">
        <f t="shared" si="195"/>
        <v>3607.5600000000004</v>
      </c>
      <c r="DG28" s="31">
        <f t="shared" si="196"/>
        <v>7726.7199999999993</v>
      </c>
      <c r="DH28" s="31">
        <f t="shared" si="197"/>
        <v>6288.5499999999993</v>
      </c>
      <c r="DI28" s="32">
        <f t="shared" si="65"/>
        <v>2.96</v>
      </c>
      <c r="DJ28" s="32">
        <f t="shared" si="66"/>
        <v>1.43</v>
      </c>
      <c r="DK28" s="32">
        <f t="shared" si="67"/>
        <v>2.2599999999999998</v>
      </c>
      <c r="DL28" s="32">
        <f t="shared" si="68"/>
        <v>68.73</v>
      </c>
      <c r="DM28" s="32">
        <f t="shared" si="69"/>
        <v>45.95</v>
      </c>
      <c r="DN28" s="32">
        <f t="shared" si="70"/>
        <v>53.52</v>
      </c>
      <c r="DO28" s="32">
        <f t="shared" si="71"/>
        <v>191.19</v>
      </c>
      <c r="DP28" s="32">
        <f t="shared" si="72"/>
        <v>191.19</v>
      </c>
      <c r="DQ28" s="32">
        <f t="shared" si="73"/>
        <v>299.41000000000003</v>
      </c>
      <c r="DR28" s="32">
        <f t="shared" si="74"/>
        <v>180.38</v>
      </c>
      <c r="DS28" s="32">
        <f t="shared" si="75"/>
        <v>386.34</v>
      </c>
      <c r="DT28" s="32">
        <f t="shared" si="76"/>
        <v>314.43</v>
      </c>
      <c r="DU28" s="31">
        <f t="shared" si="77"/>
        <v>14.5</v>
      </c>
      <c r="DV28" s="31">
        <f t="shared" si="78"/>
        <v>6.94</v>
      </c>
      <c r="DW28" s="31">
        <f t="shared" si="79"/>
        <v>10.86</v>
      </c>
      <c r="DX28" s="31">
        <f t="shared" si="80"/>
        <v>327.08999999999997</v>
      </c>
      <c r="DY28" s="31">
        <f t="shared" si="81"/>
        <v>216.63</v>
      </c>
      <c r="DZ28" s="31">
        <f t="shared" si="82"/>
        <v>249.81</v>
      </c>
      <c r="EA28" s="31">
        <f t="shared" si="83"/>
        <v>883.82</v>
      </c>
      <c r="EB28" s="31">
        <f t="shared" si="84"/>
        <v>874.91</v>
      </c>
      <c r="EC28" s="31">
        <f t="shared" si="85"/>
        <v>1356.15</v>
      </c>
      <c r="ED28" s="31">
        <f t="shared" si="86"/>
        <v>808.89</v>
      </c>
      <c r="EE28" s="31">
        <f t="shared" si="87"/>
        <v>1714.49</v>
      </c>
      <c r="EF28" s="31">
        <f t="shared" si="88"/>
        <v>1381.19</v>
      </c>
      <c r="EG28" s="32">
        <f t="shared" si="89"/>
        <v>76.699999999999562</v>
      </c>
      <c r="EH28" s="32">
        <f t="shared" si="90"/>
        <v>36.980000000000032</v>
      </c>
      <c r="EI28" s="32">
        <f t="shared" si="91"/>
        <v>58.33000000000029</v>
      </c>
      <c r="EJ28" s="32">
        <f t="shared" si="92"/>
        <v>1770.3300000000006</v>
      </c>
      <c r="EK28" s="32">
        <f t="shared" si="93"/>
        <v>1181.5899999999999</v>
      </c>
      <c r="EL28" s="32">
        <f t="shared" si="94"/>
        <v>1373.68</v>
      </c>
      <c r="EM28" s="32">
        <f t="shared" si="95"/>
        <v>4898.8600000000006</v>
      </c>
      <c r="EN28" s="32">
        <f t="shared" si="96"/>
        <v>4889.97</v>
      </c>
      <c r="EO28" s="32">
        <f t="shared" si="97"/>
        <v>7643.6900000000005</v>
      </c>
      <c r="EP28" s="32">
        <f t="shared" si="98"/>
        <v>4596.8300000000008</v>
      </c>
      <c r="EQ28" s="32">
        <f t="shared" si="99"/>
        <v>9827.5499999999993</v>
      </c>
      <c r="ER28" s="32">
        <f t="shared" si="100"/>
        <v>7984.17</v>
      </c>
    </row>
    <row r="29" spans="1:148" x14ac:dyDescent="0.25">
      <c r="A29" t="s">
        <v>546</v>
      </c>
      <c r="B29" s="1" t="s">
        <v>370</v>
      </c>
      <c r="C29" t="str">
        <f t="shared" ca="1" si="161"/>
        <v>SPCIMP</v>
      </c>
      <c r="D29" t="str">
        <f t="shared" ca="1" si="1"/>
        <v>Alberta-Saskatchewan Intertie - Import</v>
      </c>
      <c r="E29" s="51">
        <v>2</v>
      </c>
      <c r="Q29" s="32">
        <v>233.6</v>
      </c>
      <c r="R29" s="32"/>
      <c r="S29" s="32"/>
      <c r="T29" s="32"/>
      <c r="U29" s="32"/>
      <c r="V29" s="32"/>
      <c r="W29" s="32"/>
      <c r="X29" s="32"/>
      <c r="Y29" s="32"/>
      <c r="Z29" s="32"/>
      <c r="AA29" s="32"/>
      <c r="AB29" s="32"/>
      <c r="AC29" s="2">
        <v>5.6</v>
      </c>
      <c r="AO29" s="33">
        <v>13.08</v>
      </c>
      <c r="AP29" s="33"/>
      <c r="AQ29" s="33"/>
      <c r="AR29" s="33"/>
      <c r="AS29" s="33"/>
      <c r="AT29" s="33"/>
      <c r="AU29" s="33"/>
      <c r="AV29" s="33"/>
      <c r="AW29" s="33"/>
      <c r="AX29" s="33"/>
      <c r="AY29" s="33"/>
      <c r="AZ29" s="33"/>
      <c r="BA29" s="31">
        <f t="shared" si="41"/>
        <v>0.02</v>
      </c>
      <c r="BB29" s="31">
        <f t="shared" si="42"/>
        <v>0</v>
      </c>
      <c r="BC29" s="31">
        <f t="shared" si="43"/>
        <v>0</v>
      </c>
      <c r="BD29" s="31">
        <f t="shared" si="44"/>
        <v>0</v>
      </c>
      <c r="BE29" s="31">
        <f t="shared" si="45"/>
        <v>0</v>
      </c>
      <c r="BF29" s="31">
        <f t="shared" si="46"/>
        <v>0</v>
      </c>
      <c r="BG29" s="31">
        <f t="shared" si="47"/>
        <v>0</v>
      </c>
      <c r="BH29" s="31">
        <f t="shared" si="48"/>
        <v>0</v>
      </c>
      <c r="BI29" s="31">
        <f t="shared" si="49"/>
        <v>0</v>
      </c>
      <c r="BJ29" s="31">
        <f t="shared" si="50"/>
        <v>0</v>
      </c>
      <c r="BK29" s="31">
        <f t="shared" si="51"/>
        <v>0</v>
      </c>
      <c r="BL29" s="31">
        <f t="shared" si="52"/>
        <v>0</v>
      </c>
      <c r="BM29" s="6">
        <v>5.4399999999999997E-2</v>
      </c>
      <c r="BN29" s="6">
        <v>5.4399999999999997E-2</v>
      </c>
      <c r="BO29" s="6">
        <v>5.4399999999999997E-2</v>
      </c>
      <c r="BP29" s="6">
        <v>5.4399999999999997E-2</v>
      </c>
      <c r="BQ29" s="6">
        <v>5.4399999999999997E-2</v>
      </c>
      <c r="BR29" s="6">
        <v>5.4399999999999997E-2</v>
      </c>
      <c r="BS29" s="6">
        <v>5.4399999999999997E-2</v>
      </c>
      <c r="BT29" s="6">
        <v>5.4399999999999997E-2</v>
      </c>
      <c r="BU29" s="6">
        <v>5.4399999999999997E-2</v>
      </c>
      <c r="BV29" s="6">
        <v>5.4399999999999997E-2</v>
      </c>
      <c r="BW29" s="6">
        <v>5.4399999999999997E-2</v>
      </c>
      <c r="BX29" s="6">
        <v>5.4399999999999997E-2</v>
      </c>
      <c r="BY29" s="31">
        <v>12.71</v>
      </c>
      <c r="BZ29" s="31">
        <v>0</v>
      </c>
      <c r="CA29" s="31">
        <v>0</v>
      </c>
      <c r="CB29" s="31">
        <v>0</v>
      </c>
      <c r="CC29" s="31">
        <v>0</v>
      </c>
      <c r="CD29" s="31">
        <v>0</v>
      </c>
      <c r="CE29" s="31">
        <v>0</v>
      </c>
      <c r="CF29" s="31">
        <v>0</v>
      </c>
      <c r="CG29" s="31">
        <v>0</v>
      </c>
      <c r="CH29" s="31">
        <v>0</v>
      </c>
      <c r="CI29" s="31">
        <v>0</v>
      </c>
      <c r="CJ29" s="31">
        <v>0</v>
      </c>
      <c r="CK29" s="32">
        <f t="shared" si="53"/>
        <v>-0.93</v>
      </c>
      <c r="CL29" s="32">
        <f t="shared" si="54"/>
        <v>0</v>
      </c>
      <c r="CM29" s="32">
        <f t="shared" si="55"/>
        <v>0</v>
      </c>
      <c r="CN29" s="32">
        <f t="shared" si="56"/>
        <v>0</v>
      </c>
      <c r="CO29" s="32">
        <f t="shared" si="57"/>
        <v>0</v>
      </c>
      <c r="CP29" s="32">
        <f t="shared" si="58"/>
        <v>0</v>
      </c>
      <c r="CQ29" s="32">
        <f t="shared" si="59"/>
        <v>0</v>
      </c>
      <c r="CR29" s="32">
        <f t="shared" si="60"/>
        <v>0</v>
      </c>
      <c r="CS29" s="32">
        <f t="shared" si="61"/>
        <v>0</v>
      </c>
      <c r="CT29" s="32">
        <f t="shared" si="62"/>
        <v>0</v>
      </c>
      <c r="CU29" s="32">
        <f t="shared" si="63"/>
        <v>0</v>
      </c>
      <c r="CV29" s="32">
        <f t="shared" si="64"/>
        <v>0</v>
      </c>
      <c r="CW29" s="31">
        <f t="shared" si="186"/>
        <v>-1.319999999999999</v>
      </c>
      <c r="CX29" s="31">
        <f t="shared" si="187"/>
        <v>0</v>
      </c>
      <c r="CY29" s="31">
        <f t="shared" si="188"/>
        <v>0</v>
      </c>
      <c r="CZ29" s="31">
        <f t="shared" si="189"/>
        <v>0</v>
      </c>
      <c r="DA29" s="31">
        <f t="shared" si="190"/>
        <v>0</v>
      </c>
      <c r="DB29" s="31">
        <f t="shared" si="191"/>
        <v>0</v>
      </c>
      <c r="DC29" s="31">
        <f t="shared" si="192"/>
        <v>0</v>
      </c>
      <c r="DD29" s="31">
        <f t="shared" si="193"/>
        <v>0</v>
      </c>
      <c r="DE29" s="31">
        <f t="shared" si="194"/>
        <v>0</v>
      </c>
      <c r="DF29" s="31">
        <f t="shared" si="195"/>
        <v>0</v>
      </c>
      <c r="DG29" s="31">
        <f t="shared" si="196"/>
        <v>0</v>
      </c>
      <c r="DH29" s="31">
        <f t="shared" si="197"/>
        <v>0</v>
      </c>
      <c r="DI29" s="32">
        <f t="shared" si="65"/>
        <v>-7.0000000000000007E-2</v>
      </c>
      <c r="DJ29" s="32">
        <f t="shared" si="66"/>
        <v>0</v>
      </c>
      <c r="DK29" s="32">
        <f t="shared" si="67"/>
        <v>0</v>
      </c>
      <c r="DL29" s="32">
        <f t="shared" si="68"/>
        <v>0</v>
      </c>
      <c r="DM29" s="32">
        <f t="shared" si="69"/>
        <v>0</v>
      </c>
      <c r="DN29" s="32">
        <f t="shared" si="70"/>
        <v>0</v>
      </c>
      <c r="DO29" s="32">
        <f t="shared" si="71"/>
        <v>0</v>
      </c>
      <c r="DP29" s="32">
        <f t="shared" si="72"/>
        <v>0</v>
      </c>
      <c r="DQ29" s="32">
        <f t="shared" si="73"/>
        <v>0</v>
      </c>
      <c r="DR29" s="32">
        <f t="shared" si="74"/>
        <v>0</v>
      </c>
      <c r="DS29" s="32">
        <f t="shared" si="75"/>
        <v>0</v>
      </c>
      <c r="DT29" s="32">
        <f t="shared" si="76"/>
        <v>0</v>
      </c>
      <c r="DU29" s="31">
        <f t="shared" si="77"/>
        <v>-0.32</v>
      </c>
      <c r="DV29" s="31">
        <f t="shared" si="78"/>
        <v>0</v>
      </c>
      <c r="DW29" s="31">
        <f t="shared" si="79"/>
        <v>0</v>
      </c>
      <c r="DX29" s="31">
        <f t="shared" si="80"/>
        <v>0</v>
      </c>
      <c r="DY29" s="31">
        <f t="shared" si="81"/>
        <v>0</v>
      </c>
      <c r="DZ29" s="31">
        <f t="shared" si="82"/>
        <v>0</v>
      </c>
      <c r="EA29" s="31">
        <f t="shared" si="83"/>
        <v>0</v>
      </c>
      <c r="EB29" s="31">
        <f t="shared" si="84"/>
        <v>0</v>
      </c>
      <c r="EC29" s="31">
        <f t="shared" si="85"/>
        <v>0</v>
      </c>
      <c r="ED29" s="31">
        <f t="shared" si="86"/>
        <v>0</v>
      </c>
      <c r="EE29" s="31">
        <f t="shared" si="87"/>
        <v>0</v>
      </c>
      <c r="EF29" s="31">
        <f t="shared" si="88"/>
        <v>0</v>
      </c>
      <c r="EG29" s="32">
        <f t="shared" si="89"/>
        <v>-1.7099999999999991</v>
      </c>
      <c r="EH29" s="32">
        <f t="shared" si="90"/>
        <v>0</v>
      </c>
      <c r="EI29" s="32">
        <f t="shared" si="91"/>
        <v>0</v>
      </c>
      <c r="EJ29" s="32">
        <f t="shared" si="92"/>
        <v>0</v>
      </c>
      <c r="EK29" s="32">
        <f t="shared" si="93"/>
        <v>0</v>
      </c>
      <c r="EL29" s="32">
        <f t="shared" si="94"/>
        <v>0</v>
      </c>
      <c r="EM29" s="32">
        <f t="shared" si="95"/>
        <v>0</v>
      </c>
      <c r="EN29" s="32">
        <f t="shared" si="96"/>
        <v>0</v>
      </c>
      <c r="EO29" s="32">
        <f t="shared" si="97"/>
        <v>0</v>
      </c>
      <c r="EP29" s="32">
        <f t="shared" si="98"/>
        <v>0</v>
      </c>
      <c r="EQ29" s="32">
        <f t="shared" si="99"/>
        <v>0</v>
      </c>
      <c r="ER29" s="32">
        <f t="shared" si="100"/>
        <v>0</v>
      </c>
    </row>
    <row r="30" spans="1:148" x14ac:dyDescent="0.25">
      <c r="A30" t="s">
        <v>448</v>
      </c>
      <c r="B30" s="1" t="s">
        <v>34</v>
      </c>
      <c r="C30" t="str">
        <f t="shared" ca="1" si="161"/>
        <v>CES1/CES2</v>
      </c>
      <c r="D30" t="str">
        <f t="shared" ca="1" si="1"/>
        <v>Calgary Energy Centre</v>
      </c>
      <c r="E30" s="51">
        <v>56708.371099999997</v>
      </c>
      <c r="F30" s="51">
        <v>47897.864000000001</v>
      </c>
      <c r="G30" s="51">
        <v>23331.407999999999</v>
      </c>
      <c r="H30" s="51">
        <v>45094.537799999998</v>
      </c>
      <c r="I30" s="51">
        <v>64457.4</v>
      </c>
      <c r="J30" s="51">
        <v>65081.8341</v>
      </c>
      <c r="K30" s="51">
        <v>54318.079599999997</v>
      </c>
      <c r="L30" s="51">
        <v>54207.79</v>
      </c>
      <c r="M30" s="51">
        <v>46154.0334</v>
      </c>
      <c r="N30" s="51">
        <v>69925.712</v>
      </c>
      <c r="O30" s="51">
        <v>66578.4522</v>
      </c>
      <c r="P30" s="51">
        <v>82430.454500000007</v>
      </c>
      <c r="Q30" s="32">
        <v>4392126.93</v>
      </c>
      <c r="R30" s="32">
        <v>2084453.57</v>
      </c>
      <c r="S30" s="32">
        <v>2709783.42</v>
      </c>
      <c r="T30" s="32">
        <v>2661722.19</v>
      </c>
      <c r="U30" s="32">
        <v>2670975.06</v>
      </c>
      <c r="V30" s="32">
        <v>3718219.61</v>
      </c>
      <c r="W30" s="32">
        <v>6819202.8099999996</v>
      </c>
      <c r="X30" s="32">
        <v>5064740.1900000004</v>
      </c>
      <c r="Y30" s="32">
        <v>7696831.6399999997</v>
      </c>
      <c r="Z30" s="32">
        <v>8310194.1399999997</v>
      </c>
      <c r="AA30" s="32">
        <v>8034239.0499999998</v>
      </c>
      <c r="AB30" s="32">
        <v>6051843.8600000003</v>
      </c>
      <c r="AC30" s="2">
        <v>0.94</v>
      </c>
      <c r="AD30" s="2">
        <v>0.94</v>
      </c>
      <c r="AE30" s="2">
        <v>0.94</v>
      </c>
      <c r="AF30" s="2">
        <v>0.94</v>
      </c>
      <c r="AG30" s="2">
        <v>0.94</v>
      </c>
      <c r="AH30" s="2">
        <v>0.94</v>
      </c>
      <c r="AI30" s="2">
        <v>0.94</v>
      </c>
      <c r="AJ30" s="2">
        <v>0.32</v>
      </c>
      <c r="AK30" s="2">
        <v>0.32</v>
      </c>
      <c r="AL30" s="2">
        <v>0.32</v>
      </c>
      <c r="AM30" s="2">
        <v>0.32</v>
      </c>
      <c r="AN30" s="2">
        <v>0.32</v>
      </c>
      <c r="AO30" s="33">
        <v>41285.99</v>
      </c>
      <c r="AP30" s="33">
        <v>19593.86</v>
      </c>
      <c r="AQ30" s="33">
        <v>25471.96</v>
      </c>
      <c r="AR30" s="33">
        <v>25020.19</v>
      </c>
      <c r="AS30" s="33">
        <v>25107.17</v>
      </c>
      <c r="AT30" s="33">
        <v>34951.26</v>
      </c>
      <c r="AU30" s="33">
        <v>64100.51</v>
      </c>
      <c r="AV30" s="33">
        <v>16207.17</v>
      </c>
      <c r="AW30" s="33">
        <v>24629.86</v>
      </c>
      <c r="AX30" s="33">
        <v>26592.62</v>
      </c>
      <c r="AY30" s="33">
        <v>25709.56</v>
      </c>
      <c r="AZ30" s="33">
        <v>19365.900000000001</v>
      </c>
      <c r="BA30" s="31">
        <f t="shared" si="41"/>
        <v>439.21</v>
      </c>
      <c r="BB30" s="31">
        <f t="shared" si="42"/>
        <v>208.45</v>
      </c>
      <c r="BC30" s="31">
        <f t="shared" si="43"/>
        <v>270.98</v>
      </c>
      <c r="BD30" s="31">
        <f t="shared" si="44"/>
        <v>-9582.2000000000007</v>
      </c>
      <c r="BE30" s="31">
        <f t="shared" si="45"/>
        <v>-9615.51</v>
      </c>
      <c r="BF30" s="31">
        <f t="shared" si="46"/>
        <v>-13385.59</v>
      </c>
      <c r="BG30" s="31">
        <f t="shared" si="47"/>
        <v>-24549.13</v>
      </c>
      <c r="BH30" s="31">
        <f t="shared" si="48"/>
        <v>-45582.66</v>
      </c>
      <c r="BI30" s="31">
        <f t="shared" si="49"/>
        <v>-69271.48</v>
      </c>
      <c r="BJ30" s="31">
        <f t="shared" si="50"/>
        <v>-45706.07</v>
      </c>
      <c r="BK30" s="31">
        <f t="shared" si="51"/>
        <v>-44188.31</v>
      </c>
      <c r="BL30" s="31">
        <f t="shared" si="52"/>
        <v>-33285.14</v>
      </c>
      <c r="BM30" s="6">
        <v>-1.14E-2</v>
      </c>
      <c r="BN30" s="6">
        <v>-1.14E-2</v>
      </c>
      <c r="BO30" s="6">
        <v>-1.14E-2</v>
      </c>
      <c r="BP30" s="6">
        <v>-1.14E-2</v>
      </c>
      <c r="BQ30" s="6">
        <v>-1.14E-2</v>
      </c>
      <c r="BR30" s="6">
        <v>-1.14E-2</v>
      </c>
      <c r="BS30" s="6">
        <v>-1.14E-2</v>
      </c>
      <c r="BT30" s="6">
        <v>-1.14E-2</v>
      </c>
      <c r="BU30" s="6">
        <v>-1.14E-2</v>
      </c>
      <c r="BV30" s="6">
        <v>-1.14E-2</v>
      </c>
      <c r="BW30" s="6">
        <v>-1.14E-2</v>
      </c>
      <c r="BX30" s="6">
        <v>-1.14E-2</v>
      </c>
      <c r="BY30" s="31">
        <v>-50070.25</v>
      </c>
      <c r="BZ30" s="31">
        <v>-23762.77</v>
      </c>
      <c r="CA30" s="31">
        <v>-30891.53</v>
      </c>
      <c r="CB30" s="31">
        <v>-30343.63</v>
      </c>
      <c r="CC30" s="31">
        <v>-30449.119999999999</v>
      </c>
      <c r="CD30" s="31">
        <v>-42387.7</v>
      </c>
      <c r="CE30" s="31">
        <v>-77738.91</v>
      </c>
      <c r="CF30" s="31">
        <v>-57738.04</v>
      </c>
      <c r="CG30" s="31">
        <v>-87743.88</v>
      </c>
      <c r="CH30" s="31">
        <v>-94736.21</v>
      </c>
      <c r="CI30" s="31">
        <v>-91590.33</v>
      </c>
      <c r="CJ30" s="31">
        <v>-68991.02</v>
      </c>
      <c r="CK30" s="32">
        <f t="shared" si="53"/>
        <v>-17568.509999999998</v>
      </c>
      <c r="CL30" s="32">
        <f t="shared" si="54"/>
        <v>-8337.81</v>
      </c>
      <c r="CM30" s="32">
        <f t="shared" si="55"/>
        <v>-10839.13</v>
      </c>
      <c r="CN30" s="32">
        <f t="shared" si="56"/>
        <v>-10646.89</v>
      </c>
      <c r="CO30" s="32">
        <f t="shared" si="57"/>
        <v>-10683.9</v>
      </c>
      <c r="CP30" s="32">
        <f t="shared" si="58"/>
        <v>-14872.88</v>
      </c>
      <c r="CQ30" s="32">
        <f t="shared" si="59"/>
        <v>-27276.81</v>
      </c>
      <c r="CR30" s="32">
        <f t="shared" si="60"/>
        <v>-20258.96</v>
      </c>
      <c r="CS30" s="32">
        <f t="shared" si="61"/>
        <v>-30787.33</v>
      </c>
      <c r="CT30" s="32">
        <f t="shared" si="62"/>
        <v>-33240.78</v>
      </c>
      <c r="CU30" s="32">
        <f t="shared" si="63"/>
        <v>-32136.959999999999</v>
      </c>
      <c r="CV30" s="32">
        <f t="shared" si="64"/>
        <v>-24207.38</v>
      </c>
      <c r="CW30" s="31">
        <f t="shared" si="186"/>
        <v>-109363.96</v>
      </c>
      <c r="CX30" s="31">
        <f t="shared" si="187"/>
        <v>-51902.89</v>
      </c>
      <c r="CY30" s="31">
        <f t="shared" si="188"/>
        <v>-67473.599999999991</v>
      </c>
      <c r="CZ30" s="31">
        <f t="shared" si="189"/>
        <v>-56428.510000000009</v>
      </c>
      <c r="DA30" s="31">
        <f t="shared" si="190"/>
        <v>-56624.68</v>
      </c>
      <c r="DB30" s="31">
        <f t="shared" si="191"/>
        <v>-78826.25</v>
      </c>
      <c r="DC30" s="31">
        <f t="shared" si="192"/>
        <v>-144567.1</v>
      </c>
      <c r="DD30" s="31">
        <f t="shared" si="193"/>
        <v>-48621.509999999995</v>
      </c>
      <c r="DE30" s="31">
        <f t="shared" si="194"/>
        <v>-73889.590000000011</v>
      </c>
      <c r="DF30" s="31">
        <f t="shared" si="195"/>
        <v>-108863.54000000001</v>
      </c>
      <c r="DG30" s="31">
        <f t="shared" si="196"/>
        <v>-105248.54000000001</v>
      </c>
      <c r="DH30" s="31">
        <f t="shared" si="197"/>
        <v>-79279.160000000018</v>
      </c>
      <c r="DI30" s="32">
        <f t="shared" si="65"/>
        <v>-5468.2</v>
      </c>
      <c r="DJ30" s="32">
        <f t="shared" si="66"/>
        <v>-2595.14</v>
      </c>
      <c r="DK30" s="32">
        <f t="shared" si="67"/>
        <v>-3373.68</v>
      </c>
      <c r="DL30" s="32">
        <f t="shared" si="68"/>
        <v>-2821.43</v>
      </c>
      <c r="DM30" s="32">
        <f t="shared" si="69"/>
        <v>-2831.23</v>
      </c>
      <c r="DN30" s="32">
        <f t="shared" si="70"/>
        <v>-3941.31</v>
      </c>
      <c r="DO30" s="32">
        <f t="shared" si="71"/>
        <v>-7228.36</v>
      </c>
      <c r="DP30" s="32">
        <f t="shared" si="72"/>
        <v>-2431.08</v>
      </c>
      <c r="DQ30" s="32">
        <f t="shared" si="73"/>
        <v>-3694.48</v>
      </c>
      <c r="DR30" s="32">
        <f t="shared" si="74"/>
        <v>-5443.18</v>
      </c>
      <c r="DS30" s="32">
        <f t="shared" si="75"/>
        <v>-5262.43</v>
      </c>
      <c r="DT30" s="32">
        <f t="shared" si="76"/>
        <v>-3963.96</v>
      </c>
      <c r="DU30" s="31">
        <f t="shared" si="77"/>
        <v>-26773.08</v>
      </c>
      <c r="DV30" s="31">
        <f t="shared" si="78"/>
        <v>-12585.31</v>
      </c>
      <c r="DW30" s="31">
        <f t="shared" si="79"/>
        <v>-16213.84</v>
      </c>
      <c r="DX30" s="31">
        <f t="shared" si="80"/>
        <v>-13428.28</v>
      </c>
      <c r="DY30" s="31">
        <f t="shared" si="81"/>
        <v>-13347.32</v>
      </c>
      <c r="DZ30" s="31">
        <f t="shared" si="82"/>
        <v>-18396.98</v>
      </c>
      <c r="EA30" s="31">
        <f t="shared" si="83"/>
        <v>-33414.129999999997</v>
      </c>
      <c r="EB30" s="31">
        <f t="shared" si="84"/>
        <v>-11124.75</v>
      </c>
      <c r="EC30" s="31">
        <f t="shared" si="85"/>
        <v>-16734.060000000001</v>
      </c>
      <c r="ED30" s="31">
        <f t="shared" si="86"/>
        <v>-24409.35</v>
      </c>
      <c r="EE30" s="31">
        <f t="shared" si="87"/>
        <v>-23353.65</v>
      </c>
      <c r="EF30" s="31">
        <f t="shared" si="88"/>
        <v>-17412.59</v>
      </c>
      <c r="EG30" s="32">
        <f t="shared" si="89"/>
        <v>-141605.24</v>
      </c>
      <c r="EH30" s="32">
        <f t="shared" si="90"/>
        <v>-67083.34</v>
      </c>
      <c r="EI30" s="32">
        <f t="shared" si="91"/>
        <v>-87061.119999999981</v>
      </c>
      <c r="EJ30" s="32">
        <f t="shared" si="92"/>
        <v>-72678.220000000016</v>
      </c>
      <c r="EK30" s="32">
        <f t="shared" si="93"/>
        <v>-72803.23000000001</v>
      </c>
      <c r="EL30" s="32">
        <f t="shared" si="94"/>
        <v>-101164.54</v>
      </c>
      <c r="EM30" s="32">
        <f t="shared" si="95"/>
        <v>-185209.59</v>
      </c>
      <c r="EN30" s="32">
        <f t="shared" si="96"/>
        <v>-62177.34</v>
      </c>
      <c r="EO30" s="32">
        <f t="shared" si="97"/>
        <v>-94318.13</v>
      </c>
      <c r="EP30" s="32">
        <f t="shared" si="98"/>
        <v>-138716.07</v>
      </c>
      <c r="EQ30" s="32">
        <f t="shared" si="99"/>
        <v>-133864.62</v>
      </c>
      <c r="ER30" s="32">
        <f t="shared" si="100"/>
        <v>-100655.71000000002</v>
      </c>
    </row>
    <row r="31" spans="1:148" x14ac:dyDescent="0.25">
      <c r="A31" t="s">
        <v>448</v>
      </c>
      <c r="B31" s="1" t="s">
        <v>35</v>
      </c>
      <c r="C31" t="str">
        <f t="shared" ca="1" si="161"/>
        <v>CES1/CES2</v>
      </c>
      <c r="D31" t="str">
        <f t="shared" ca="1" si="1"/>
        <v>Calgary Energy Centre</v>
      </c>
      <c r="E31" s="51">
        <v>35894.313699999999</v>
      </c>
      <c r="F31" s="51">
        <v>30327.401999999998</v>
      </c>
      <c r="G31" s="51">
        <v>12970.1</v>
      </c>
      <c r="H31" s="51">
        <v>28412.116000000002</v>
      </c>
      <c r="I31" s="51">
        <v>43692.243699999999</v>
      </c>
      <c r="J31" s="51">
        <v>45548.175999999999</v>
      </c>
      <c r="K31" s="51">
        <v>36802.910499999998</v>
      </c>
      <c r="L31" s="51">
        <v>35327.797500000001</v>
      </c>
      <c r="M31" s="51">
        <v>32413.511999999999</v>
      </c>
      <c r="N31" s="51">
        <v>43879.368399999999</v>
      </c>
      <c r="O31" s="51">
        <v>41496.964</v>
      </c>
      <c r="P31" s="51">
        <v>52177.5026</v>
      </c>
      <c r="Q31" s="32">
        <v>2749750.2</v>
      </c>
      <c r="R31" s="32">
        <v>1327043.17</v>
      </c>
      <c r="S31" s="32">
        <v>1598576.62</v>
      </c>
      <c r="T31" s="32">
        <v>1623114.57</v>
      </c>
      <c r="U31" s="32">
        <v>1903652.04</v>
      </c>
      <c r="V31" s="32">
        <v>2689524.14</v>
      </c>
      <c r="W31" s="32">
        <v>4960042.03</v>
      </c>
      <c r="X31" s="32">
        <v>3546050.59</v>
      </c>
      <c r="Y31" s="32">
        <v>5624214.3799999999</v>
      </c>
      <c r="Z31" s="32">
        <v>5130889.63</v>
      </c>
      <c r="AA31" s="32">
        <v>5239292.07</v>
      </c>
      <c r="AB31" s="32">
        <v>3971164.54</v>
      </c>
      <c r="AC31" s="2">
        <v>0.94</v>
      </c>
      <c r="AD31" s="2">
        <v>0.94</v>
      </c>
      <c r="AE31" s="2">
        <v>0.94</v>
      </c>
      <c r="AF31" s="2">
        <v>0.94</v>
      </c>
      <c r="AG31" s="2">
        <v>0.94</v>
      </c>
      <c r="AH31" s="2">
        <v>0.94</v>
      </c>
      <c r="AI31" s="2">
        <v>0.94</v>
      </c>
      <c r="AJ31" s="2">
        <v>0.32</v>
      </c>
      <c r="AK31" s="2">
        <v>0.32</v>
      </c>
      <c r="AL31" s="2">
        <v>0.32</v>
      </c>
      <c r="AM31" s="2">
        <v>0.32</v>
      </c>
      <c r="AN31" s="2">
        <v>0.32</v>
      </c>
      <c r="AO31" s="33">
        <v>25847.65</v>
      </c>
      <c r="AP31" s="33">
        <v>12474.21</v>
      </c>
      <c r="AQ31" s="33">
        <v>15026.62</v>
      </c>
      <c r="AR31" s="33">
        <v>15257.28</v>
      </c>
      <c r="AS31" s="33">
        <v>17894.330000000002</v>
      </c>
      <c r="AT31" s="33">
        <v>25281.53</v>
      </c>
      <c r="AU31" s="33">
        <v>46624.4</v>
      </c>
      <c r="AV31" s="33">
        <v>11347.36</v>
      </c>
      <c r="AW31" s="33">
        <v>17997.490000000002</v>
      </c>
      <c r="AX31" s="33">
        <v>16418.849999999999</v>
      </c>
      <c r="AY31" s="33">
        <v>16765.73</v>
      </c>
      <c r="AZ31" s="33">
        <v>12707.73</v>
      </c>
      <c r="BA31" s="31">
        <f t="shared" si="41"/>
        <v>274.98</v>
      </c>
      <c r="BB31" s="31">
        <f t="shared" si="42"/>
        <v>132.69999999999999</v>
      </c>
      <c r="BC31" s="31">
        <f t="shared" si="43"/>
        <v>159.86000000000001</v>
      </c>
      <c r="BD31" s="31">
        <f t="shared" si="44"/>
        <v>-5843.21</v>
      </c>
      <c r="BE31" s="31">
        <f t="shared" si="45"/>
        <v>-6853.15</v>
      </c>
      <c r="BF31" s="31">
        <f t="shared" si="46"/>
        <v>-9682.2900000000009</v>
      </c>
      <c r="BG31" s="31">
        <f t="shared" si="47"/>
        <v>-17856.150000000001</v>
      </c>
      <c r="BH31" s="31">
        <f t="shared" si="48"/>
        <v>-31914.46</v>
      </c>
      <c r="BI31" s="31">
        <f t="shared" si="49"/>
        <v>-50617.93</v>
      </c>
      <c r="BJ31" s="31">
        <f t="shared" si="50"/>
        <v>-28219.89</v>
      </c>
      <c r="BK31" s="31">
        <f t="shared" si="51"/>
        <v>-28816.11</v>
      </c>
      <c r="BL31" s="31">
        <f t="shared" si="52"/>
        <v>-21841.4</v>
      </c>
      <c r="BM31" s="6">
        <v>-1.14E-2</v>
      </c>
      <c r="BN31" s="6">
        <v>-1.14E-2</v>
      </c>
      <c r="BO31" s="6">
        <v>-1.14E-2</v>
      </c>
      <c r="BP31" s="6">
        <v>-1.14E-2</v>
      </c>
      <c r="BQ31" s="6">
        <v>-1.14E-2</v>
      </c>
      <c r="BR31" s="6">
        <v>-1.14E-2</v>
      </c>
      <c r="BS31" s="6">
        <v>-1.14E-2</v>
      </c>
      <c r="BT31" s="6">
        <v>-1.14E-2</v>
      </c>
      <c r="BU31" s="6">
        <v>-1.14E-2</v>
      </c>
      <c r="BV31" s="6">
        <v>-1.14E-2</v>
      </c>
      <c r="BW31" s="6">
        <v>-1.14E-2</v>
      </c>
      <c r="BX31" s="6">
        <v>-1.14E-2</v>
      </c>
      <c r="BY31" s="31">
        <v>-31347.15</v>
      </c>
      <c r="BZ31" s="31">
        <v>-15128.29</v>
      </c>
      <c r="CA31" s="31">
        <v>-18223.77</v>
      </c>
      <c r="CB31" s="31">
        <v>-18503.509999999998</v>
      </c>
      <c r="CC31" s="31">
        <v>-21701.63</v>
      </c>
      <c r="CD31" s="31">
        <v>-30660.58</v>
      </c>
      <c r="CE31" s="31">
        <v>-56544.480000000003</v>
      </c>
      <c r="CF31" s="31">
        <v>-40424.980000000003</v>
      </c>
      <c r="CG31" s="31">
        <v>-64116.04</v>
      </c>
      <c r="CH31" s="31">
        <v>-58492.14</v>
      </c>
      <c r="CI31" s="31">
        <v>-59727.93</v>
      </c>
      <c r="CJ31" s="31">
        <v>-45271.28</v>
      </c>
      <c r="CK31" s="32">
        <f t="shared" si="53"/>
        <v>-10999</v>
      </c>
      <c r="CL31" s="32">
        <f t="shared" si="54"/>
        <v>-5308.17</v>
      </c>
      <c r="CM31" s="32">
        <f t="shared" si="55"/>
        <v>-6394.31</v>
      </c>
      <c r="CN31" s="32">
        <f t="shared" si="56"/>
        <v>-6492.46</v>
      </c>
      <c r="CO31" s="32">
        <f t="shared" si="57"/>
        <v>-7614.61</v>
      </c>
      <c r="CP31" s="32">
        <f t="shared" si="58"/>
        <v>-10758.1</v>
      </c>
      <c r="CQ31" s="32">
        <f t="shared" si="59"/>
        <v>-19840.169999999998</v>
      </c>
      <c r="CR31" s="32">
        <f t="shared" si="60"/>
        <v>-14184.2</v>
      </c>
      <c r="CS31" s="32">
        <f t="shared" si="61"/>
        <v>-22496.86</v>
      </c>
      <c r="CT31" s="32">
        <f t="shared" si="62"/>
        <v>-20523.560000000001</v>
      </c>
      <c r="CU31" s="32">
        <f t="shared" si="63"/>
        <v>-20957.169999999998</v>
      </c>
      <c r="CV31" s="32">
        <f t="shared" si="64"/>
        <v>-15884.66</v>
      </c>
      <c r="CW31" s="31">
        <f t="shared" si="186"/>
        <v>-68468.78</v>
      </c>
      <c r="CX31" s="31">
        <f t="shared" si="187"/>
        <v>-33043.369999999995</v>
      </c>
      <c r="CY31" s="31">
        <f t="shared" si="188"/>
        <v>-39804.560000000005</v>
      </c>
      <c r="CZ31" s="31">
        <f t="shared" si="189"/>
        <v>-34410.04</v>
      </c>
      <c r="DA31" s="31">
        <f t="shared" si="190"/>
        <v>-40357.420000000006</v>
      </c>
      <c r="DB31" s="31">
        <f t="shared" si="191"/>
        <v>-57017.919999999991</v>
      </c>
      <c r="DC31" s="31">
        <f t="shared" si="192"/>
        <v>-105152.9</v>
      </c>
      <c r="DD31" s="31">
        <f t="shared" si="193"/>
        <v>-34042.080000000009</v>
      </c>
      <c r="DE31" s="31">
        <f t="shared" si="194"/>
        <v>-53992.46</v>
      </c>
      <c r="DF31" s="31">
        <f t="shared" si="195"/>
        <v>-67214.659999999989</v>
      </c>
      <c r="DG31" s="31">
        <f t="shared" si="196"/>
        <v>-68634.720000000001</v>
      </c>
      <c r="DH31" s="31">
        <f t="shared" si="197"/>
        <v>-52022.27</v>
      </c>
      <c r="DI31" s="32">
        <f t="shared" si="65"/>
        <v>-3423.44</v>
      </c>
      <c r="DJ31" s="32">
        <f t="shared" si="66"/>
        <v>-1652.17</v>
      </c>
      <c r="DK31" s="32">
        <f t="shared" si="67"/>
        <v>-1990.23</v>
      </c>
      <c r="DL31" s="32">
        <f t="shared" si="68"/>
        <v>-1720.5</v>
      </c>
      <c r="DM31" s="32">
        <f t="shared" si="69"/>
        <v>-2017.87</v>
      </c>
      <c r="DN31" s="32">
        <f t="shared" si="70"/>
        <v>-2850.9</v>
      </c>
      <c r="DO31" s="32">
        <f t="shared" si="71"/>
        <v>-5257.65</v>
      </c>
      <c r="DP31" s="32">
        <f t="shared" si="72"/>
        <v>-1702.1</v>
      </c>
      <c r="DQ31" s="32">
        <f t="shared" si="73"/>
        <v>-2699.62</v>
      </c>
      <c r="DR31" s="32">
        <f t="shared" si="74"/>
        <v>-3360.73</v>
      </c>
      <c r="DS31" s="32">
        <f t="shared" si="75"/>
        <v>-3431.74</v>
      </c>
      <c r="DT31" s="32">
        <f t="shared" si="76"/>
        <v>-2601.11</v>
      </c>
      <c r="DU31" s="31">
        <f t="shared" si="77"/>
        <v>-16761.650000000001</v>
      </c>
      <c r="DV31" s="31">
        <f t="shared" si="78"/>
        <v>-8012.29</v>
      </c>
      <c r="DW31" s="31">
        <f t="shared" si="79"/>
        <v>-9564.99</v>
      </c>
      <c r="DX31" s="31">
        <f t="shared" si="80"/>
        <v>-8188.55</v>
      </c>
      <c r="DY31" s="31">
        <f t="shared" si="81"/>
        <v>-9512.8799999999992</v>
      </c>
      <c r="DZ31" s="31">
        <f t="shared" si="82"/>
        <v>-13307.21</v>
      </c>
      <c r="EA31" s="31">
        <f t="shared" si="83"/>
        <v>-24304.23</v>
      </c>
      <c r="EB31" s="31">
        <f t="shared" si="84"/>
        <v>-7788.93</v>
      </c>
      <c r="EC31" s="31">
        <f t="shared" si="85"/>
        <v>-12227.88</v>
      </c>
      <c r="ED31" s="31">
        <f t="shared" si="86"/>
        <v>-15070.85</v>
      </c>
      <c r="EE31" s="31">
        <f t="shared" si="87"/>
        <v>-15229.39</v>
      </c>
      <c r="EF31" s="31">
        <f t="shared" si="88"/>
        <v>-11425.98</v>
      </c>
      <c r="EG31" s="32">
        <f t="shared" si="89"/>
        <v>-88653.87</v>
      </c>
      <c r="EH31" s="32">
        <f t="shared" si="90"/>
        <v>-42707.829999999994</v>
      </c>
      <c r="EI31" s="32">
        <f t="shared" si="91"/>
        <v>-51359.780000000006</v>
      </c>
      <c r="EJ31" s="32">
        <f t="shared" si="92"/>
        <v>-44319.090000000004</v>
      </c>
      <c r="EK31" s="32">
        <f t="shared" si="93"/>
        <v>-51888.170000000006</v>
      </c>
      <c r="EL31" s="32">
        <f t="shared" si="94"/>
        <v>-73176.03</v>
      </c>
      <c r="EM31" s="32">
        <f t="shared" si="95"/>
        <v>-134714.78</v>
      </c>
      <c r="EN31" s="32">
        <f t="shared" si="96"/>
        <v>-43533.110000000008</v>
      </c>
      <c r="EO31" s="32">
        <f t="shared" si="97"/>
        <v>-68919.960000000006</v>
      </c>
      <c r="EP31" s="32">
        <f t="shared" si="98"/>
        <v>-85646.239999999991</v>
      </c>
      <c r="EQ31" s="32">
        <f t="shared" si="99"/>
        <v>-87295.85</v>
      </c>
      <c r="ER31" s="32">
        <f t="shared" si="100"/>
        <v>-66049.36</v>
      </c>
    </row>
    <row r="32" spans="1:148" x14ac:dyDescent="0.25">
      <c r="A32" t="s">
        <v>449</v>
      </c>
      <c r="B32" s="1" t="s">
        <v>44</v>
      </c>
      <c r="C32" t="str">
        <f t="shared" ca="1" si="161"/>
        <v>CMH1</v>
      </c>
      <c r="D32" t="str">
        <f t="shared" ca="1" si="1"/>
        <v>City of Medicine Hat</v>
      </c>
      <c r="E32" s="51">
        <v>15704.788500000001</v>
      </c>
      <c r="F32" s="51">
        <v>23051.766</v>
      </c>
      <c r="G32" s="51">
        <v>19587.6535</v>
      </c>
      <c r="H32" s="51">
        <v>12977.7598</v>
      </c>
      <c r="I32" s="51">
        <v>10028.718800000001</v>
      </c>
      <c r="J32" s="51">
        <v>11374.673199999999</v>
      </c>
      <c r="K32" s="51">
        <v>6477.8828999999996</v>
      </c>
      <c r="L32" s="51">
        <v>11731.429899999999</v>
      </c>
      <c r="M32" s="51">
        <v>21144.718799999999</v>
      </c>
      <c r="N32" s="51">
        <v>18246.925200000001</v>
      </c>
      <c r="O32" s="51">
        <v>15609.8899</v>
      </c>
      <c r="P32" s="51">
        <v>16366.1121</v>
      </c>
      <c r="Q32" s="32">
        <v>3754206.71</v>
      </c>
      <c r="R32" s="32">
        <v>1559711.09</v>
      </c>
      <c r="S32" s="32">
        <v>1991457.99</v>
      </c>
      <c r="T32" s="32">
        <v>1478219.61</v>
      </c>
      <c r="U32" s="32">
        <v>792171.12</v>
      </c>
      <c r="V32" s="32">
        <v>1466445.29</v>
      </c>
      <c r="W32" s="32">
        <v>1959733.32</v>
      </c>
      <c r="X32" s="32">
        <v>1493565.07</v>
      </c>
      <c r="Y32" s="32">
        <v>5056275.33</v>
      </c>
      <c r="Z32" s="32">
        <v>2760524.26</v>
      </c>
      <c r="AA32" s="32">
        <v>2508809.8199999998</v>
      </c>
      <c r="AB32" s="32">
        <v>1953806.57</v>
      </c>
      <c r="AC32" s="2">
        <v>1.39</v>
      </c>
      <c r="AD32" s="2">
        <v>1.39</v>
      </c>
      <c r="AE32" s="2">
        <v>1.39</v>
      </c>
      <c r="AF32" s="2">
        <v>1.39</v>
      </c>
      <c r="AG32" s="2">
        <v>1.39</v>
      </c>
      <c r="AH32" s="2">
        <v>1.39</v>
      </c>
      <c r="AI32" s="2">
        <v>1.39</v>
      </c>
      <c r="AJ32" s="2">
        <v>0.79</v>
      </c>
      <c r="AK32" s="2">
        <v>0.79</v>
      </c>
      <c r="AL32" s="2">
        <v>0.79</v>
      </c>
      <c r="AM32" s="2">
        <v>0.79</v>
      </c>
      <c r="AN32" s="2">
        <v>0.79</v>
      </c>
      <c r="AO32" s="33">
        <v>52183.47</v>
      </c>
      <c r="AP32" s="33">
        <v>21679.98</v>
      </c>
      <c r="AQ32" s="33">
        <v>27681.27</v>
      </c>
      <c r="AR32" s="33">
        <v>20547.25</v>
      </c>
      <c r="AS32" s="33">
        <v>11011.18</v>
      </c>
      <c r="AT32" s="33">
        <v>20383.59</v>
      </c>
      <c r="AU32" s="33">
        <v>27240.29</v>
      </c>
      <c r="AV32" s="33">
        <v>11799.16</v>
      </c>
      <c r="AW32" s="33">
        <v>39944.58</v>
      </c>
      <c r="AX32" s="33">
        <v>21808.14</v>
      </c>
      <c r="AY32" s="33">
        <v>19819.599999999999</v>
      </c>
      <c r="AZ32" s="33">
        <v>15435.07</v>
      </c>
      <c r="BA32" s="31">
        <f t="shared" si="41"/>
        <v>375.42</v>
      </c>
      <c r="BB32" s="31">
        <f t="shared" si="42"/>
        <v>155.97</v>
      </c>
      <c r="BC32" s="31">
        <f t="shared" si="43"/>
        <v>199.15</v>
      </c>
      <c r="BD32" s="31">
        <f t="shared" si="44"/>
        <v>-5321.59</v>
      </c>
      <c r="BE32" s="31">
        <f t="shared" si="45"/>
        <v>-2851.82</v>
      </c>
      <c r="BF32" s="31">
        <f t="shared" si="46"/>
        <v>-5279.2</v>
      </c>
      <c r="BG32" s="31">
        <f t="shared" si="47"/>
        <v>-7055.04</v>
      </c>
      <c r="BH32" s="31">
        <f t="shared" si="48"/>
        <v>-13442.09</v>
      </c>
      <c r="BI32" s="31">
        <f t="shared" si="49"/>
        <v>-45506.48</v>
      </c>
      <c r="BJ32" s="31">
        <f t="shared" si="50"/>
        <v>-15182.88</v>
      </c>
      <c r="BK32" s="31">
        <f t="shared" si="51"/>
        <v>-13798.45</v>
      </c>
      <c r="BL32" s="31">
        <f t="shared" si="52"/>
        <v>-10745.94</v>
      </c>
      <c r="BM32" s="6">
        <v>1.1000000000000001E-3</v>
      </c>
      <c r="BN32" s="6">
        <v>1.1000000000000001E-3</v>
      </c>
      <c r="BO32" s="6">
        <v>1.1000000000000001E-3</v>
      </c>
      <c r="BP32" s="6">
        <v>1.1000000000000001E-3</v>
      </c>
      <c r="BQ32" s="6">
        <v>1.1000000000000001E-3</v>
      </c>
      <c r="BR32" s="6">
        <v>1.1000000000000001E-3</v>
      </c>
      <c r="BS32" s="6">
        <v>1.1000000000000001E-3</v>
      </c>
      <c r="BT32" s="6">
        <v>1.1000000000000001E-3</v>
      </c>
      <c r="BU32" s="6">
        <v>1.1000000000000001E-3</v>
      </c>
      <c r="BV32" s="6">
        <v>1.1000000000000001E-3</v>
      </c>
      <c r="BW32" s="6">
        <v>1.1000000000000001E-3</v>
      </c>
      <c r="BX32" s="6">
        <v>1.1000000000000001E-3</v>
      </c>
      <c r="BY32" s="31">
        <v>4129.63</v>
      </c>
      <c r="BZ32" s="31">
        <v>1715.68</v>
      </c>
      <c r="CA32" s="31">
        <v>2190.6</v>
      </c>
      <c r="CB32" s="31">
        <v>1626.04</v>
      </c>
      <c r="CC32" s="31">
        <v>871.39</v>
      </c>
      <c r="CD32" s="31">
        <v>1613.09</v>
      </c>
      <c r="CE32" s="31">
        <v>2155.71</v>
      </c>
      <c r="CF32" s="31">
        <v>1642.92</v>
      </c>
      <c r="CG32" s="31">
        <v>5561.9</v>
      </c>
      <c r="CH32" s="31">
        <v>3036.58</v>
      </c>
      <c r="CI32" s="31">
        <v>2759.69</v>
      </c>
      <c r="CJ32" s="31">
        <v>2149.19</v>
      </c>
      <c r="CK32" s="32">
        <f t="shared" si="53"/>
        <v>-15016.83</v>
      </c>
      <c r="CL32" s="32">
        <f t="shared" si="54"/>
        <v>-6238.84</v>
      </c>
      <c r="CM32" s="32">
        <f t="shared" si="55"/>
        <v>-7965.83</v>
      </c>
      <c r="CN32" s="32">
        <f t="shared" si="56"/>
        <v>-5912.88</v>
      </c>
      <c r="CO32" s="32">
        <f t="shared" si="57"/>
        <v>-3168.68</v>
      </c>
      <c r="CP32" s="32">
        <f t="shared" si="58"/>
        <v>-5865.78</v>
      </c>
      <c r="CQ32" s="32">
        <f t="shared" si="59"/>
        <v>-7838.93</v>
      </c>
      <c r="CR32" s="32">
        <f t="shared" si="60"/>
        <v>-5974.26</v>
      </c>
      <c r="CS32" s="32">
        <f t="shared" si="61"/>
        <v>-20225.099999999999</v>
      </c>
      <c r="CT32" s="32">
        <f t="shared" si="62"/>
        <v>-11042.1</v>
      </c>
      <c r="CU32" s="32">
        <f t="shared" si="63"/>
        <v>-10035.24</v>
      </c>
      <c r="CV32" s="32">
        <f t="shared" si="64"/>
        <v>-7815.23</v>
      </c>
      <c r="CW32" s="31">
        <f t="shared" si="186"/>
        <v>-63446.09</v>
      </c>
      <c r="CX32" s="31">
        <f t="shared" si="187"/>
        <v>-26359.11</v>
      </c>
      <c r="CY32" s="31">
        <f t="shared" si="188"/>
        <v>-33655.65</v>
      </c>
      <c r="CZ32" s="31">
        <f t="shared" si="189"/>
        <v>-19512.5</v>
      </c>
      <c r="DA32" s="31">
        <f t="shared" si="190"/>
        <v>-10456.650000000001</v>
      </c>
      <c r="DB32" s="31">
        <f t="shared" si="191"/>
        <v>-19357.079999999998</v>
      </c>
      <c r="DC32" s="31">
        <f t="shared" si="192"/>
        <v>-25868.47</v>
      </c>
      <c r="DD32" s="31">
        <f t="shared" si="193"/>
        <v>-2688.41</v>
      </c>
      <c r="DE32" s="31">
        <f t="shared" si="194"/>
        <v>-9101.2999999999956</v>
      </c>
      <c r="DF32" s="31">
        <f t="shared" si="195"/>
        <v>-14630.78</v>
      </c>
      <c r="DG32" s="31">
        <f t="shared" si="196"/>
        <v>-13296.699999999997</v>
      </c>
      <c r="DH32" s="31">
        <f t="shared" si="197"/>
        <v>-10355.17</v>
      </c>
      <c r="DI32" s="32">
        <f t="shared" si="65"/>
        <v>-3172.3</v>
      </c>
      <c r="DJ32" s="32">
        <f t="shared" si="66"/>
        <v>-1317.96</v>
      </c>
      <c r="DK32" s="32">
        <f t="shared" si="67"/>
        <v>-1682.78</v>
      </c>
      <c r="DL32" s="32">
        <f t="shared" si="68"/>
        <v>-975.63</v>
      </c>
      <c r="DM32" s="32">
        <f t="shared" si="69"/>
        <v>-522.83000000000004</v>
      </c>
      <c r="DN32" s="32">
        <f t="shared" si="70"/>
        <v>-967.85</v>
      </c>
      <c r="DO32" s="32">
        <f t="shared" si="71"/>
        <v>-1293.42</v>
      </c>
      <c r="DP32" s="32">
        <f t="shared" si="72"/>
        <v>-134.41999999999999</v>
      </c>
      <c r="DQ32" s="32">
        <f t="shared" si="73"/>
        <v>-455.07</v>
      </c>
      <c r="DR32" s="32">
        <f t="shared" si="74"/>
        <v>-731.54</v>
      </c>
      <c r="DS32" s="32">
        <f t="shared" si="75"/>
        <v>-664.84</v>
      </c>
      <c r="DT32" s="32">
        <f t="shared" si="76"/>
        <v>-517.76</v>
      </c>
      <c r="DU32" s="31">
        <f t="shared" si="77"/>
        <v>-15532.06</v>
      </c>
      <c r="DV32" s="31">
        <f t="shared" si="78"/>
        <v>-6391.5</v>
      </c>
      <c r="DW32" s="31">
        <f t="shared" si="79"/>
        <v>-8087.42</v>
      </c>
      <c r="DX32" s="31">
        <f t="shared" si="80"/>
        <v>-4643.38</v>
      </c>
      <c r="DY32" s="31">
        <f t="shared" si="81"/>
        <v>-2464.8000000000002</v>
      </c>
      <c r="DZ32" s="31">
        <f t="shared" si="82"/>
        <v>-4517.68</v>
      </c>
      <c r="EA32" s="31">
        <f t="shared" si="83"/>
        <v>-5979.04</v>
      </c>
      <c r="EB32" s="31">
        <f t="shared" si="84"/>
        <v>-615.12</v>
      </c>
      <c r="EC32" s="31">
        <f t="shared" si="85"/>
        <v>-2061.21</v>
      </c>
      <c r="ED32" s="31">
        <f t="shared" si="86"/>
        <v>-3280.51</v>
      </c>
      <c r="EE32" s="31">
        <f t="shared" si="87"/>
        <v>-2950.41</v>
      </c>
      <c r="EF32" s="31">
        <f t="shared" si="88"/>
        <v>-2274.37</v>
      </c>
      <c r="EG32" s="32">
        <f t="shared" si="89"/>
        <v>-82150.45</v>
      </c>
      <c r="EH32" s="32">
        <f t="shared" si="90"/>
        <v>-34068.57</v>
      </c>
      <c r="EI32" s="32">
        <f t="shared" si="91"/>
        <v>-43425.85</v>
      </c>
      <c r="EJ32" s="32">
        <f t="shared" si="92"/>
        <v>-25131.510000000002</v>
      </c>
      <c r="EK32" s="32">
        <f t="shared" si="93"/>
        <v>-13444.280000000002</v>
      </c>
      <c r="EL32" s="32">
        <f t="shared" si="94"/>
        <v>-24842.609999999997</v>
      </c>
      <c r="EM32" s="32">
        <f t="shared" si="95"/>
        <v>-33140.93</v>
      </c>
      <c r="EN32" s="32">
        <f t="shared" si="96"/>
        <v>-3437.95</v>
      </c>
      <c r="EO32" s="32">
        <f t="shared" si="97"/>
        <v>-11617.579999999994</v>
      </c>
      <c r="EP32" s="32">
        <f t="shared" si="98"/>
        <v>-18642.830000000002</v>
      </c>
      <c r="EQ32" s="32">
        <f t="shared" si="99"/>
        <v>-16911.949999999997</v>
      </c>
      <c r="ER32" s="32">
        <f t="shared" si="100"/>
        <v>-13147.3</v>
      </c>
    </row>
    <row r="33" spans="1:148" x14ac:dyDescent="0.25">
      <c r="A33" t="s">
        <v>450</v>
      </c>
      <c r="B33" s="1" t="s">
        <v>45</v>
      </c>
      <c r="C33" t="str">
        <f t="shared" ca="1" si="161"/>
        <v>CNR5</v>
      </c>
      <c r="D33" t="str">
        <f t="shared" ca="1" si="1"/>
        <v>CNRL Horizon Industrial System</v>
      </c>
      <c r="E33" s="51">
        <v>4103.6480000000001</v>
      </c>
      <c r="F33" s="51">
        <v>10544.76</v>
      </c>
      <c r="G33" s="51">
        <v>8201.8799999999992</v>
      </c>
      <c r="H33" s="51">
        <v>1410.5039999999999</v>
      </c>
      <c r="I33" s="51">
        <v>2718.4479999999999</v>
      </c>
      <c r="J33" s="51">
        <v>1972.7760000000001</v>
      </c>
      <c r="K33" s="51">
        <v>3011.6239999999998</v>
      </c>
      <c r="L33" s="51">
        <v>974.48</v>
      </c>
      <c r="M33" s="51">
        <v>2889.56</v>
      </c>
      <c r="N33" s="51">
        <v>3212.5317</v>
      </c>
      <c r="O33" s="51">
        <v>722.94560000000001</v>
      </c>
      <c r="P33" s="51">
        <v>1781.5704000000001</v>
      </c>
      <c r="Q33" s="32">
        <v>284816.24</v>
      </c>
      <c r="R33" s="32">
        <v>534692.29</v>
      </c>
      <c r="S33" s="32">
        <v>780063.68</v>
      </c>
      <c r="T33" s="32">
        <v>33275.199999999997</v>
      </c>
      <c r="U33" s="32">
        <v>52037.760000000002</v>
      </c>
      <c r="V33" s="32">
        <v>170572.66</v>
      </c>
      <c r="W33" s="32">
        <v>110885.99</v>
      </c>
      <c r="X33" s="32">
        <v>23902.04</v>
      </c>
      <c r="Y33" s="32">
        <v>332673.28999999998</v>
      </c>
      <c r="Z33" s="32">
        <v>179064.24</v>
      </c>
      <c r="AA33" s="32">
        <v>58503.47</v>
      </c>
      <c r="AB33" s="32">
        <v>171197.17</v>
      </c>
      <c r="AC33" s="2">
        <v>3.17</v>
      </c>
      <c r="AD33" s="2">
        <v>3.17</v>
      </c>
      <c r="AE33" s="2">
        <v>3.17</v>
      </c>
      <c r="AF33" s="2">
        <v>2.8</v>
      </c>
      <c r="AG33" s="2">
        <v>2.8</v>
      </c>
      <c r="AH33" s="2">
        <v>2.8</v>
      </c>
      <c r="AI33" s="2">
        <v>2.8</v>
      </c>
      <c r="AJ33" s="2">
        <v>2.58</v>
      </c>
      <c r="AK33" s="2">
        <v>2.58</v>
      </c>
      <c r="AL33" s="2">
        <v>2.58</v>
      </c>
      <c r="AM33" s="2">
        <v>2.58</v>
      </c>
      <c r="AN33" s="2">
        <v>2.58</v>
      </c>
      <c r="AO33" s="33">
        <v>9028.67</v>
      </c>
      <c r="AP33" s="33">
        <v>16949.75</v>
      </c>
      <c r="AQ33" s="33">
        <v>24728.02</v>
      </c>
      <c r="AR33" s="33">
        <v>931.71</v>
      </c>
      <c r="AS33" s="33">
        <v>1457.06</v>
      </c>
      <c r="AT33" s="33">
        <v>4776.03</v>
      </c>
      <c r="AU33" s="33">
        <v>3104.81</v>
      </c>
      <c r="AV33" s="33">
        <v>616.66999999999996</v>
      </c>
      <c r="AW33" s="33">
        <v>8582.9699999999993</v>
      </c>
      <c r="AX33" s="33">
        <v>4619.8599999999997</v>
      </c>
      <c r="AY33" s="33">
        <v>1509.39</v>
      </c>
      <c r="AZ33" s="33">
        <v>4416.8900000000003</v>
      </c>
      <c r="BA33" s="31">
        <f t="shared" si="41"/>
        <v>28.48</v>
      </c>
      <c r="BB33" s="31">
        <f t="shared" si="42"/>
        <v>53.47</v>
      </c>
      <c r="BC33" s="31">
        <f t="shared" si="43"/>
        <v>78.010000000000005</v>
      </c>
      <c r="BD33" s="31">
        <f t="shared" si="44"/>
        <v>-119.79</v>
      </c>
      <c r="BE33" s="31">
        <f t="shared" si="45"/>
        <v>-187.34</v>
      </c>
      <c r="BF33" s="31">
        <f t="shared" si="46"/>
        <v>-614.05999999999995</v>
      </c>
      <c r="BG33" s="31">
        <f t="shared" si="47"/>
        <v>-399.19</v>
      </c>
      <c r="BH33" s="31">
        <f t="shared" si="48"/>
        <v>-215.12</v>
      </c>
      <c r="BI33" s="31">
        <f t="shared" si="49"/>
        <v>-2994.06</v>
      </c>
      <c r="BJ33" s="31">
        <f t="shared" si="50"/>
        <v>-984.85</v>
      </c>
      <c r="BK33" s="31">
        <f t="shared" si="51"/>
        <v>-321.77</v>
      </c>
      <c r="BL33" s="31">
        <f t="shared" si="52"/>
        <v>-941.58</v>
      </c>
      <c r="BM33" s="6">
        <v>7.0000000000000007E-2</v>
      </c>
      <c r="BN33" s="6">
        <v>7.0000000000000007E-2</v>
      </c>
      <c r="BO33" s="6">
        <v>7.0000000000000007E-2</v>
      </c>
      <c r="BP33" s="6">
        <v>7.0000000000000007E-2</v>
      </c>
      <c r="BQ33" s="6">
        <v>7.0000000000000007E-2</v>
      </c>
      <c r="BR33" s="6">
        <v>7.0000000000000007E-2</v>
      </c>
      <c r="BS33" s="6">
        <v>7.0000000000000007E-2</v>
      </c>
      <c r="BT33" s="6">
        <v>7.0000000000000007E-2</v>
      </c>
      <c r="BU33" s="6">
        <v>7.0000000000000007E-2</v>
      </c>
      <c r="BV33" s="6">
        <v>7.0000000000000007E-2</v>
      </c>
      <c r="BW33" s="6">
        <v>7.0000000000000007E-2</v>
      </c>
      <c r="BX33" s="6">
        <v>7.0000000000000007E-2</v>
      </c>
      <c r="BY33" s="31">
        <v>19937.14</v>
      </c>
      <c r="BZ33" s="31">
        <v>37428.46</v>
      </c>
      <c r="CA33" s="31">
        <v>54604.46</v>
      </c>
      <c r="CB33" s="31">
        <v>2329.2600000000002</v>
      </c>
      <c r="CC33" s="31">
        <v>3642.64</v>
      </c>
      <c r="CD33" s="31">
        <v>11940.09</v>
      </c>
      <c r="CE33" s="31">
        <v>7762.02</v>
      </c>
      <c r="CF33" s="31">
        <v>1673.14</v>
      </c>
      <c r="CG33" s="31">
        <v>23287.13</v>
      </c>
      <c r="CH33" s="31">
        <v>12534.5</v>
      </c>
      <c r="CI33" s="31">
        <v>4095.24</v>
      </c>
      <c r="CJ33" s="31">
        <v>11983.8</v>
      </c>
      <c r="CK33" s="32">
        <f t="shared" si="53"/>
        <v>-1139.26</v>
      </c>
      <c r="CL33" s="32">
        <f t="shared" si="54"/>
        <v>-2138.77</v>
      </c>
      <c r="CM33" s="32">
        <f t="shared" si="55"/>
        <v>-3120.25</v>
      </c>
      <c r="CN33" s="32">
        <f t="shared" si="56"/>
        <v>-133.1</v>
      </c>
      <c r="CO33" s="32">
        <f t="shared" si="57"/>
        <v>-208.15</v>
      </c>
      <c r="CP33" s="32">
        <f t="shared" si="58"/>
        <v>-682.29</v>
      </c>
      <c r="CQ33" s="32">
        <f t="shared" si="59"/>
        <v>-443.54</v>
      </c>
      <c r="CR33" s="32">
        <f t="shared" si="60"/>
        <v>-95.61</v>
      </c>
      <c r="CS33" s="32">
        <f t="shared" si="61"/>
        <v>-1330.69</v>
      </c>
      <c r="CT33" s="32">
        <f t="shared" si="62"/>
        <v>-716.26</v>
      </c>
      <c r="CU33" s="32">
        <f t="shared" si="63"/>
        <v>-234.01</v>
      </c>
      <c r="CV33" s="32">
        <f t="shared" si="64"/>
        <v>-684.79</v>
      </c>
      <c r="CW33" s="31">
        <f t="shared" si="186"/>
        <v>9740.7300000000014</v>
      </c>
      <c r="CX33" s="31">
        <f t="shared" si="187"/>
        <v>18286.47</v>
      </c>
      <c r="CY33" s="31">
        <f t="shared" si="188"/>
        <v>26678.18</v>
      </c>
      <c r="CZ33" s="31">
        <f t="shared" si="189"/>
        <v>1384.2400000000002</v>
      </c>
      <c r="DA33" s="31">
        <f t="shared" si="190"/>
        <v>2164.77</v>
      </c>
      <c r="DB33" s="31">
        <f t="shared" si="191"/>
        <v>7095.83</v>
      </c>
      <c r="DC33" s="31">
        <f t="shared" si="192"/>
        <v>4612.8599999999997</v>
      </c>
      <c r="DD33" s="31">
        <f t="shared" si="193"/>
        <v>1175.9800000000002</v>
      </c>
      <c r="DE33" s="31">
        <f t="shared" si="194"/>
        <v>16367.530000000002</v>
      </c>
      <c r="DF33" s="31">
        <f t="shared" si="195"/>
        <v>8183.2300000000005</v>
      </c>
      <c r="DG33" s="31">
        <f t="shared" si="196"/>
        <v>2673.6099999999992</v>
      </c>
      <c r="DH33" s="31">
        <f t="shared" si="197"/>
        <v>7823.699999999998</v>
      </c>
      <c r="DI33" s="32">
        <f t="shared" si="65"/>
        <v>487.04</v>
      </c>
      <c r="DJ33" s="32">
        <f t="shared" si="66"/>
        <v>914.32</v>
      </c>
      <c r="DK33" s="32">
        <f t="shared" si="67"/>
        <v>1333.91</v>
      </c>
      <c r="DL33" s="32">
        <f t="shared" si="68"/>
        <v>69.209999999999994</v>
      </c>
      <c r="DM33" s="32">
        <f t="shared" si="69"/>
        <v>108.24</v>
      </c>
      <c r="DN33" s="32">
        <f t="shared" si="70"/>
        <v>354.79</v>
      </c>
      <c r="DO33" s="32">
        <f t="shared" si="71"/>
        <v>230.64</v>
      </c>
      <c r="DP33" s="32">
        <f t="shared" si="72"/>
        <v>58.8</v>
      </c>
      <c r="DQ33" s="32">
        <f t="shared" si="73"/>
        <v>818.38</v>
      </c>
      <c r="DR33" s="32">
        <f t="shared" si="74"/>
        <v>409.16</v>
      </c>
      <c r="DS33" s="32">
        <f t="shared" si="75"/>
        <v>133.68</v>
      </c>
      <c r="DT33" s="32">
        <f t="shared" si="76"/>
        <v>391.19</v>
      </c>
      <c r="DU33" s="31">
        <f t="shared" si="77"/>
        <v>2384.6</v>
      </c>
      <c r="DV33" s="31">
        <f t="shared" si="78"/>
        <v>4434.07</v>
      </c>
      <c r="DW33" s="31">
        <f t="shared" si="79"/>
        <v>6410.74</v>
      </c>
      <c r="DX33" s="31">
        <f t="shared" si="80"/>
        <v>329.41</v>
      </c>
      <c r="DY33" s="31">
        <f t="shared" si="81"/>
        <v>510.27</v>
      </c>
      <c r="DZ33" s="31">
        <f t="shared" si="82"/>
        <v>1656.07</v>
      </c>
      <c r="EA33" s="31">
        <f t="shared" si="83"/>
        <v>1066.18</v>
      </c>
      <c r="EB33" s="31">
        <f t="shared" si="84"/>
        <v>269.07</v>
      </c>
      <c r="EC33" s="31">
        <f t="shared" si="85"/>
        <v>3706.82</v>
      </c>
      <c r="ED33" s="31">
        <f t="shared" si="86"/>
        <v>1834.84</v>
      </c>
      <c r="EE33" s="31">
        <f t="shared" si="87"/>
        <v>593.25</v>
      </c>
      <c r="EF33" s="31">
        <f t="shared" si="88"/>
        <v>1718.37</v>
      </c>
      <c r="EG33" s="32">
        <f t="shared" si="89"/>
        <v>12612.370000000003</v>
      </c>
      <c r="EH33" s="32">
        <f t="shared" si="90"/>
        <v>23634.86</v>
      </c>
      <c r="EI33" s="32">
        <f t="shared" si="91"/>
        <v>34422.83</v>
      </c>
      <c r="EJ33" s="32">
        <f t="shared" si="92"/>
        <v>1782.8600000000004</v>
      </c>
      <c r="EK33" s="32">
        <f t="shared" si="93"/>
        <v>2783.2799999999997</v>
      </c>
      <c r="EL33" s="32">
        <f t="shared" si="94"/>
        <v>9106.69</v>
      </c>
      <c r="EM33" s="32">
        <f t="shared" si="95"/>
        <v>5909.68</v>
      </c>
      <c r="EN33" s="32">
        <f t="shared" si="96"/>
        <v>1503.8500000000001</v>
      </c>
      <c r="EO33" s="32">
        <f t="shared" si="97"/>
        <v>20892.730000000003</v>
      </c>
      <c r="EP33" s="32">
        <f t="shared" si="98"/>
        <v>10427.230000000001</v>
      </c>
      <c r="EQ33" s="32">
        <f t="shared" si="99"/>
        <v>3400.5399999999991</v>
      </c>
      <c r="ER33" s="32">
        <f t="shared" si="100"/>
        <v>9933.2599999999984</v>
      </c>
    </row>
    <row r="34" spans="1:148" x14ac:dyDescent="0.25">
      <c r="A34" t="s">
        <v>444</v>
      </c>
      <c r="B34" s="1" t="s">
        <v>159</v>
      </c>
      <c r="C34" t="str">
        <f t="shared" ca="1" si="161"/>
        <v>CR1</v>
      </c>
      <c r="D34" t="str">
        <f t="shared" ca="1" si="1"/>
        <v>Castle River #1 Wind Facility</v>
      </c>
      <c r="E34" s="51">
        <v>16696.195500000002</v>
      </c>
      <c r="F34" s="51">
        <v>9851.7315999999992</v>
      </c>
      <c r="G34" s="51">
        <v>11489.318799999999</v>
      </c>
      <c r="H34" s="51">
        <v>7930.3525</v>
      </c>
      <c r="I34" s="51">
        <v>9061.2332000000006</v>
      </c>
      <c r="J34" s="51">
        <v>9490.0156000000006</v>
      </c>
      <c r="K34" s="51">
        <v>4500.8190999999997</v>
      </c>
      <c r="L34" s="51">
        <v>3695.4416000000001</v>
      </c>
      <c r="M34" s="51">
        <v>6433.5808999999999</v>
      </c>
      <c r="N34" s="51">
        <v>8209.2837999999992</v>
      </c>
      <c r="O34" s="51">
        <v>11138.9112</v>
      </c>
      <c r="P34" s="51">
        <v>12339.441000000001</v>
      </c>
      <c r="Q34" s="32">
        <v>558849.06000000006</v>
      </c>
      <c r="R34" s="32">
        <v>292898.14</v>
      </c>
      <c r="S34" s="32">
        <v>356791.16</v>
      </c>
      <c r="T34" s="32">
        <v>172764.34</v>
      </c>
      <c r="U34" s="32">
        <v>283002.55</v>
      </c>
      <c r="V34" s="32">
        <v>274774.88</v>
      </c>
      <c r="W34" s="32">
        <v>178639.96</v>
      </c>
      <c r="X34" s="32">
        <v>324939.37</v>
      </c>
      <c r="Y34" s="32">
        <v>304755.38</v>
      </c>
      <c r="Z34" s="32">
        <v>348519.52</v>
      </c>
      <c r="AA34" s="32">
        <v>467020.51</v>
      </c>
      <c r="AB34" s="32">
        <v>474735.52</v>
      </c>
      <c r="AC34" s="2">
        <v>2.23</v>
      </c>
      <c r="AD34" s="2">
        <v>2.23</v>
      </c>
      <c r="AE34" s="2">
        <v>2.23</v>
      </c>
      <c r="AF34" s="2">
        <v>2.4900000000000002</v>
      </c>
      <c r="AG34" s="2">
        <v>2.4900000000000002</v>
      </c>
      <c r="AH34" s="2">
        <v>2.4900000000000002</v>
      </c>
      <c r="AI34" s="2">
        <v>2.4900000000000002</v>
      </c>
      <c r="AJ34" s="2">
        <v>1.69</v>
      </c>
      <c r="AK34" s="2">
        <v>1.69</v>
      </c>
      <c r="AL34" s="2">
        <v>1.69</v>
      </c>
      <c r="AM34" s="2">
        <v>1.69</v>
      </c>
      <c r="AN34" s="2">
        <v>1.69</v>
      </c>
      <c r="AO34" s="33">
        <v>12462.33</v>
      </c>
      <c r="AP34" s="33">
        <v>6531.63</v>
      </c>
      <c r="AQ34" s="33">
        <v>7956.44</v>
      </c>
      <c r="AR34" s="33">
        <v>4301.83</v>
      </c>
      <c r="AS34" s="33">
        <v>7046.76</v>
      </c>
      <c r="AT34" s="33">
        <v>6841.89</v>
      </c>
      <c r="AU34" s="33">
        <v>4448.1400000000003</v>
      </c>
      <c r="AV34" s="33">
        <v>5491.48</v>
      </c>
      <c r="AW34" s="33">
        <v>5150.37</v>
      </c>
      <c r="AX34" s="33">
        <v>5889.98</v>
      </c>
      <c r="AY34" s="33">
        <v>7892.65</v>
      </c>
      <c r="AZ34" s="33">
        <v>8023.03</v>
      </c>
      <c r="BA34" s="31">
        <f t="shared" si="41"/>
        <v>55.88</v>
      </c>
      <c r="BB34" s="31">
        <f t="shared" si="42"/>
        <v>29.29</v>
      </c>
      <c r="BC34" s="31">
        <f t="shared" si="43"/>
        <v>35.68</v>
      </c>
      <c r="BD34" s="31">
        <f t="shared" si="44"/>
        <v>-621.95000000000005</v>
      </c>
      <c r="BE34" s="31">
        <f t="shared" si="45"/>
        <v>-1018.81</v>
      </c>
      <c r="BF34" s="31">
        <f t="shared" si="46"/>
        <v>-989.19</v>
      </c>
      <c r="BG34" s="31">
        <f t="shared" si="47"/>
        <v>-643.1</v>
      </c>
      <c r="BH34" s="31">
        <f t="shared" si="48"/>
        <v>-2924.45</v>
      </c>
      <c r="BI34" s="31">
        <f t="shared" si="49"/>
        <v>-2742.8</v>
      </c>
      <c r="BJ34" s="31">
        <f t="shared" si="50"/>
        <v>-1916.86</v>
      </c>
      <c r="BK34" s="31">
        <f t="shared" si="51"/>
        <v>-2568.61</v>
      </c>
      <c r="BL34" s="31">
        <f t="shared" si="52"/>
        <v>-2611.0500000000002</v>
      </c>
      <c r="BM34" s="6">
        <v>4.9000000000000002E-2</v>
      </c>
      <c r="BN34" s="6">
        <v>4.9000000000000002E-2</v>
      </c>
      <c r="BO34" s="6">
        <v>4.9000000000000002E-2</v>
      </c>
      <c r="BP34" s="6">
        <v>4.9000000000000002E-2</v>
      </c>
      <c r="BQ34" s="6">
        <v>4.9000000000000002E-2</v>
      </c>
      <c r="BR34" s="6">
        <v>4.9000000000000002E-2</v>
      </c>
      <c r="BS34" s="6">
        <v>4.9000000000000002E-2</v>
      </c>
      <c r="BT34" s="6">
        <v>4.9000000000000002E-2</v>
      </c>
      <c r="BU34" s="6">
        <v>4.9000000000000002E-2</v>
      </c>
      <c r="BV34" s="6">
        <v>4.9000000000000002E-2</v>
      </c>
      <c r="BW34" s="6">
        <v>4.9000000000000002E-2</v>
      </c>
      <c r="BX34" s="6">
        <v>4.9000000000000002E-2</v>
      </c>
      <c r="BY34" s="31">
        <v>27383.599999999999</v>
      </c>
      <c r="BZ34" s="31">
        <v>14352.01</v>
      </c>
      <c r="CA34" s="31">
        <v>17482.77</v>
      </c>
      <c r="CB34" s="31">
        <v>8465.4500000000007</v>
      </c>
      <c r="CC34" s="31">
        <v>13867.12</v>
      </c>
      <c r="CD34" s="31">
        <v>13463.97</v>
      </c>
      <c r="CE34" s="31">
        <v>8753.36</v>
      </c>
      <c r="CF34" s="31">
        <v>15922.03</v>
      </c>
      <c r="CG34" s="31">
        <v>14933.01</v>
      </c>
      <c r="CH34" s="31">
        <v>17077.46</v>
      </c>
      <c r="CI34" s="31">
        <v>22884</v>
      </c>
      <c r="CJ34" s="31">
        <v>23262.04</v>
      </c>
      <c r="CK34" s="32">
        <f t="shared" si="53"/>
        <v>-2235.4</v>
      </c>
      <c r="CL34" s="32">
        <f t="shared" si="54"/>
        <v>-1171.5899999999999</v>
      </c>
      <c r="CM34" s="32">
        <f t="shared" si="55"/>
        <v>-1427.16</v>
      </c>
      <c r="CN34" s="32">
        <f t="shared" si="56"/>
        <v>-691.06</v>
      </c>
      <c r="CO34" s="32">
        <f t="shared" si="57"/>
        <v>-1132.01</v>
      </c>
      <c r="CP34" s="32">
        <f t="shared" si="58"/>
        <v>-1099.0999999999999</v>
      </c>
      <c r="CQ34" s="32">
        <f t="shared" si="59"/>
        <v>-714.56</v>
      </c>
      <c r="CR34" s="32">
        <f t="shared" si="60"/>
        <v>-1299.76</v>
      </c>
      <c r="CS34" s="32">
        <f t="shared" si="61"/>
        <v>-1219.02</v>
      </c>
      <c r="CT34" s="32">
        <f t="shared" si="62"/>
        <v>-1394.08</v>
      </c>
      <c r="CU34" s="32">
        <f t="shared" si="63"/>
        <v>-1868.08</v>
      </c>
      <c r="CV34" s="32">
        <f t="shared" si="64"/>
        <v>-1898.94</v>
      </c>
      <c r="CW34" s="31">
        <f t="shared" si="186"/>
        <v>12629.989999999998</v>
      </c>
      <c r="CX34" s="31">
        <f t="shared" si="187"/>
        <v>6619.5</v>
      </c>
      <c r="CY34" s="31">
        <f t="shared" si="188"/>
        <v>8063.4900000000007</v>
      </c>
      <c r="CZ34" s="31">
        <f t="shared" si="189"/>
        <v>4094.5100000000011</v>
      </c>
      <c r="DA34" s="31">
        <f t="shared" si="190"/>
        <v>6707.16</v>
      </c>
      <c r="DB34" s="31">
        <f t="shared" si="191"/>
        <v>6512.1699999999983</v>
      </c>
      <c r="DC34" s="31">
        <f t="shared" si="192"/>
        <v>4233.7600000000011</v>
      </c>
      <c r="DD34" s="31">
        <f t="shared" si="193"/>
        <v>12055.240000000002</v>
      </c>
      <c r="DE34" s="31">
        <f t="shared" si="194"/>
        <v>11306.419999999998</v>
      </c>
      <c r="DF34" s="31">
        <f t="shared" si="195"/>
        <v>11710.26</v>
      </c>
      <c r="DG34" s="31">
        <f t="shared" si="196"/>
        <v>15691.88</v>
      </c>
      <c r="DH34" s="31">
        <f t="shared" si="197"/>
        <v>15951.120000000003</v>
      </c>
      <c r="DI34" s="32">
        <f t="shared" si="65"/>
        <v>631.5</v>
      </c>
      <c r="DJ34" s="32">
        <f t="shared" si="66"/>
        <v>330.98</v>
      </c>
      <c r="DK34" s="32">
        <f t="shared" si="67"/>
        <v>403.17</v>
      </c>
      <c r="DL34" s="32">
        <f t="shared" si="68"/>
        <v>204.73</v>
      </c>
      <c r="DM34" s="32">
        <f t="shared" si="69"/>
        <v>335.36</v>
      </c>
      <c r="DN34" s="32">
        <f t="shared" si="70"/>
        <v>325.61</v>
      </c>
      <c r="DO34" s="32">
        <f t="shared" si="71"/>
        <v>211.69</v>
      </c>
      <c r="DP34" s="32">
        <f t="shared" si="72"/>
        <v>602.76</v>
      </c>
      <c r="DQ34" s="32">
        <f t="shared" si="73"/>
        <v>565.32000000000005</v>
      </c>
      <c r="DR34" s="32">
        <f t="shared" si="74"/>
        <v>585.51</v>
      </c>
      <c r="DS34" s="32">
        <f t="shared" si="75"/>
        <v>784.59</v>
      </c>
      <c r="DT34" s="32">
        <f t="shared" si="76"/>
        <v>797.56</v>
      </c>
      <c r="DU34" s="31">
        <f t="shared" si="77"/>
        <v>3091.91</v>
      </c>
      <c r="DV34" s="31">
        <f t="shared" si="78"/>
        <v>1605.08</v>
      </c>
      <c r="DW34" s="31">
        <f t="shared" si="79"/>
        <v>1937.65</v>
      </c>
      <c r="DX34" s="31">
        <f t="shared" si="80"/>
        <v>974.37</v>
      </c>
      <c r="DY34" s="31">
        <f t="shared" si="81"/>
        <v>1580.98</v>
      </c>
      <c r="DZ34" s="31">
        <f t="shared" si="82"/>
        <v>1519.85</v>
      </c>
      <c r="EA34" s="31">
        <f t="shared" si="83"/>
        <v>978.56</v>
      </c>
      <c r="EB34" s="31">
        <f t="shared" si="84"/>
        <v>2758.28</v>
      </c>
      <c r="EC34" s="31">
        <f t="shared" si="85"/>
        <v>2560.61</v>
      </c>
      <c r="ED34" s="31">
        <f t="shared" si="86"/>
        <v>2625.67</v>
      </c>
      <c r="EE34" s="31">
        <f t="shared" si="87"/>
        <v>3481.88</v>
      </c>
      <c r="EF34" s="31">
        <f t="shared" si="88"/>
        <v>3503.45</v>
      </c>
      <c r="EG34" s="32">
        <f t="shared" si="89"/>
        <v>16353.399999999998</v>
      </c>
      <c r="EH34" s="32">
        <f t="shared" si="90"/>
        <v>8555.56</v>
      </c>
      <c r="EI34" s="32">
        <f t="shared" si="91"/>
        <v>10404.31</v>
      </c>
      <c r="EJ34" s="32">
        <f t="shared" si="92"/>
        <v>5273.6100000000006</v>
      </c>
      <c r="EK34" s="32">
        <f t="shared" si="93"/>
        <v>8623.5</v>
      </c>
      <c r="EL34" s="32">
        <f t="shared" si="94"/>
        <v>8357.6299999999974</v>
      </c>
      <c r="EM34" s="32">
        <f t="shared" si="95"/>
        <v>5424.01</v>
      </c>
      <c r="EN34" s="32">
        <f t="shared" si="96"/>
        <v>15416.280000000002</v>
      </c>
      <c r="EO34" s="32">
        <f t="shared" si="97"/>
        <v>14432.349999999999</v>
      </c>
      <c r="EP34" s="32">
        <f t="shared" si="98"/>
        <v>14921.44</v>
      </c>
      <c r="EQ34" s="32">
        <f t="shared" si="99"/>
        <v>19958.349999999999</v>
      </c>
      <c r="ER34" s="32">
        <f t="shared" si="100"/>
        <v>20252.130000000005</v>
      </c>
    </row>
    <row r="35" spans="1:148" x14ac:dyDescent="0.25">
      <c r="A35" t="s">
        <v>520</v>
      </c>
      <c r="B35" s="1" t="s">
        <v>160</v>
      </c>
      <c r="C35" t="str">
        <f t="shared" ca="1" si="161"/>
        <v>CRE3</v>
      </c>
      <c r="D35" t="str">
        <f t="shared" ca="1" si="1"/>
        <v>Cowley North Wind Facility</v>
      </c>
      <c r="E35" s="51">
        <v>6484.2885999999999</v>
      </c>
      <c r="F35" s="51">
        <v>4062.8395</v>
      </c>
      <c r="G35" s="51">
        <v>5219.2491</v>
      </c>
      <c r="H35" s="51">
        <v>3149.7213999999999</v>
      </c>
      <c r="I35" s="51">
        <v>3913.2845000000002</v>
      </c>
      <c r="J35" s="51">
        <v>4012.0725000000002</v>
      </c>
      <c r="K35" s="51">
        <v>1857.3724</v>
      </c>
      <c r="L35" s="51">
        <v>1634.0533</v>
      </c>
      <c r="M35" s="51">
        <v>2766.4479999999999</v>
      </c>
      <c r="N35" s="51">
        <v>3489.9175</v>
      </c>
      <c r="O35" s="51">
        <v>4667.8473999999997</v>
      </c>
      <c r="P35" s="51">
        <v>5668.4250000000002</v>
      </c>
      <c r="Q35" s="32">
        <v>216385.81</v>
      </c>
      <c r="R35" s="32">
        <v>120857.02</v>
      </c>
      <c r="S35" s="32">
        <v>168338.01</v>
      </c>
      <c r="T35" s="32">
        <v>70422.31</v>
      </c>
      <c r="U35" s="32">
        <v>113498.05</v>
      </c>
      <c r="V35" s="32">
        <v>115591.62</v>
      </c>
      <c r="W35" s="32">
        <v>82851.320000000007</v>
      </c>
      <c r="X35" s="32">
        <v>137293.57</v>
      </c>
      <c r="Y35" s="32">
        <v>145338.59</v>
      </c>
      <c r="Z35" s="32">
        <v>156271.95000000001</v>
      </c>
      <c r="AA35" s="32">
        <v>244768.83</v>
      </c>
      <c r="AB35" s="32">
        <v>226600.46</v>
      </c>
      <c r="AC35" s="2">
        <v>4.03</v>
      </c>
      <c r="AD35" s="2">
        <v>4.03</v>
      </c>
      <c r="AE35" s="2">
        <v>4.03</v>
      </c>
      <c r="AF35" s="2">
        <v>4.3</v>
      </c>
      <c r="AG35" s="2">
        <v>4.3</v>
      </c>
      <c r="AH35" s="2">
        <v>4.3</v>
      </c>
      <c r="AI35" s="2">
        <v>4.3</v>
      </c>
      <c r="AJ35" s="2">
        <v>3.49</v>
      </c>
      <c r="AK35" s="2">
        <v>3.49</v>
      </c>
      <c r="AL35" s="2">
        <v>3.49</v>
      </c>
      <c r="AM35" s="2">
        <v>3.49</v>
      </c>
      <c r="AN35" s="2">
        <v>3.49</v>
      </c>
      <c r="AO35" s="33">
        <v>8720.35</v>
      </c>
      <c r="AP35" s="33">
        <v>4870.54</v>
      </c>
      <c r="AQ35" s="33">
        <v>6784.02</v>
      </c>
      <c r="AR35" s="33">
        <v>3028.16</v>
      </c>
      <c r="AS35" s="33">
        <v>4880.42</v>
      </c>
      <c r="AT35" s="33">
        <v>4970.4399999999996</v>
      </c>
      <c r="AU35" s="33">
        <v>3562.61</v>
      </c>
      <c r="AV35" s="33">
        <v>4791.55</v>
      </c>
      <c r="AW35" s="33">
        <v>5072.32</v>
      </c>
      <c r="AX35" s="33">
        <v>5453.89</v>
      </c>
      <c r="AY35" s="33">
        <v>8542.43</v>
      </c>
      <c r="AZ35" s="33">
        <v>7908.36</v>
      </c>
      <c r="BA35" s="31">
        <f t="shared" si="41"/>
        <v>21.64</v>
      </c>
      <c r="BB35" s="31">
        <f t="shared" si="42"/>
        <v>12.09</v>
      </c>
      <c r="BC35" s="31">
        <f t="shared" si="43"/>
        <v>16.829999999999998</v>
      </c>
      <c r="BD35" s="31">
        <f t="shared" si="44"/>
        <v>-253.52</v>
      </c>
      <c r="BE35" s="31">
        <f t="shared" si="45"/>
        <v>-408.59</v>
      </c>
      <c r="BF35" s="31">
        <f t="shared" si="46"/>
        <v>-416.13</v>
      </c>
      <c r="BG35" s="31">
        <f t="shared" si="47"/>
        <v>-298.26</v>
      </c>
      <c r="BH35" s="31">
        <f t="shared" si="48"/>
        <v>-1235.6400000000001</v>
      </c>
      <c r="BI35" s="31">
        <f t="shared" si="49"/>
        <v>-1308.05</v>
      </c>
      <c r="BJ35" s="31">
        <f t="shared" si="50"/>
        <v>-859.5</v>
      </c>
      <c r="BK35" s="31">
        <f t="shared" si="51"/>
        <v>-1346.23</v>
      </c>
      <c r="BL35" s="31">
        <f t="shared" si="52"/>
        <v>-1246.3</v>
      </c>
      <c r="BM35" s="6">
        <v>8.3000000000000004E-2</v>
      </c>
      <c r="BN35" s="6">
        <v>8.3000000000000004E-2</v>
      </c>
      <c r="BO35" s="6">
        <v>8.3000000000000004E-2</v>
      </c>
      <c r="BP35" s="6">
        <v>8.3000000000000004E-2</v>
      </c>
      <c r="BQ35" s="6">
        <v>8.3000000000000004E-2</v>
      </c>
      <c r="BR35" s="6">
        <v>8.3000000000000004E-2</v>
      </c>
      <c r="BS35" s="6">
        <v>8.3000000000000004E-2</v>
      </c>
      <c r="BT35" s="6">
        <v>8.3000000000000004E-2</v>
      </c>
      <c r="BU35" s="6">
        <v>8.3000000000000004E-2</v>
      </c>
      <c r="BV35" s="6">
        <v>8.3000000000000004E-2</v>
      </c>
      <c r="BW35" s="6">
        <v>8.3000000000000004E-2</v>
      </c>
      <c r="BX35" s="6">
        <v>8.3000000000000004E-2</v>
      </c>
      <c r="BY35" s="31">
        <v>17960.02</v>
      </c>
      <c r="BZ35" s="31">
        <v>10031.129999999999</v>
      </c>
      <c r="CA35" s="31">
        <v>13972.05</v>
      </c>
      <c r="CB35" s="31">
        <v>5845.05</v>
      </c>
      <c r="CC35" s="31">
        <v>9420.34</v>
      </c>
      <c r="CD35" s="31">
        <v>9594.1</v>
      </c>
      <c r="CE35" s="31">
        <v>6876.66</v>
      </c>
      <c r="CF35" s="31">
        <v>11395.37</v>
      </c>
      <c r="CG35" s="31">
        <v>12063.1</v>
      </c>
      <c r="CH35" s="31">
        <v>12970.57</v>
      </c>
      <c r="CI35" s="31">
        <v>20315.810000000001</v>
      </c>
      <c r="CJ35" s="31">
        <v>18807.84</v>
      </c>
      <c r="CK35" s="32">
        <f t="shared" si="53"/>
        <v>-865.54</v>
      </c>
      <c r="CL35" s="32">
        <f t="shared" si="54"/>
        <v>-483.43</v>
      </c>
      <c r="CM35" s="32">
        <f t="shared" si="55"/>
        <v>-673.35</v>
      </c>
      <c r="CN35" s="32">
        <f t="shared" si="56"/>
        <v>-281.69</v>
      </c>
      <c r="CO35" s="32">
        <f t="shared" si="57"/>
        <v>-453.99</v>
      </c>
      <c r="CP35" s="32">
        <f t="shared" si="58"/>
        <v>-462.37</v>
      </c>
      <c r="CQ35" s="32">
        <f t="shared" si="59"/>
        <v>-331.41</v>
      </c>
      <c r="CR35" s="32">
        <f t="shared" si="60"/>
        <v>-549.16999999999996</v>
      </c>
      <c r="CS35" s="32">
        <f t="shared" si="61"/>
        <v>-581.35</v>
      </c>
      <c r="CT35" s="32">
        <f t="shared" si="62"/>
        <v>-625.09</v>
      </c>
      <c r="CU35" s="32">
        <f t="shared" si="63"/>
        <v>-979.08</v>
      </c>
      <c r="CV35" s="32">
        <f t="shared" si="64"/>
        <v>-906.4</v>
      </c>
      <c r="CW35" s="31">
        <f t="shared" si="186"/>
        <v>8352.49</v>
      </c>
      <c r="CX35" s="31">
        <f t="shared" si="187"/>
        <v>4665.0699999999988</v>
      </c>
      <c r="CY35" s="31">
        <f t="shared" si="188"/>
        <v>6497.8499999999985</v>
      </c>
      <c r="CZ35" s="31">
        <f t="shared" si="189"/>
        <v>2788.7200000000007</v>
      </c>
      <c r="DA35" s="31">
        <f t="shared" si="190"/>
        <v>4494.5200000000004</v>
      </c>
      <c r="DB35" s="31">
        <f t="shared" si="191"/>
        <v>4577.42</v>
      </c>
      <c r="DC35" s="31">
        <f t="shared" si="192"/>
        <v>3280.8999999999996</v>
      </c>
      <c r="DD35" s="31">
        <f t="shared" si="193"/>
        <v>7290.2900000000009</v>
      </c>
      <c r="DE35" s="31">
        <f t="shared" si="194"/>
        <v>7717.4800000000005</v>
      </c>
      <c r="DF35" s="31">
        <f t="shared" si="195"/>
        <v>7751.0899999999992</v>
      </c>
      <c r="DG35" s="31">
        <f t="shared" si="196"/>
        <v>12140.529999999999</v>
      </c>
      <c r="DH35" s="31">
        <f t="shared" si="197"/>
        <v>11239.379999999997</v>
      </c>
      <c r="DI35" s="32">
        <f t="shared" si="65"/>
        <v>417.62</v>
      </c>
      <c r="DJ35" s="32">
        <f t="shared" si="66"/>
        <v>233.25</v>
      </c>
      <c r="DK35" s="32">
        <f t="shared" si="67"/>
        <v>324.89</v>
      </c>
      <c r="DL35" s="32">
        <f t="shared" si="68"/>
        <v>139.44</v>
      </c>
      <c r="DM35" s="32">
        <f t="shared" si="69"/>
        <v>224.73</v>
      </c>
      <c r="DN35" s="32">
        <f t="shared" si="70"/>
        <v>228.87</v>
      </c>
      <c r="DO35" s="32">
        <f t="shared" si="71"/>
        <v>164.05</v>
      </c>
      <c r="DP35" s="32">
        <f t="shared" si="72"/>
        <v>364.51</v>
      </c>
      <c r="DQ35" s="32">
        <f t="shared" si="73"/>
        <v>385.87</v>
      </c>
      <c r="DR35" s="32">
        <f t="shared" si="74"/>
        <v>387.55</v>
      </c>
      <c r="DS35" s="32">
        <f t="shared" si="75"/>
        <v>607.03</v>
      </c>
      <c r="DT35" s="32">
        <f t="shared" si="76"/>
        <v>561.97</v>
      </c>
      <c r="DU35" s="31">
        <f t="shared" si="77"/>
        <v>2044.75</v>
      </c>
      <c r="DV35" s="31">
        <f t="shared" si="78"/>
        <v>1131.18</v>
      </c>
      <c r="DW35" s="31">
        <f t="shared" si="79"/>
        <v>1561.43</v>
      </c>
      <c r="DX35" s="31">
        <f t="shared" si="80"/>
        <v>663.63</v>
      </c>
      <c r="DY35" s="31">
        <f t="shared" si="81"/>
        <v>1059.43</v>
      </c>
      <c r="DZ35" s="31">
        <f t="shared" si="82"/>
        <v>1068.31</v>
      </c>
      <c r="EA35" s="31">
        <f t="shared" si="83"/>
        <v>758.32</v>
      </c>
      <c r="EB35" s="31">
        <f t="shared" si="84"/>
        <v>1668.04</v>
      </c>
      <c r="EC35" s="31">
        <f t="shared" si="85"/>
        <v>1747.81</v>
      </c>
      <c r="ED35" s="31">
        <f t="shared" si="86"/>
        <v>1737.95</v>
      </c>
      <c r="EE35" s="31">
        <f t="shared" si="87"/>
        <v>2693.87</v>
      </c>
      <c r="EF35" s="31">
        <f t="shared" si="88"/>
        <v>2468.58</v>
      </c>
      <c r="EG35" s="32">
        <f t="shared" si="89"/>
        <v>10814.86</v>
      </c>
      <c r="EH35" s="32">
        <f t="shared" si="90"/>
        <v>6029.4999999999991</v>
      </c>
      <c r="EI35" s="32">
        <f t="shared" si="91"/>
        <v>8384.1699999999983</v>
      </c>
      <c r="EJ35" s="32">
        <f t="shared" si="92"/>
        <v>3591.7900000000009</v>
      </c>
      <c r="EK35" s="32">
        <f t="shared" si="93"/>
        <v>5778.68</v>
      </c>
      <c r="EL35" s="32">
        <f t="shared" si="94"/>
        <v>5874.6</v>
      </c>
      <c r="EM35" s="32">
        <f t="shared" si="95"/>
        <v>4203.2699999999995</v>
      </c>
      <c r="EN35" s="32">
        <f t="shared" si="96"/>
        <v>9322.84</v>
      </c>
      <c r="EO35" s="32">
        <f t="shared" si="97"/>
        <v>9851.16</v>
      </c>
      <c r="EP35" s="32">
        <f t="shared" si="98"/>
        <v>9876.59</v>
      </c>
      <c r="EQ35" s="32">
        <f t="shared" si="99"/>
        <v>15441.43</v>
      </c>
      <c r="ER35" s="32">
        <f t="shared" si="100"/>
        <v>14269.929999999997</v>
      </c>
    </row>
    <row r="36" spans="1:148" x14ac:dyDescent="0.25">
      <c r="A36" t="s">
        <v>451</v>
      </c>
      <c r="B36" s="1" t="s">
        <v>48</v>
      </c>
      <c r="C36" t="str">
        <f t="shared" ca="1" si="161"/>
        <v>CRR1</v>
      </c>
      <c r="D36" t="str">
        <f t="shared" ca="1" si="1"/>
        <v>Castle Rock Wind Facility</v>
      </c>
      <c r="I36" s="51">
        <v>1214.2977000000001</v>
      </c>
      <c r="J36" s="51">
        <v>16005.3629</v>
      </c>
      <c r="K36" s="51">
        <v>10835.082</v>
      </c>
      <c r="L36" s="51">
        <v>9236.1710000000003</v>
      </c>
      <c r="M36" s="51">
        <v>13637.295</v>
      </c>
      <c r="N36" s="51">
        <v>17954.272000000001</v>
      </c>
      <c r="O36" s="51">
        <v>21360.917000000001</v>
      </c>
      <c r="P36" s="51">
        <v>26082.923599999998</v>
      </c>
      <c r="Q36" s="32"/>
      <c r="R36" s="32"/>
      <c r="S36" s="32"/>
      <c r="T36" s="32"/>
      <c r="U36" s="32">
        <v>26046.21</v>
      </c>
      <c r="V36" s="32">
        <v>345592.82</v>
      </c>
      <c r="W36" s="32">
        <v>377962.59</v>
      </c>
      <c r="X36" s="32">
        <v>726814.45</v>
      </c>
      <c r="Y36" s="32">
        <v>585770.87</v>
      </c>
      <c r="Z36" s="32">
        <v>822771.19999999995</v>
      </c>
      <c r="AA36" s="32">
        <v>1029765.43</v>
      </c>
      <c r="AB36" s="32">
        <v>1065609.67</v>
      </c>
      <c r="AG36" s="2">
        <v>2.3199999999999998</v>
      </c>
      <c r="AH36" s="2">
        <v>2.3199999999999998</v>
      </c>
      <c r="AI36" s="2">
        <v>2.3199999999999998</v>
      </c>
      <c r="AJ36" s="2">
        <v>1.22</v>
      </c>
      <c r="AK36" s="2">
        <v>1.22</v>
      </c>
      <c r="AL36" s="2">
        <v>1.22</v>
      </c>
      <c r="AM36" s="2">
        <v>1.22</v>
      </c>
      <c r="AN36" s="2">
        <v>1.22</v>
      </c>
      <c r="AO36" s="33"/>
      <c r="AP36" s="33"/>
      <c r="AQ36" s="33"/>
      <c r="AR36" s="33"/>
      <c r="AS36" s="33">
        <v>604.27</v>
      </c>
      <c r="AT36" s="33">
        <v>8017.75</v>
      </c>
      <c r="AU36" s="33">
        <v>8768.73</v>
      </c>
      <c r="AV36" s="33">
        <v>8867.14</v>
      </c>
      <c r="AW36" s="33">
        <v>7146.4</v>
      </c>
      <c r="AX36" s="33">
        <v>10037.81</v>
      </c>
      <c r="AY36" s="33">
        <v>12563.14</v>
      </c>
      <c r="AZ36" s="33">
        <v>13000.44</v>
      </c>
      <c r="BA36" s="31">
        <f t="shared" si="41"/>
        <v>0</v>
      </c>
      <c r="BB36" s="31">
        <f t="shared" si="42"/>
        <v>0</v>
      </c>
      <c r="BC36" s="31">
        <f t="shared" si="43"/>
        <v>0</v>
      </c>
      <c r="BD36" s="31">
        <f t="shared" si="44"/>
        <v>0</v>
      </c>
      <c r="BE36" s="31">
        <f t="shared" si="45"/>
        <v>-93.77</v>
      </c>
      <c r="BF36" s="31">
        <f t="shared" si="46"/>
        <v>-1244.1300000000001</v>
      </c>
      <c r="BG36" s="31">
        <f t="shared" si="47"/>
        <v>-1360.67</v>
      </c>
      <c r="BH36" s="31">
        <f t="shared" si="48"/>
        <v>-6541.33</v>
      </c>
      <c r="BI36" s="31">
        <f t="shared" si="49"/>
        <v>-5271.94</v>
      </c>
      <c r="BJ36" s="31">
        <f t="shared" si="50"/>
        <v>-4525.24</v>
      </c>
      <c r="BK36" s="31">
        <f t="shared" si="51"/>
        <v>-5663.71</v>
      </c>
      <c r="BL36" s="31">
        <f t="shared" si="52"/>
        <v>-5860.85</v>
      </c>
      <c r="BM36" s="6">
        <v>4.6399999999999997E-2</v>
      </c>
      <c r="BN36" s="6">
        <v>4.6399999999999997E-2</v>
      </c>
      <c r="BO36" s="6">
        <v>4.6399999999999997E-2</v>
      </c>
      <c r="BP36" s="6">
        <v>4.6399999999999997E-2</v>
      </c>
      <c r="BQ36" s="6">
        <v>4.6399999999999997E-2</v>
      </c>
      <c r="BR36" s="6">
        <v>4.6399999999999997E-2</v>
      </c>
      <c r="BS36" s="6">
        <v>4.6399999999999997E-2</v>
      </c>
      <c r="BT36" s="6">
        <v>4.6399999999999997E-2</v>
      </c>
      <c r="BU36" s="6">
        <v>4.6399999999999997E-2</v>
      </c>
      <c r="BV36" s="6">
        <v>4.6399999999999997E-2</v>
      </c>
      <c r="BW36" s="6">
        <v>4.6399999999999997E-2</v>
      </c>
      <c r="BX36" s="6">
        <v>4.6399999999999997E-2</v>
      </c>
      <c r="BY36" s="31">
        <v>0</v>
      </c>
      <c r="BZ36" s="31">
        <v>0</v>
      </c>
      <c r="CA36" s="31">
        <v>0</v>
      </c>
      <c r="CB36" s="31">
        <v>0</v>
      </c>
      <c r="CC36" s="31">
        <v>1208.54</v>
      </c>
      <c r="CD36" s="31">
        <v>16035.51</v>
      </c>
      <c r="CE36" s="31">
        <v>17537.46</v>
      </c>
      <c r="CF36" s="31">
        <v>33724.19</v>
      </c>
      <c r="CG36" s="31">
        <v>27179.77</v>
      </c>
      <c r="CH36" s="31">
        <v>38176.58</v>
      </c>
      <c r="CI36" s="31">
        <v>47781.120000000003</v>
      </c>
      <c r="CJ36" s="31">
        <v>49444.29</v>
      </c>
      <c r="CK36" s="32">
        <f t="shared" si="53"/>
        <v>0</v>
      </c>
      <c r="CL36" s="32">
        <f t="shared" si="54"/>
        <v>0</v>
      </c>
      <c r="CM36" s="32">
        <f t="shared" si="55"/>
        <v>0</v>
      </c>
      <c r="CN36" s="32">
        <f t="shared" si="56"/>
        <v>0</v>
      </c>
      <c r="CO36" s="32">
        <f t="shared" si="57"/>
        <v>-104.18</v>
      </c>
      <c r="CP36" s="32">
        <f t="shared" si="58"/>
        <v>-1382.37</v>
      </c>
      <c r="CQ36" s="32">
        <f t="shared" si="59"/>
        <v>-1511.85</v>
      </c>
      <c r="CR36" s="32">
        <f t="shared" si="60"/>
        <v>-2907.26</v>
      </c>
      <c r="CS36" s="32">
        <f t="shared" si="61"/>
        <v>-2343.08</v>
      </c>
      <c r="CT36" s="32">
        <f t="shared" si="62"/>
        <v>-3291.08</v>
      </c>
      <c r="CU36" s="32">
        <f t="shared" si="63"/>
        <v>-4119.0600000000004</v>
      </c>
      <c r="CV36" s="32">
        <f t="shared" si="64"/>
        <v>-4262.4399999999996</v>
      </c>
      <c r="CW36" s="31">
        <f t="shared" si="186"/>
        <v>0</v>
      </c>
      <c r="CX36" s="31">
        <f t="shared" si="187"/>
        <v>0</v>
      </c>
      <c r="CY36" s="31">
        <f t="shared" si="188"/>
        <v>0</v>
      </c>
      <c r="CZ36" s="31">
        <f t="shared" si="189"/>
        <v>0</v>
      </c>
      <c r="DA36" s="31">
        <f t="shared" si="190"/>
        <v>593.8599999999999</v>
      </c>
      <c r="DB36" s="31">
        <f t="shared" si="191"/>
        <v>7879.5199999999995</v>
      </c>
      <c r="DC36" s="31">
        <f t="shared" si="192"/>
        <v>8617.5499999999993</v>
      </c>
      <c r="DD36" s="31">
        <f t="shared" si="193"/>
        <v>28491.120000000003</v>
      </c>
      <c r="DE36" s="31">
        <f t="shared" si="194"/>
        <v>22962.23</v>
      </c>
      <c r="DF36" s="31">
        <f t="shared" si="195"/>
        <v>29372.93</v>
      </c>
      <c r="DG36" s="31">
        <f t="shared" si="196"/>
        <v>36762.630000000005</v>
      </c>
      <c r="DH36" s="31">
        <f t="shared" si="197"/>
        <v>38042.259999999995</v>
      </c>
      <c r="DI36" s="32">
        <f t="shared" si="65"/>
        <v>0</v>
      </c>
      <c r="DJ36" s="32">
        <f t="shared" si="66"/>
        <v>0</v>
      </c>
      <c r="DK36" s="32">
        <f t="shared" si="67"/>
        <v>0</v>
      </c>
      <c r="DL36" s="32">
        <f t="shared" si="68"/>
        <v>0</v>
      </c>
      <c r="DM36" s="32">
        <f t="shared" si="69"/>
        <v>29.69</v>
      </c>
      <c r="DN36" s="32">
        <f t="shared" si="70"/>
        <v>393.98</v>
      </c>
      <c r="DO36" s="32">
        <f t="shared" si="71"/>
        <v>430.88</v>
      </c>
      <c r="DP36" s="32">
        <f t="shared" si="72"/>
        <v>1424.56</v>
      </c>
      <c r="DQ36" s="32">
        <f t="shared" si="73"/>
        <v>1148.1099999999999</v>
      </c>
      <c r="DR36" s="32">
        <f t="shared" si="74"/>
        <v>1468.65</v>
      </c>
      <c r="DS36" s="32">
        <f t="shared" si="75"/>
        <v>1838.13</v>
      </c>
      <c r="DT36" s="32">
        <f t="shared" si="76"/>
        <v>1902.11</v>
      </c>
      <c r="DU36" s="31">
        <f t="shared" si="77"/>
        <v>0</v>
      </c>
      <c r="DV36" s="31">
        <f t="shared" si="78"/>
        <v>0</v>
      </c>
      <c r="DW36" s="31">
        <f t="shared" si="79"/>
        <v>0</v>
      </c>
      <c r="DX36" s="31">
        <f t="shared" si="80"/>
        <v>0</v>
      </c>
      <c r="DY36" s="31">
        <f t="shared" si="81"/>
        <v>139.97999999999999</v>
      </c>
      <c r="DZ36" s="31">
        <f t="shared" si="82"/>
        <v>1838.97</v>
      </c>
      <c r="EA36" s="31">
        <f t="shared" si="83"/>
        <v>1991.79</v>
      </c>
      <c r="EB36" s="31">
        <f t="shared" si="84"/>
        <v>6518.86</v>
      </c>
      <c r="EC36" s="31">
        <f t="shared" si="85"/>
        <v>5200.34</v>
      </c>
      <c r="ED36" s="31">
        <f t="shared" si="86"/>
        <v>6585.99</v>
      </c>
      <c r="EE36" s="31">
        <f t="shared" si="87"/>
        <v>8157.28</v>
      </c>
      <c r="EF36" s="31">
        <f t="shared" si="88"/>
        <v>8355.4699999999993</v>
      </c>
      <c r="EG36" s="32">
        <f t="shared" si="89"/>
        <v>0</v>
      </c>
      <c r="EH36" s="32">
        <f t="shared" si="90"/>
        <v>0</v>
      </c>
      <c r="EI36" s="32">
        <f t="shared" si="91"/>
        <v>0</v>
      </c>
      <c r="EJ36" s="32">
        <f t="shared" si="92"/>
        <v>0</v>
      </c>
      <c r="EK36" s="32">
        <f t="shared" si="93"/>
        <v>763.53</v>
      </c>
      <c r="EL36" s="32">
        <f t="shared" si="94"/>
        <v>10112.469999999999</v>
      </c>
      <c r="EM36" s="32">
        <f t="shared" si="95"/>
        <v>11040.219999999998</v>
      </c>
      <c r="EN36" s="32">
        <f t="shared" si="96"/>
        <v>36434.54</v>
      </c>
      <c r="EO36" s="32">
        <f t="shared" si="97"/>
        <v>29310.68</v>
      </c>
      <c r="EP36" s="32">
        <f t="shared" si="98"/>
        <v>37427.57</v>
      </c>
      <c r="EQ36" s="32">
        <f t="shared" si="99"/>
        <v>46758.04</v>
      </c>
      <c r="ER36" s="32">
        <f t="shared" si="100"/>
        <v>48299.839999999997</v>
      </c>
    </row>
    <row r="37" spans="1:148" x14ac:dyDescent="0.25">
      <c r="A37" t="s">
        <v>452</v>
      </c>
      <c r="B37" s="1" t="s">
        <v>69</v>
      </c>
      <c r="C37" t="str">
        <f t="shared" ca="1" si="161"/>
        <v>CRS1</v>
      </c>
      <c r="D37" t="str">
        <f t="shared" ca="1" si="1"/>
        <v>Crossfield Energy Centre #1</v>
      </c>
      <c r="E37" s="51">
        <v>5412.9108347000001</v>
      </c>
      <c r="F37" s="51">
        <v>8159.8741356999999</v>
      </c>
      <c r="G37" s="51">
        <v>9838.0549719999999</v>
      </c>
      <c r="H37" s="51">
        <v>1940.5693283999999</v>
      </c>
      <c r="I37" s="51">
        <v>3007.0463003</v>
      </c>
      <c r="J37" s="51">
        <v>8237.1871458000005</v>
      </c>
      <c r="K37" s="51">
        <v>3583.2690831</v>
      </c>
      <c r="L37" s="51">
        <v>2848.9792972999999</v>
      </c>
      <c r="M37" s="51">
        <v>6628.1768474999999</v>
      </c>
      <c r="N37" s="51">
        <v>2189.8857727</v>
      </c>
      <c r="O37" s="51">
        <v>7255.7211577999997</v>
      </c>
      <c r="P37" s="51">
        <v>8244.6987589</v>
      </c>
      <c r="Q37" s="32">
        <v>1822389.79</v>
      </c>
      <c r="R37" s="32">
        <v>613245.15</v>
      </c>
      <c r="S37" s="32">
        <v>974179.07</v>
      </c>
      <c r="T37" s="32">
        <v>238797.28</v>
      </c>
      <c r="U37" s="32">
        <v>279564.21000000002</v>
      </c>
      <c r="V37" s="32">
        <v>1070930.1200000001</v>
      </c>
      <c r="W37" s="32">
        <v>1572332.93</v>
      </c>
      <c r="X37" s="32">
        <v>1055556.6399999999</v>
      </c>
      <c r="Y37" s="32">
        <v>2146548.1800000002</v>
      </c>
      <c r="Z37" s="32">
        <v>343596.35</v>
      </c>
      <c r="AA37" s="32">
        <v>1658241.61</v>
      </c>
      <c r="AB37" s="32">
        <v>995781.12</v>
      </c>
      <c r="AC37" s="2">
        <v>1.05</v>
      </c>
      <c r="AD37" s="2">
        <v>1.05</v>
      </c>
      <c r="AE37" s="2">
        <v>1.05</v>
      </c>
      <c r="AF37" s="2">
        <v>1.05</v>
      </c>
      <c r="AG37" s="2">
        <v>1.05</v>
      </c>
      <c r="AH37" s="2">
        <v>1.05</v>
      </c>
      <c r="AI37" s="2">
        <v>1.05</v>
      </c>
      <c r="AJ37" s="2">
        <v>0.44</v>
      </c>
      <c r="AK37" s="2">
        <v>0.44</v>
      </c>
      <c r="AL37" s="2">
        <v>0.44</v>
      </c>
      <c r="AM37" s="2">
        <v>0.44</v>
      </c>
      <c r="AN37" s="2">
        <v>0.44</v>
      </c>
      <c r="AO37" s="33">
        <v>19135.09</v>
      </c>
      <c r="AP37" s="33">
        <v>6439.07</v>
      </c>
      <c r="AQ37" s="33">
        <v>10228.879999999999</v>
      </c>
      <c r="AR37" s="33">
        <v>2507.37</v>
      </c>
      <c r="AS37" s="33">
        <v>2935.42</v>
      </c>
      <c r="AT37" s="33">
        <v>11244.77</v>
      </c>
      <c r="AU37" s="33">
        <v>16509.5</v>
      </c>
      <c r="AV37" s="33">
        <v>4644.45</v>
      </c>
      <c r="AW37" s="33">
        <v>9444.81</v>
      </c>
      <c r="AX37" s="33">
        <v>1511.82</v>
      </c>
      <c r="AY37" s="33">
        <v>7296.26</v>
      </c>
      <c r="AZ37" s="33">
        <v>4381.4399999999996</v>
      </c>
      <c r="BA37" s="31">
        <f t="shared" si="41"/>
        <v>182.24</v>
      </c>
      <c r="BB37" s="31">
        <f t="shared" si="42"/>
        <v>61.32</v>
      </c>
      <c r="BC37" s="31">
        <f t="shared" si="43"/>
        <v>97.42</v>
      </c>
      <c r="BD37" s="31">
        <f t="shared" si="44"/>
        <v>-859.67</v>
      </c>
      <c r="BE37" s="31">
        <f t="shared" si="45"/>
        <v>-1006.43</v>
      </c>
      <c r="BF37" s="31">
        <f t="shared" si="46"/>
        <v>-3855.35</v>
      </c>
      <c r="BG37" s="31">
        <f t="shared" si="47"/>
        <v>-5660.4</v>
      </c>
      <c r="BH37" s="31">
        <f t="shared" si="48"/>
        <v>-9500.01</v>
      </c>
      <c r="BI37" s="31">
        <f t="shared" si="49"/>
        <v>-19318.93</v>
      </c>
      <c r="BJ37" s="31">
        <f t="shared" si="50"/>
        <v>-1889.78</v>
      </c>
      <c r="BK37" s="31">
        <f t="shared" si="51"/>
        <v>-9120.33</v>
      </c>
      <c r="BL37" s="31">
        <f t="shared" si="52"/>
        <v>-5476.8</v>
      </c>
      <c r="BM37" s="6">
        <v>2.7099999999999999E-2</v>
      </c>
      <c r="BN37" s="6">
        <v>2.7099999999999999E-2</v>
      </c>
      <c r="BO37" s="6">
        <v>2.7099999999999999E-2</v>
      </c>
      <c r="BP37" s="6">
        <v>2.7099999999999999E-2</v>
      </c>
      <c r="BQ37" s="6">
        <v>2.7099999999999999E-2</v>
      </c>
      <c r="BR37" s="6">
        <v>2.7099999999999999E-2</v>
      </c>
      <c r="BS37" s="6">
        <v>2.7099999999999999E-2</v>
      </c>
      <c r="BT37" s="6">
        <v>2.7099999999999999E-2</v>
      </c>
      <c r="BU37" s="6">
        <v>2.7099999999999999E-2</v>
      </c>
      <c r="BV37" s="6">
        <v>2.7099999999999999E-2</v>
      </c>
      <c r="BW37" s="6">
        <v>2.7099999999999999E-2</v>
      </c>
      <c r="BX37" s="6">
        <v>2.7099999999999999E-2</v>
      </c>
      <c r="BY37" s="31">
        <v>49386.76</v>
      </c>
      <c r="BZ37" s="31">
        <v>16618.939999999999</v>
      </c>
      <c r="CA37" s="31">
        <v>26400.25</v>
      </c>
      <c r="CB37" s="31">
        <v>6471.41</v>
      </c>
      <c r="CC37" s="31">
        <v>7576.19</v>
      </c>
      <c r="CD37" s="31">
        <v>29022.21</v>
      </c>
      <c r="CE37" s="31">
        <v>42610.22</v>
      </c>
      <c r="CF37" s="31">
        <v>28605.58</v>
      </c>
      <c r="CG37" s="31">
        <v>58171.46</v>
      </c>
      <c r="CH37" s="31">
        <v>9311.4599999999991</v>
      </c>
      <c r="CI37" s="31">
        <v>44938.35</v>
      </c>
      <c r="CJ37" s="31">
        <v>26985.67</v>
      </c>
      <c r="CK37" s="32">
        <f t="shared" si="53"/>
        <v>-7289.56</v>
      </c>
      <c r="CL37" s="32">
        <f t="shared" si="54"/>
        <v>-2452.98</v>
      </c>
      <c r="CM37" s="32">
        <f t="shared" si="55"/>
        <v>-3896.72</v>
      </c>
      <c r="CN37" s="32">
        <f t="shared" si="56"/>
        <v>-955.19</v>
      </c>
      <c r="CO37" s="32">
        <f t="shared" si="57"/>
        <v>-1118.26</v>
      </c>
      <c r="CP37" s="32">
        <f t="shared" si="58"/>
        <v>-4283.72</v>
      </c>
      <c r="CQ37" s="32">
        <f t="shared" si="59"/>
        <v>-6289.33</v>
      </c>
      <c r="CR37" s="32">
        <f t="shared" si="60"/>
        <v>-4222.2299999999996</v>
      </c>
      <c r="CS37" s="32">
        <f t="shared" si="61"/>
        <v>-8586.19</v>
      </c>
      <c r="CT37" s="32">
        <f t="shared" si="62"/>
        <v>-1374.39</v>
      </c>
      <c r="CU37" s="32">
        <f t="shared" si="63"/>
        <v>-6632.97</v>
      </c>
      <c r="CV37" s="32">
        <f t="shared" si="64"/>
        <v>-3983.12</v>
      </c>
      <c r="CW37" s="31">
        <f t="shared" si="186"/>
        <v>22779.870000000003</v>
      </c>
      <c r="CX37" s="31">
        <f t="shared" si="187"/>
        <v>7665.57</v>
      </c>
      <c r="CY37" s="31">
        <f t="shared" si="188"/>
        <v>12177.23</v>
      </c>
      <c r="CZ37" s="31">
        <f t="shared" si="189"/>
        <v>3868.5199999999995</v>
      </c>
      <c r="DA37" s="31">
        <f t="shared" si="190"/>
        <v>4528.9399999999996</v>
      </c>
      <c r="DB37" s="31">
        <f t="shared" si="191"/>
        <v>17349.069999999996</v>
      </c>
      <c r="DC37" s="31">
        <f t="shared" si="192"/>
        <v>25471.79</v>
      </c>
      <c r="DD37" s="31">
        <f t="shared" si="193"/>
        <v>29238.910000000003</v>
      </c>
      <c r="DE37" s="31">
        <f t="shared" si="194"/>
        <v>59459.39</v>
      </c>
      <c r="DF37" s="31">
        <f t="shared" si="195"/>
        <v>8315.0299999999988</v>
      </c>
      <c r="DG37" s="31">
        <f t="shared" si="196"/>
        <v>40129.449999999997</v>
      </c>
      <c r="DH37" s="31">
        <f t="shared" si="197"/>
        <v>24097.91</v>
      </c>
      <c r="DI37" s="32">
        <f t="shared" si="65"/>
        <v>1138.99</v>
      </c>
      <c r="DJ37" s="32">
        <f t="shared" si="66"/>
        <v>383.28</v>
      </c>
      <c r="DK37" s="32">
        <f t="shared" si="67"/>
        <v>608.86</v>
      </c>
      <c r="DL37" s="32">
        <f t="shared" si="68"/>
        <v>193.43</v>
      </c>
      <c r="DM37" s="32">
        <f t="shared" si="69"/>
        <v>226.45</v>
      </c>
      <c r="DN37" s="32">
        <f t="shared" si="70"/>
        <v>867.45</v>
      </c>
      <c r="DO37" s="32">
        <f t="shared" si="71"/>
        <v>1273.5899999999999</v>
      </c>
      <c r="DP37" s="32">
        <f t="shared" si="72"/>
        <v>1461.95</v>
      </c>
      <c r="DQ37" s="32">
        <f t="shared" si="73"/>
        <v>2972.97</v>
      </c>
      <c r="DR37" s="32">
        <f t="shared" si="74"/>
        <v>415.75</v>
      </c>
      <c r="DS37" s="32">
        <f t="shared" si="75"/>
        <v>2006.47</v>
      </c>
      <c r="DT37" s="32">
        <f t="shared" si="76"/>
        <v>1204.9000000000001</v>
      </c>
      <c r="DU37" s="31">
        <f t="shared" si="77"/>
        <v>5576.68</v>
      </c>
      <c r="DV37" s="31">
        <f t="shared" si="78"/>
        <v>1858.73</v>
      </c>
      <c r="DW37" s="31">
        <f t="shared" si="79"/>
        <v>2926.18</v>
      </c>
      <c r="DX37" s="31">
        <f t="shared" si="80"/>
        <v>920.59</v>
      </c>
      <c r="DY37" s="31">
        <f t="shared" si="81"/>
        <v>1067.54</v>
      </c>
      <c r="DZ37" s="31">
        <f t="shared" si="82"/>
        <v>4049.04</v>
      </c>
      <c r="EA37" s="31">
        <f t="shared" si="83"/>
        <v>5887.35</v>
      </c>
      <c r="EB37" s="31">
        <f t="shared" si="84"/>
        <v>6689.95</v>
      </c>
      <c r="EC37" s="31">
        <f t="shared" si="85"/>
        <v>13466</v>
      </c>
      <c r="ED37" s="31">
        <f t="shared" si="86"/>
        <v>1864.39</v>
      </c>
      <c r="EE37" s="31">
        <f t="shared" si="87"/>
        <v>8904.34</v>
      </c>
      <c r="EF37" s="31">
        <f t="shared" si="88"/>
        <v>5292.78</v>
      </c>
      <c r="EG37" s="32">
        <f t="shared" si="89"/>
        <v>29495.540000000005</v>
      </c>
      <c r="EH37" s="32">
        <f t="shared" si="90"/>
        <v>9907.58</v>
      </c>
      <c r="EI37" s="32">
        <f t="shared" si="91"/>
        <v>15712.27</v>
      </c>
      <c r="EJ37" s="32">
        <f t="shared" si="92"/>
        <v>4982.5399999999991</v>
      </c>
      <c r="EK37" s="32">
        <f t="shared" si="93"/>
        <v>5822.9299999999994</v>
      </c>
      <c r="EL37" s="32">
        <f t="shared" si="94"/>
        <v>22265.559999999998</v>
      </c>
      <c r="EM37" s="32">
        <f t="shared" si="95"/>
        <v>32632.730000000003</v>
      </c>
      <c r="EN37" s="32">
        <f t="shared" si="96"/>
        <v>37390.810000000005</v>
      </c>
      <c r="EO37" s="32">
        <f t="shared" si="97"/>
        <v>75898.36</v>
      </c>
      <c r="EP37" s="32">
        <f t="shared" si="98"/>
        <v>10595.169999999998</v>
      </c>
      <c r="EQ37" s="32">
        <f t="shared" si="99"/>
        <v>51040.259999999995</v>
      </c>
      <c r="ER37" s="32">
        <f t="shared" si="100"/>
        <v>30595.59</v>
      </c>
    </row>
    <row r="38" spans="1:148" x14ac:dyDescent="0.25">
      <c r="A38" t="s">
        <v>452</v>
      </c>
      <c r="B38" s="1" t="s">
        <v>70</v>
      </c>
      <c r="C38" t="str">
        <f t="shared" ca="1" si="161"/>
        <v>CRS2</v>
      </c>
      <c r="D38" t="str">
        <f t="shared" ca="1" si="1"/>
        <v>Crossfield Energy Centre #2</v>
      </c>
      <c r="E38" s="51">
        <v>5442.0750694999997</v>
      </c>
      <c r="F38" s="51">
        <v>1094.4541356</v>
      </c>
      <c r="G38" s="51">
        <v>2608.8162815000001</v>
      </c>
      <c r="H38" s="51">
        <v>2370.8755583000002</v>
      </c>
      <c r="I38" s="51">
        <v>4279.1130493999999</v>
      </c>
      <c r="J38" s="51">
        <v>9123.6165199999996</v>
      </c>
      <c r="K38" s="51">
        <v>3689.7377735999999</v>
      </c>
      <c r="L38" s="51">
        <v>3251.2469771000001</v>
      </c>
      <c r="M38" s="51">
        <v>7842.1093663000001</v>
      </c>
      <c r="N38" s="51">
        <v>633.21111110000004</v>
      </c>
      <c r="O38" s="51">
        <v>5822.9821037000002</v>
      </c>
      <c r="P38" s="51">
        <v>7122.2868699999999</v>
      </c>
      <c r="Q38" s="32">
        <v>1836695.05</v>
      </c>
      <c r="R38" s="32">
        <v>171582.4</v>
      </c>
      <c r="S38" s="32">
        <v>156951.13</v>
      </c>
      <c r="T38" s="32">
        <v>271626.87</v>
      </c>
      <c r="U38" s="32">
        <v>470021.3</v>
      </c>
      <c r="V38" s="32">
        <v>1127948.52</v>
      </c>
      <c r="W38" s="32">
        <v>1543716.67</v>
      </c>
      <c r="X38" s="32">
        <v>1111685.6499999999</v>
      </c>
      <c r="Y38" s="32">
        <v>2567506.62</v>
      </c>
      <c r="Z38" s="32">
        <v>144238.42000000001</v>
      </c>
      <c r="AA38" s="32">
        <v>1470373.18</v>
      </c>
      <c r="AB38" s="32">
        <v>926912.85</v>
      </c>
      <c r="AC38" s="2">
        <v>1.05</v>
      </c>
      <c r="AD38" s="2">
        <v>1.05</v>
      </c>
      <c r="AE38" s="2">
        <v>1.05</v>
      </c>
      <c r="AF38" s="2">
        <v>1.05</v>
      </c>
      <c r="AG38" s="2">
        <v>1.05</v>
      </c>
      <c r="AH38" s="2">
        <v>1.05</v>
      </c>
      <c r="AI38" s="2">
        <v>1.05</v>
      </c>
      <c r="AJ38" s="2">
        <v>0.44</v>
      </c>
      <c r="AK38" s="2">
        <v>0.44</v>
      </c>
      <c r="AL38" s="2">
        <v>0.44</v>
      </c>
      <c r="AM38" s="2">
        <v>0.44</v>
      </c>
      <c r="AN38" s="2">
        <v>0.44</v>
      </c>
      <c r="AO38" s="33">
        <v>19285.3</v>
      </c>
      <c r="AP38" s="33">
        <v>1801.62</v>
      </c>
      <c r="AQ38" s="33">
        <v>1647.99</v>
      </c>
      <c r="AR38" s="33">
        <v>2852.08</v>
      </c>
      <c r="AS38" s="33">
        <v>4935.22</v>
      </c>
      <c r="AT38" s="33">
        <v>11843.46</v>
      </c>
      <c r="AU38" s="33">
        <v>16209.02</v>
      </c>
      <c r="AV38" s="33">
        <v>4891.42</v>
      </c>
      <c r="AW38" s="33">
        <v>11297.03</v>
      </c>
      <c r="AX38" s="33">
        <v>634.65</v>
      </c>
      <c r="AY38" s="33">
        <v>6469.64</v>
      </c>
      <c r="AZ38" s="33">
        <v>4078.42</v>
      </c>
      <c r="BA38" s="31">
        <f t="shared" si="41"/>
        <v>183.67</v>
      </c>
      <c r="BB38" s="31">
        <f t="shared" si="42"/>
        <v>17.16</v>
      </c>
      <c r="BC38" s="31">
        <f t="shared" si="43"/>
        <v>15.7</v>
      </c>
      <c r="BD38" s="31">
        <f t="shared" si="44"/>
        <v>-977.86</v>
      </c>
      <c r="BE38" s="31">
        <f t="shared" si="45"/>
        <v>-1692.08</v>
      </c>
      <c r="BF38" s="31">
        <f t="shared" si="46"/>
        <v>-4060.61</v>
      </c>
      <c r="BG38" s="31">
        <f t="shared" si="47"/>
        <v>-5557.38</v>
      </c>
      <c r="BH38" s="31">
        <f t="shared" si="48"/>
        <v>-10005.17</v>
      </c>
      <c r="BI38" s="31">
        <f t="shared" si="49"/>
        <v>-23107.56</v>
      </c>
      <c r="BJ38" s="31">
        <f t="shared" si="50"/>
        <v>-793.31</v>
      </c>
      <c r="BK38" s="31">
        <f t="shared" si="51"/>
        <v>-8087.05</v>
      </c>
      <c r="BL38" s="31">
        <f t="shared" si="52"/>
        <v>-5098.0200000000004</v>
      </c>
      <c r="BM38" s="6">
        <v>2.93E-2</v>
      </c>
      <c r="BN38" s="6">
        <v>2.93E-2</v>
      </c>
      <c r="BO38" s="6">
        <v>2.93E-2</v>
      </c>
      <c r="BP38" s="6">
        <v>2.93E-2</v>
      </c>
      <c r="BQ38" s="6">
        <v>2.93E-2</v>
      </c>
      <c r="BR38" s="6">
        <v>2.93E-2</v>
      </c>
      <c r="BS38" s="6">
        <v>2.93E-2</v>
      </c>
      <c r="BT38" s="6">
        <v>2.93E-2</v>
      </c>
      <c r="BU38" s="6">
        <v>2.93E-2</v>
      </c>
      <c r="BV38" s="6">
        <v>2.93E-2</v>
      </c>
      <c r="BW38" s="6">
        <v>2.93E-2</v>
      </c>
      <c r="BX38" s="6">
        <v>2.93E-2</v>
      </c>
      <c r="BY38" s="31">
        <v>53815.16</v>
      </c>
      <c r="BZ38" s="31">
        <v>5027.3599999999997</v>
      </c>
      <c r="CA38" s="31">
        <v>4598.67</v>
      </c>
      <c r="CB38" s="31">
        <v>7958.67</v>
      </c>
      <c r="CC38" s="31">
        <v>13771.62</v>
      </c>
      <c r="CD38" s="31">
        <v>33048.89</v>
      </c>
      <c r="CE38" s="31">
        <v>45230.9</v>
      </c>
      <c r="CF38" s="31">
        <v>32572.39</v>
      </c>
      <c r="CG38" s="31">
        <v>75227.94</v>
      </c>
      <c r="CH38" s="31">
        <v>4226.1899999999996</v>
      </c>
      <c r="CI38" s="31">
        <v>43081.93</v>
      </c>
      <c r="CJ38" s="31">
        <v>27158.55</v>
      </c>
      <c r="CK38" s="32">
        <f t="shared" si="53"/>
        <v>-7346.78</v>
      </c>
      <c r="CL38" s="32">
        <f t="shared" si="54"/>
        <v>-686.33</v>
      </c>
      <c r="CM38" s="32">
        <f t="shared" si="55"/>
        <v>-627.79999999999995</v>
      </c>
      <c r="CN38" s="32">
        <f t="shared" si="56"/>
        <v>-1086.51</v>
      </c>
      <c r="CO38" s="32">
        <f t="shared" si="57"/>
        <v>-1880.09</v>
      </c>
      <c r="CP38" s="32">
        <f t="shared" si="58"/>
        <v>-4511.79</v>
      </c>
      <c r="CQ38" s="32">
        <f t="shared" si="59"/>
        <v>-6174.87</v>
      </c>
      <c r="CR38" s="32">
        <f t="shared" si="60"/>
        <v>-4446.74</v>
      </c>
      <c r="CS38" s="32">
        <f t="shared" si="61"/>
        <v>-10270.030000000001</v>
      </c>
      <c r="CT38" s="32">
        <f t="shared" si="62"/>
        <v>-576.95000000000005</v>
      </c>
      <c r="CU38" s="32">
        <f t="shared" si="63"/>
        <v>-5881.49</v>
      </c>
      <c r="CV38" s="32">
        <f t="shared" si="64"/>
        <v>-3707.65</v>
      </c>
      <c r="CW38" s="31">
        <f t="shared" si="186"/>
        <v>26999.410000000007</v>
      </c>
      <c r="CX38" s="31">
        <f t="shared" si="187"/>
        <v>2522.25</v>
      </c>
      <c r="CY38" s="31">
        <f t="shared" si="188"/>
        <v>2307.1800000000003</v>
      </c>
      <c r="CZ38" s="31">
        <f t="shared" si="189"/>
        <v>4997.9399999999996</v>
      </c>
      <c r="DA38" s="31">
        <f t="shared" si="190"/>
        <v>8648.39</v>
      </c>
      <c r="DB38" s="31">
        <f t="shared" si="191"/>
        <v>20754.25</v>
      </c>
      <c r="DC38" s="31">
        <f t="shared" si="192"/>
        <v>28404.39</v>
      </c>
      <c r="DD38" s="31">
        <f t="shared" si="193"/>
        <v>33239.4</v>
      </c>
      <c r="DE38" s="31">
        <f t="shared" si="194"/>
        <v>76768.44</v>
      </c>
      <c r="DF38" s="31">
        <f t="shared" si="195"/>
        <v>3807.8999999999996</v>
      </c>
      <c r="DG38" s="31">
        <f t="shared" si="196"/>
        <v>38817.850000000006</v>
      </c>
      <c r="DH38" s="31">
        <f t="shared" si="197"/>
        <v>24470.499999999996</v>
      </c>
      <c r="DI38" s="32">
        <f t="shared" si="65"/>
        <v>1349.97</v>
      </c>
      <c r="DJ38" s="32">
        <f t="shared" si="66"/>
        <v>126.11</v>
      </c>
      <c r="DK38" s="32">
        <f t="shared" si="67"/>
        <v>115.36</v>
      </c>
      <c r="DL38" s="32">
        <f t="shared" si="68"/>
        <v>249.9</v>
      </c>
      <c r="DM38" s="32">
        <f t="shared" si="69"/>
        <v>432.42</v>
      </c>
      <c r="DN38" s="32">
        <f t="shared" si="70"/>
        <v>1037.71</v>
      </c>
      <c r="DO38" s="32">
        <f t="shared" si="71"/>
        <v>1420.22</v>
      </c>
      <c r="DP38" s="32">
        <f t="shared" si="72"/>
        <v>1661.97</v>
      </c>
      <c r="DQ38" s="32">
        <f t="shared" si="73"/>
        <v>3838.42</v>
      </c>
      <c r="DR38" s="32">
        <f t="shared" si="74"/>
        <v>190.4</v>
      </c>
      <c r="DS38" s="32">
        <f t="shared" si="75"/>
        <v>1940.89</v>
      </c>
      <c r="DT38" s="32">
        <f t="shared" si="76"/>
        <v>1223.53</v>
      </c>
      <c r="DU38" s="31">
        <f t="shared" si="77"/>
        <v>6609.65</v>
      </c>
      <c r="DV38" s="31">
        <f t="shared" si="78"/>
        <v>611.59</v>
      </c>
      <c r="DW38" s="31">
        <f t="shared" si="79"/>
        <v>554.41</v>
      </c>
      <c r="DX38" s="31">
        <f t="shared" si="80"/>
        <v>1189.3599999999999</v>
      </c>
      <c r="DY38" s="31">
        <f t="shared" si="81"/>
        <v>2038.56</v>
      </c>
      <c r="DZ38" s="31">
        <f t="shared" si="82"/>
        <v>4843.76</v>
      </c>
      <c r="EA38" s="31">
        <f t="shared" si="83"/>
        <v>6565.17</v>
      </c>
      <c r="EB38" s="31">
        <f t="shared" si="84"/>
        <v>7605.28</v>
      </c>
      <c r="EC38" s="31">
        <f t="shared" si="85"/>
        <v>17386.04</v>
      </c>
      <c r="ED38" s="31">
        <f t="shared" si="86"/>
        <v>853.81</v>
      </c>
      <c r="EE38" s="31">
        <f t="shared" si="87"/>
        <v>8613.31</v>
      </c>
      <c r="EF38" s="31">
        <f t="shared" si="88"/>
        <v>5374.61</v>
      </c>
      <c r="EG38" s="32">
        <f t="shared" si="89"/>
        <v>34959.030000000006</v>
      </c>
      <c r="EH38" s="32">
        <f t="shared" si="90"/>
        <v>3259.9500000000003</v>
      </c>
      <c r="EI38" s="32">
        <f t="shared" si="91"/>
        <v>2976.9500000000003</v>
      </c>
      <c r="EJ38" s="32">
        <f t="shared" si="92"/>
        <v>6437.1999999999989</v>
      </c>
      <c r="EK38" s="32">
        <f t="shared" si="93"/>
        <v>11119.369999999999</v>
      </c>
      <c r="EL38" s="32">
        <f t="shared" si="94"/>
        <v>26635.72</v>
      </c>
      <c r="EM38" s="32">
        <f t="shared" si="95"/>
        <v>36389.78</v>
      </c>
      <c r="EN38" s="32">
        <f t="shared" si="96"/>
        <v>42506.65</v>
      </c>
      <c r="EO38" s="32">
        <f t="shared" si="97"/>
        <v>97992.9</v>
      </c>
      <c r="EP38" s="32">
        <f t="shared" si="98"/>
        <v>4852.1099999999997</v>
      </c>
      <c r="EQ38" s="32">
        <f t="shared" si="99"/>
        <v>49372.05</v>
      </c>
      <c r="ER38" s="32">
        <f t="shared" si="100"/>
        <v>31068.639999999996</v>
      </c>
    </row>
    <row r="39" spans="1:148" x14ac:dyDescent="0.25">
      <c r="A39" t="s">
        <v>452</v>
      </c>
      <c r="B39" s="1" t="s">
        <v>71</v>
      </c>
      <c r="C39" t="str">
        <f t="shared" ca="1" si="161"/>
        <v>CRS3</v>
      </c>
      <c r="D39" t="str">
        <f t="shared" ca="1" si="1"/>
        <v>Crossfield Energy Centre #3</v>
      </c>
      <c r="E39" s="51">
        <v>6772.4858420999999</v>
      </c>
      <c r="F39" s="51">
        <v>9165.1668778999992</v>
      </c>
      <c r="G39" s="51">
        <v>10927.0447647</v>
      </c>
      <c r="H39" s="51">
        <v>3763.4542623000002</v>
      </c>
      <c r="I39" s="51">
        <v>4609.0724891</v>
      </c>
      <c r="J39" s="51">
        <v>9264.3870496</v>
      </c>
      <c r="K39" s="51">
        <v>3677.2585539000002</v>
      </c>
      <c r="L39" s="51">
        <v>2583.0554769</v>
      </c>
      <c r="M39" s="51">
        <v>5889.1133523999997</v>
      </c>
      <c r="N39" s="51">
        <v>1269.9459928000001</v>
      </c>
      <c r="O39" s="51">
        <v>4933.3792540000004</v>
      </c>
      <c r="P39" s="51">
        <v>6817.5995651000003</v>
      </c>
      <c r="Q39" s="32">
        <v>1985916.95</v>
      </c>
      <c r="R39" s="32">
        <v>697298.69</v>
      </c>
      <c r="S39" s="32">
        <v>1060400.01</v>
      </c>
      <c r="T39" s="32">
        <v>481675.62</v>
      </c>
      <c r="U39" s="32">
        <v>345351.73</v>
      </c>
      <c r="V39" s="32">
        <v>1089671.56</v>
      </c>
      <c r="W39" s="32">
        <v>1651509.41</v>
      </c>
      <c r="X39" s="32">
        <v>1035721.75</v>
      </c>
      <c r="Y39" s="32">
        <v>1981000.25</v>
      </c>
      <c r="Z39" s="32">
        <v>248899.63</v>
      </c>
      <c r="AA39" s="32">
        <v>1406630.59</v>
      </c>
      <c r="AB39" s="32">
        <v>875797.52</v>
      </c>
      <c r="AC39" s="2">
        <v>1.05</v>
      </c>
      <c r="AD39" s="2">
        <v>1.05</v>
      </c>
      <c r="AE39" s="2">
        <v>1.05</v>
      </c>
      <c r="AF39" s="2">
        <v>1.05</v>
      </c>
      <c r="AG39" s="2">
        <v>1.05</v>
      </c>
      <c r="AH39" s="2">
        <v>1.05</v>
      </c>
      <c r="AI39" s="2">
        <v>1.05</v>
      </c>
      <c r="AJ39" s="2">
        <v>0.44</v>
      </c>
      <c r="AK39" s="2">
        <v>0.44</v>
      </c>
      <c r="AL39" s="2">
        <v>0.44</v>
      </c>
      <c r="AM39" s="2">
        <v>0.44</v>
      </c>
      <c r="AN39" s="2">
        <v>0.44</v>
      </c>
      <c r="AO39" s="33">
        <v>20852.13</v>
      </c>
      <c r="AP39" s="33">
        <v>7321.64</v>
      </c>
      <c r="AQ39" s="33">
        <v>11134.2</v>
      </c>
      <c r="AR39" s="33">
        <v>5057.59</v>
      </c>
      <c r="AS39" s="33">
        <v>3626.19</v>
      </c>
      <c r="AT39" s="33">
        <v>11441.55</v>
      </c>
      <c r="AU39" s="33">
        <v>17340.849999999999</v>
      </c>
      <c r="AV39" s="33">
        <v>4557.18</v>
      </c>
      <c r="AW39" s="33">
        <v>8716.4</v>
      </c>
      <c r="AX39" s="33">
        <v>1095.1600000000001</v>
      </c>
      <c r="AY39" s="33">
        <v>6189.17</v>
      </c>
      <c r="AZ39" s="33">
        <v>3853.51</v>
      </c>
      <c r="BA39" s="31">
        <f t="shared" si="41"/>
        <v>198.59</v>
      </c>
      <c r="BB39" s="31">
        <f t="shared" si="42"/>
        <v>69.73</v>
      </c>
      <c r="BC39" s="31">
        <f t="shared" si="43"/>
        <v>106.04</v>
      </c>
      <c r="BD39" s="31">
        <f t="shared" si="44"/>
        <v>-1734.03</v>
      </c>
      <c r="BE39" s="31">
        <f t="shared" si="45"/>
        <v>-1243.27</v>
      </c>
      <c r="BF39" s="31">
        <f t="shared" si="46"/>
        <v>-3922.82</v>
      </c>
      <c r="BG39" s="31">
        <f t="shared" si="47"/>
        <v>-5945.43</v>
      </c>
      <c r="BH39" s="31">
        <f t="shared" si="48"/>
        <v>-9321.5</v>
      </c>
      <c r="BI39" s="31">
        <f t="shared" si="49"/>
        <v>-17829</v>
      </c>
      <c r="BJ39" s="31">
        <f t="shared" si="50"/>
        <v>-1368.95</v>
      </c>
      <c r="BK39" s="31">
        <f t="shared" si="51"/>
        <v>-7736.47</v>
      </c>
      <c r="BL39" s="31">
        <f t="shared" si="52"/>
        <v>-4816.8900000000003</v>
      </c>
      <c r="BM39" s="6">
        <v>2.7E-2</v>
      </c>
      <c r="BN39" s="6">
        <v>2.7E-2</v>
      </c>
      <c r="BO39" s="6">
        <v>2.7E-2</v>
      </c>
      <c r="BP39" s="6">
        <v>2.7E-2</v>
      </c>
      <c r="BQ39" s="6">
        <v>2.7E-2</v>
      </c>
      <c r="BR39" s="6">
        <v>2.7E-2</v>
      </c>
      <c r="BS39" s="6">
        <v>2.7E-2</v>
      </c>
      <c r="BT39" s="6">
        <v>2.7E-2</v>
      </c>
      <c r="BU39" s="6">
        <v>2.7E-2</v>
      </c>
      <c r="BV39" s="6">
        <v>2.7E-2</v>
      </c>
      <c r="BW39" s="6">
        <v>2.7E-2</v>
      </c>
      <c r="BX39" s="6">
        <v>2.7E-2</v>
      </c>
      <c r="BY39" s="31">
        <v>53619.76</v>
      </c>
      <c r="BZ39" s="31">
        <v>18827.060000000001</v>
      </c>
      <c r="CA39" s="31">
        <v>28630.799999999999</v>
      </c>
      <c r="CB39" s="31">
        <v>13005.24</v>
      </c>
      <c r="CC39" s="31">
        <v>9324.5</v>
      </c>
      <c r="CD39" s="31">
        <v>29421.13</v>
      </c>
      <c r="CE39" s="31">
        <v>44590.75</v>
      </c>
      <c r="CF39" s="31">
        <v>27964.49</v>
      </c>
      <c r="CG39" s="31">
        <v>53487.01</v>
      </c>
      <c r="CH39" s="31">
        <v>6720.29</v>
      </c>
      <c r="CI39" s="31">
        <v>37979.03</v>
      </c>
      <c r="CJ39" s="31">
        <v>23646.53</v>
      </c>
      <c r="CK39" s="32">
        <f t="shared" si="53"/>
        <v>-7943.67</v>
      </c>
      <c r="CL39" s="32">
        <f t="shared" si="54"/>
        <v>-2789.19</v>
      </c>
      <c r="CM39" s="32">
        <f t="shared" si="55"/>
        <v>-4241.6000000000004</v>
      </c>
      <c r="CN39" s="32">
        <f t="shared" si="56"/>
        <v>-1926.7</v>
      </c>
      <c r="CO39" s="32">
        <f t="shared" si="57"/>
        <v>-1381.41</v>
      </c>
      <c r="CP39" s="32">
        <f t="shared" si="58"/>
        <v>-4358.6899999999996</v>
      </c>
      <c r="CQ39" s="32">
        <f t="shared" si="59"/>
        <v>-6606.04</v>
      </c>
      <c r="CR39" s="32">
        <f t="shared" si="60"/>
        <v>-4142.8900000000003</v>
      </c>
      <c r="CS39" s="32">
        <f t="shared" si="61"/>
        <v>-7924</v>
      </c>
      <c r="CT39" s="32">
        <f t="shared" si="62"/>
        <v>-995.6</v>
      </c>
      <c r="CU39" s="32">
        <f t="shared" si="63"/>
        <v>-5626.52</v>
      </c>
      <c r="CV39" s="32">
        <f t="shared" si="64"/>
        <v>-3503.19</v>
      </c>
      <c r="CW39" s="31">
        <f t="shared" si="186"/>
        <v>24625.370000000003</v>
      </c>
      <c r="CX39" s="31">
        <f t="shared" si="187"/>
        <v>8646.5</v>
      </c>
      <c r="CY39" s="31">
        <f t="shared" si="188"/>
        <v>13148.959999999995</v>
      </c>
      <c r="CZ39" s="31">
        <f t="shared" si="189"/>
        <v>7754.9799999999987</v>
      </c>
      <c r="DA39" s="31">
        <f t="shared" si="190"/>
        <v>5560.17</v>
      </c>
      <c r="DB39" s="31">
        <f t="shared" si="191"/>
        <v>17543.710000000003</v>
      </c>
      <c r="DC39" s="31">
        <f t="shared" si="192"/>
        <v>26589.29</v>
      </c>
      <c r="DD39" s="31">
        <f t="shared" si="193"/>
        <v>28585.920000000002</v>
      </c>
      <c r="DE39" s="31">
        <f t="shared" si="194"/>
        <v>54675.61</v>
      </c>
      <c r="DF39" s="31">
        <f t="shared" si="195"/>
        <v>5998.48</v>
      </c>
      <c r="DG39" s="31">
        <f t="shared" si="196"/>
        <v>33899.81</v>
      </c>
      <c r="DH39" s="31">
        <f t="shared" si="197"/>
        <v>21106.720000000001</v>
      </c>
      <c r="DI39" s="32">
        <f t="shared" si="65"/>
        <v>1231.27</v>
      </c>
      <c r="DJ39" s="32">
        <f t="shared" si="66"/>
        <v>432.33</v>
      </c>
      <c r="DK39" s="32">
        <f t="shared" si="67"/>
        <v>657.45</v>
      </c>
      <c r="DL39" s="32">
        <f t="shared" si="68"/>
        <v>387.75</v>
      </c>
      <c r="DM39" s="32">
        <f t="shared" si="69"/>
        <v>278.01</v>
      </c>
      <c r="DN39" s="32">
        <f t="shared" si="70"/>
        <v>877.19</v>
      </c>
      <c r="DO39" s="32">
        <f t="shared" si="71"/>
        <v>1329.46</v>
      </c>
      <c r="DP39" s="32">
        <f t="shared" si="72"/>
        <v>1429.3</v>
      </c>
      <c r="DQ39" s="32">
        <f t="shared" si="73"/>
        <v>2733.78</v>
      </c>
      <c r="DR39" s="32">
        <f t="shared" si="74"/>
        <v>299.92</v>
      </c>
      <c r="DS39" s="32">
        <f t="shared" si="75"/>
        <v>1694.99</v>
      </c>
      <c r="DT39" s="32">
        <f t="shared" si="76"/>
        <v>1055.3399999999999</v>
      </c>
      <c r="DU39" s="31">
        <f t="shared" si="77"/>
        <v>6028.47</v>
      </c>
      <c r="DV39" s="31">
        <f t="shared" si="78"/>
        <v>2096.59</v>
      </c>
      <c r="DW39" s="31">
        <f t="shared" si="79"/>
        <v>3159.68</v>
      </c>
      <c r="DX39" s="31">
        <f t="shared" si="80"/>
        <v>1845.45</v>
      </c>
      <c r="DY39" s="31">
        <f t="shared" si="81"/>
        <v>1310.6199999999999</v>
      </c>
      <c r="DZ39" s="31">
        <f t="shared" si="82"/>
        <v>4094.46</v>
      </c>
      <c r="EA39" s="31">
        <f t="shared" si="83"/>
        <v>6145.64</v>
      </c>
      <c r="EB39" s="31">
        <f t="shared" si="84"/>
        <v>6540.55</v>
      </c>
      <c r="EC39" s="31">
        <f t="shared" si="85"/>
        <v>12382.6</v>
      </c>
      <c r="ED39" s="31">
        <f t="shared" si="86"/>
        <v>1344.98</v>
      </c>
      <c r="EE39" s="31">
        <f t="shared" si="87"/>
        <v>7522.05</v>
      </c>
      <c r="EF39" s="31">
        <f t="shared" si="88"/>
        <v>4635.8</v>
      </c>
      <c r="EG39" s="32">
        <f t="shared" si="89"/>
        <v>31885.110000000004</v>
      </c>
      <c r="EH39" s="32">
        <f t="shared" si="90"/>
        <v>11175.42</v>
      </c>
      <c r="EI39" s="32">
        <f t="shared" si="91"/>
        <v>16966.089999999997</v>
      </c>
      <c r="EJ39" s="32">
        <f t="shared" si="92"/>
        <v>9988.1799999999985</v>
      </c>
      <c r="EK39" s="32">
        <f t="shared" si="93"/>
        <v>7148.8</v>
      </c>
      <c r="EL39" s="32">
        <f t="shared" si="94"/>
        <v>22515.360000000001</v>
      </c>
      <c r="EM39" s="32">
        <f t="shared" si="95"/>
        <v>34064.39</v>
      </c>
      <c r="EN39" s="32">
        <f t="shared" si="96"/>
        <v>36555.770000000004</v>
      </c>
      <c r="EO39" s="32">
        <f t="shared" si="97"/>
        <v>69791.990000000005</v>
      </c>
      <c r="EP39" s="32">
        <f t="shared" si="98"/>
        <v>7643.3799999999992</v>
      </c>
      <c r="EQ39" s="32">
        <f t="shared" si="99"/>
        <v>43116.85</v>
      </c>
      <c r="ER39" s="32">
        <f t="shared" si="100"/>
        <v>26797.86</v>
      </c>
    </row>
    <row r="40" spans="1:148" x14ac:dyDescent="0.25">
      <c r="A40" t="s">
        <v>520</v>
      </c>
      <c r="B40" s="1" t="s">
        <v>55</v>
      </c>
      <c r="C40" t="str">
        <f t="shared" ca="1" si="161"/>
        <v>CRWD</v>
      </c>
      <c r="D40" t="str">
        <f t="shared" ca="1" si="1"/>
        <v>Cowley Ridge Phase 2 Wind Facility</v>
      </c>
      <c r="E40" s="51">
        <v>527.69685100000004</v>
      </c>
      <c r="F40" s="51">
        <v>339.28271599999999</v>
      </c>
      <c r="G40" s="51">
        <v>13.718396</v>
      </c>
      <c r="H40" s="51">
        <v>181.97668899999999</v>
      </c>
      <c r="I40" s="51">
        <v>377.65942200000001</v>
      </c>
      <c r="J40" s="51">
        <v>700.08186000000001</v>
      </c>
      <c r="K40" s="51">
        <v>536.04110100000003</v>
      </c>
      <c r="L40" s="51">
        <v>393.36058800000001</v>
      </c>
      <c r="M40" s="51">
        <v>617.83582000000001</v>
      </c>
      <c r="N40" s="51">
        <v>853.19634900000005</v>
      </c>
      <c r="O40" s="51">
        <v>1244.827808</v>
      </c>
      <c r="P40" s="51">
        <v>1310.365937</v>
      </c>
      <c r="Q40" s="32">
        <v>16596.330000000002</v>
      </c>
      <c r="R40" s="32">
        <v>9529.9500000000007</v>
      </c>
      <c r="S40" s="32">
        <v>1020.87</v>
      </c>
      <c r="T40" s="32">
        <v>4777.76</v>
      </c>
      <c r="U40" s="32">
        <v>10636.4</v>
      </c>
      <c r="V40" s="32">
        <v>19076.54</v>
      </c>
      <c r="W40" s="32">
        <v>17912.330000000002</v>
      </c>
      <c r="X40" s="32">
        <v>35771.660000000003</v>
      </c>
      <c r="Y40" s="32">
        <v>30816.51</v>
      </c>
      <c r="Z40" s="32">
        <v>34470.75</v>
      </c>
      <c r="AA40" s="32">
        <v>61752.11</v>
      </c>
      <c r="AB40" s="32">
        <v>49466.09</v>
      </c>
      <c r="AC40" s="2">
        <v>4.03</v>
      </c>
      <c r="AD40" s="2">
        <v>4.03</v>
      </c>
      <c r="AE40" s="2">
        <v>4.03</v>
      </c>
      <c r="AF40" s="2">
        <v>4.3</v>
      </c>
      <c r="AG40" s="2">
        <v>4.3</v>
      </c>
      <c r="AH40" s="2">
        <v>4.3</v>
      </c>
      <c r="AI40" s="2">
        <v>4.3</v>
      </c>
      <c r="AJ40" s="2">
        <v>3.49</v>
      </c>
      <c r="AK40" s="2">
        <v>3.49</v>
      </c>
      <c r="AL40" s="2">
        <v>3.49</v>
      </c>
      <c r="AM40" s="2">
        <v>3.49</v>
      </c>
      <c r="AN40" s="2">
        <v>3.49</v>
      </c>
      <c r="AO40" s="33">
        <v>668.83</v>
      </c>
      <c r="AP40" s="33">
        <v>384.06</v>
      </c>
      <c r="AQ40" s="33">
        <v>41.14</v>
      </c>
      <c r="AR40" s="33">
        <v>205.44</v>
      </c>
      <c r="AS40" s="33">
        <v>457.37</v>
      </c>
      <c r="AT40" s="33">
        <v>820.29</v>
      </c>
      <c r="AU40" s="33">
        <v>770.23</v>
      </c>
      <c r="AV40" s="33">
        <v>1248.43</v>
      </c>
      <c r="AW40" s="33">
        <v>1075.5</v>
      </c>
      <c r="AX40" s="33">
        <v>1203.03</v>
      </c>
      <c r="AY40" s="33">
        <v>2155.15</v>
      </c>
      <c r="AZ40" s="33">
        <v>1726.37</v>
      </c>
      <c r="BA40" s="31">
        <f t="shared" si="41"/>
        <v>1.66</v>
      </c>
      <c r="BB40" s="31">
        <f t="shared" si="42"/>
        <v>0.95</v>
      </c>
      <c r="BC40" s="31">
        <f t="shared" si="43"/>
        <v>0.1</v>
      </c>
      <c r="BD40" s="31">
        <f t="shared" si="44"/>
        <v>-17.2</v>
      </c>
      <c r="BE40" s="31">
        <f t="shared" si="45"/>
        <v>-38.29</v>
      </c>
      <c r="BF40" s="31">
        <f t="shared" si="46"/>
        <v>-68.680000000000007</v>
      </c>
      <c r="BG40" s="31">
        <f t="shared" si="47"/>
        <v>-64.48</v>
      </c>
      <c r="BH40" s="31">
        <f t="shared" si="48"/>
        <v>-321.94</v>
      </c>
      <c r="BI40" s="31">
        <f t="shared" si="49"/>
        <v>-277.35000000000002</v>
      </c>
      <c r="BJ40" s="31">
        <f t="shared" si="50"/>
        <v>-189.59</v>
      </c>
      <c r="BK40" s="31">
        <f t="shared" si="51"/>
        <v>-339.64</v>
      </c>
      <c r="BL40" s="31">
        <f t="shared" si="52"/>
        <v>-272.06</v>
      </c>
      <c r="BM40" s="6">
        <v>0.12</v>
      </c>
      <c r="BN40" s="6">
        <v>0.12</v>
      </c>
      <c r="BO40" s="6">
        <v>0.12</v>
      </c>
      <c r="BP40" s="6">
        <v>0.12</v>
      </c>
      <c r="BQ40" s="6">
        <v>0.12</v>
      </c>
      <c r="BR40" s="6">
        <v>0.12</v>
      </c>
      <c r="BS40" s="6">
        <v>0.12</v>
      </c>
      <c r="BT40" s="6">
        <v>0.12</v>
      </c>
      <c r="BU40" s="6">
        <v>0.12</v>
      </c>
      <c r="BV40" s="6">
        <v>0.12</v>
      </c>
      <c r="BW40" s="6">
        <v>0.12</v>
      </c>
      <c r="BX40" s="6">
        <v>0.12</v>
      </c>
      <c r="BY40" s="31">
        <v>1991.56</v>
      </c>
      <c r="BZ40" s="31">
        <v>1143.5899999999999</v>
      </c>
      <c r="CA40" s="31">
        <v>122.5</v>
      </c>
      <c r="CB40" s="31">
        <v>573.33000000000004</v>
      </c>
      <c r="CC40" s="31">
        <v>1276.3699999999999</v>
      </c>
      <c r="CD40" s="31">
        <v>2289.1799999999998</v>
      </c>
      <c r="CE40" s="31">
        <v>2149.48</v>
      </c>
      <c r="CF40" s="31">
        <v>4292.6000000000004</v>
      </c>
      <c r="CG40" s="31">
        <v>3697.98</v>
      </c>
      <c r="CH40" s="31">
        <v>4136.49</v>
      </c>
      <c r="CI40" s="31">
        <v>7410.25</v>
      </c>
      <c r="CJ40" s="31">
        <v>5935.93</v>
      </c>
      <c r="CK40" s="32">
        <f t="shared" si="53"/>
        <v>-66.39</v>
      </c>
      <c r="CL40" s="32">
        <f t="shared" si="54"/>
        <v>-38.119999999999997</v>
      </c>
      <c r="CM40" s="32">
        <f t="shared" si="55"/>
        <v>-4.08</v>
      </c>
      <c r="CN40" s="32">
        <f t="shared" si="56"/>
        <v>-19.11</v>
      </c>
      <c r="CO40" s="32">
        <f t="shared" si="57"/>
        <v>-42.55</v>
      </c>
      <c r="CP40" s="32">
        <f t="shared" si="58"/>
        <v>-76.31</v>
      </c>
      <c r="CQ40" s="32">
        <f t="shared" si="59"/>
        <v>-71.650000000000006</v>
      </c>
      <c r="CR40" s="32">
        <f t="shared" si="60"/>
        <v>-143.09</v>
      </c>
      <c r="CS40" s="32">
        <f t="shared" si="61"/>
        <v>-123.27</v>
      </c>
      <c r="CT40" s="32">
        <f t="shared" si="62"/>
        <v>-137.88</v>
      </c>
      <c r="CU40" s="32">
        <f t="shared" si="63"/>
        <v>-247.01</v>
      </c>
      <c r="CV40" s="32">
        <f t="shared" si="64"/>
        <v>-197.86</v>
      </c>
      <c r="CW40" s="31">
        <f t="shared" si="186"/>
        <v>1254.6799999999996</v>
      </c>
      <c r="CX40" s="31">
        <f t="shared" si="187"/>
        <v>720.46</v>
      </c>
      <c r="CY40" s="31">
        <f t="shared" si="188"/>
        <v>77.180000000000007</v>
      </c>
      <c r="CZ40" s="31">
        <f t="shared" si="189"/>
        <v>365.98</v>
      </c>
      <c r="DA40" s="31">
        <f t="shared" si="190"/>
        <v>814.7399999999999</v>
      </c>
      <c r="DB40" s="31">
        <f t="shared" si="191"/>
        <v>1461.26</v>
      </c>
      <c r="DC40" s="31">
        <f t="shared" si="192"/>
        <v>1372.08</v>
      </c>
      <c r="DD40" s="31">
        <f t="shared" si="193"/>
        <v>3223.02</v>
      </c>
      <c r="DE40" s="31">
        <f t="shared" si="194"/>
        <v>2776.56</v>
      </c>
      <c r="DF40" s="31">
        <f t="shared" si="195"/>
        <v>2985.17</v>
      </c>
      <c r="DG40" s="31">
        <f t="shared" si="196"/>
        <v>5347.7300000000005</v>
      </c>
      <c r="DH40" s="31">
        <f t="shared" si="197"/>
        <v>4283.7600000000011</v>
      </c>
      <c r="DI40" s="32">
        <f t="shared" si="65"/>
        <v>62.73</v>
      </c>
      <c r="DJ40" s="32">
        <f t="shared" si="66"/>
        <v>36.020000000000003</v>
      </c>
      <c r="DK40" s="32">
        <f t="shared" si="67"/>
        <v>3.86</v>
      </c>
      <c r="DL40" s="32">
        <f t="shared" si="68"/>
        <v>18.3</v>
      </c>
      <c r="DM40" s="32">
        <f t="shared" si="69"/>
        <v>40.74</v>
      </c>
      <c r="DN40" s="32">
        <f t="shared" si="70"/>
        <v>73.06</v>
      </c>
      <c r="DO40" s="32">
        <f t="shared" si="71"/>
        <v>68.599999999999994</v>
      </c>
      <c r="DP40" s="32">
        <f t="shared" si="72"/>
        <v>161.15</v>
      </c>
      <c r="DQ40" s="32">
        <f t="shared" si="73"/>
        <v>138.83000000000001</v>
      </c>
      <c r="DR40" s="32">
        <f t="shared" si="74"/>
        <v>149.26</v>
      </c>
      <c r="DS40" s="32">
        <f t="shared" si="75"/>
        <v>267.39</v>
      </c>
      <c r="DT40" s="32">
        <f t="shared" si="76"/>
        <v>214.19</v>
      </c>
      <c r="DU40" s="31">
        <f t="shared" si="77"/>
        <v>307.14999999999998</v>
      </c>
      <c r="DV40" s="31">
        <f t="shared" si="78"/>
        <v>174.7</v>
      </c>
      <c r="DW40" s="31">
        <f t="shared" si="79"/>
        <v>18.55</v>
      </c>
      <c r="DX40" s="31">
        <f t="shared" si="80"/>
        <v>87.09</v>
      </c>
      <c r="DY40" s="31">
        <f t="shared" si="81"/>
        <v>192.05</v>
      </c>
      <c r="DZ40" s="31">
        <f t="shared" si="82"/>
        <v>341.04</v>
      </c>
      <c r="EA40" s="31">
        <f t="shared" si="83"/>
        <v>317.13</v>
      </c>
      <c r="EB40" s="31">
        <f t="shared" si="84"/>
        <v>737.44</v>
      </c>
      <c r="EC40" s="31">
        <f t="shared" si="85"/>
        <v>628.82000000000005</v>
      </c>
      <c r="ED40" s="31">
        <f t="shared" si="86"/>
        <v>669.33</v>
      </c>
      <c r="EE40" s="31">
        <f t="shared" si="87"/>
        <v>1186.6099999999999</v>
      </c>
      <c r="EF40" s="31">
        <f t="shared" si="88"/>
        <v>940.87</v>
      </c>
      <c r="EG40" s="32">
        <f t="shared" si="89"/>
        <v>1624.5599999999995</v>
      </c>
      <c r="EH40" s="32">
        <f t="shared" si="90"/>
        <v>931.18000000000006</v>
      </c>
      <c r="EI40" s="32">
        <f t="shared" si="91"/>
        <v>99.59</v>
      </c>
      <c r="EJ40" s="32">
        <f t="shared" si="92"/>
        <v>471.37</v>
      </c>
      <c r="EK40" s="32">
        <f t="shared" si="93"/>
        <v>1047.53</v>
      </c>
      <c r="EL40" s="32">
        <f t="shared" si="94"/>
        <v>1875.36</v>
      </c>
      <c r="EM40" s="32">
        <f t="shared" si="95"/>
        <v>1757.81</v>
      </c>
      <c r="EN40" s="32">
        <f t="shared" si="96"/>
        <v>4121.6100000000006</v>
      </c>
      <c r="EO40" s="32">
        <f t="shared" si="97"/>
        <v>3544.21</v>
      </c>
      <c r="EP40" s="32">
        <f t="shared" si="98"/>
        <v>3803.76</v>
      </c>
      <c r="EQ40" s="32">
        <f t="shared" si="99"/>
        <v>6801.7300000000005</v>
      </c>
      <c r="ER40" s="32">
        <f t="shared" si="100"/>
        <v>5438.8200000000006</v>
      </c>
    </row>
    <row r="41" spans="1:148" x14ac:dyDescent="0.25">
      <c r="A41" t="s">
        <v>453</v>
      </c>
      <c r="B41" s="1" t="s">
        <v>57</v>
      </c>
      <c r="C41" t="str">
        <f t="shared" ref="C41:C72" ca="1" si="198">VLOOKUP($B41,LocationLookup,2,FALSE)</f>
        <v>DAI1</v>
      </c>
      <c r="D41" t="str">
        <f t="shared" ref="D41:D72" ca="1" si="199">VLOOKUP($C41,LossFactorLookup,2,FALSE)</f>
        <v>Daishowa-Marubeni</v>
      </c>
      <c r="E41" s="51">
        <v>2250.36</v>
      </c>
      <c r="F41" s="51">
        <v>5313.4620000000004</v>
      </c>
      <c r="G41" s="51">
        <v>6740.0339999999997</v>
      </c>
      <c r="H41" s="51">
        <v>7226.7020000000002</v>
      </c>
      <c r="I41" s="51">
        <v>7217.6440000000002</v>
      </c>
      <c r="J41" s="51">
        <v>7819.1819999999998</v>
      </c>
      <c r="K41" s="51">
        <v>8001.7560000000003</v>
      </c>
      <c r="L41" s="51">
        <v>6390.72</v>
      </c>
      <c r="M41" s="51">
        <v>8385.44</v>
      </c>
      <c r="N41" s="51">
        <v>10305.162</v>
      </c>
      <c r="O41" s="51">
        <v>11873.512000000001</v>
      </c>
      <c r="P41" s="51">
        <v>10022.165999999999</v>
      </c>
      <c r="Q41" s="32">
        <v>183758.22</v>
      </c>
      <c r="R41" s="32">
        <v>264526.34999999998</v>
      </c>
      <c r="S41" s="32">
        <v>315778.38</v>
      </c>
      <c r="T41" s="32">
        <v>512092.46</v>
      </c>
      <c r="U41" s="32">
        <v>275203.81</v>
      </c>
      <c r="V41" s="32">
        <v>584359.02</v>
      </c>
      <c r="W41" s="32">
        <v>1033390.41</v>
      </c>
      <c r="X41" s="32">
        <v>472758.74</v>
      </c>
      <c r="Y41" s="32">
        <v>1480883.38</v>
      </c>
      <c r="Z41" s="32">
        <v>1285378.29</v>
      </c>
      <c r="AA41" s="32">
        <v>1222114.6499999999</v>
      </c>
      <c r="AB41" s="32">
        <v>732270.65</v>
      </c>
      <c r="AC41" s="2">
        <v>-1.8</v>
      </c>
      <c r="AD41" s="2">
        <v>-1.8</v>
      </c>
      <c r="AE41" s="2">
        <v>-1.8</v>
      </c>
      <c r="AF41" s="2">
        <v>-1.8</v>
      </c>
      <c r="AG41" s="2">
        <v>-1.8</v>
      </c>
      <c r="AH41" s="2">
        <v>-1.8</v>
      </c>
      <c r="AI41" s="2">
        <v>-1.8</v>
      </c>
      <c r="AJ41" s="2">
        <v>-2.5099999999999998</v>
      </c>
      <c r="AK41" s="2">
        <v>-2.5099999999999998</v>
      </c>
      <c r="AL41" s="2">
        <v>-2.5099999999999998</v>
      </c>
      <c r="AM41" s="2">
        <v>-2.5099999999999998</v>
      </c>
      <c r="AN41" s="2">
        <v>-2.5099999999999998</v>
      </c>
      <c r="AO41" s="33">
        <v>-3307.65</v>
      </c>
      <c r="AP41" s="33">
        <v>-4761.47</v>
      </c>
      <c r="AQ41" s="33">
        <v>-5684.01</v>
      </c>
      <c r="AR41" s="33">
        <v>-9217.66</v>
      </c>
      <c r="AS41" s="33">
        <v>-4953.67</v>
      </c>
      <c r="AT41" s="33">
        <v>-10518.46</v>
      </c>
      <c r="AU41" s="33">
        <v>-18601.03</v>
      </c>
      <c r="AV41" s="33">
        <v>-11866.24</v>
      </c>
      <c r="AW41" s="33">
        <v>-37170.17</v>
      </c>
      <c r="AX41" s="33">
        <v>-32263</v>
      </c>
      <c r="AY41" s="33">
        <v>-30675.08</v>
      </c>
      <c r="AZ41" s="33">
        <v>-18379.990000000002</v>
      </c>
      <c r="BA41" s="31">
        <f t="shared" si="41"/>
        <v>18.38</v>
      </c>
      <c r="BB41" s="31">
        <f t="shared" si="42"/>
        <v>26.45</v>
      </c>
      <c r="BC41" s="31">
        <f t="shared" si="43"/>
        <v>31.58</v>
      </c>
      <c r="BD41" s="31">
        <f t="shared" si="44"/>
        <v>-1843.53</v>
      </c>
      <c r="BE41" s="31">
        <f t="shared" si="45"/>
        <v>-990.73</v>
      </c>
      <c r="BF41" s="31">
        <f t="shared" si="46"/>
        <v>-2103.69</v>
      </c>
      <c r="BG41" s="31">
        <f t="shared" si="47"/>
        <v>-3720.21</v>
      </c>
      <c r="BH41" s="31">
        <f t="shared" si="48"/>
        <v>-4254.83</v>
      </c>
      <c r="BI41" s="31">
        <f t="shared" si="49"/>
        <v>-13327.95</v>
      </c>
      <c r="BJ41" s="31">
        <f t="shared" si="50"/>
        <v>-7069.58</v>
      </c>
      <c r="BK41" s="31">
        <f t="shared" si="51"/>
        <v>-6721.63</v>
      </c>
      <c r="BL41" s="31">
        <f t="shared" si="52"/>
        <v>-4027.49</v>
      </c>
      <c r="BM41" s="6">
        <v>-6.6600000000000006E-2</v>
      </c>
      <c r="BN41" s="6">
        <v>-6.6600000000000006E-2</v>
      </c>
      <c r="BO41" s="6">
        <v>-6.6600000000000006E-2</v>
      </c>
      <c r="BP41" s="6">
        <v>-6.6600000000000006E-2</v>
      </c>
      <c r="BQ41" s="6">
        <v>-6.6600000000000006E-2</v>
      </c>
      <c r="BR41" s="6">
        <v>-6.6600000000000006E-2</v>
      </c>
      <c r="BS41" s="6">
        <v>-6.6600000000000006E-2</v>
      </c>
      <c r="BT41" s="6">
        <v>-6.6600000000000006E-2</v>
      </c>
      <c r="BU41" s="6">
        <v>-6.6600000000000006E-2</v>
      </c>
      <c r="BV41" s="6">
        <v>-6.6600000000000006E-2</v>
      </c>
      <c r="BW41" s="6">
        <v>-6.6600000000000006E-2</v>
      </c>
      <c r="BX41" s="6">
        <v>-6.6600000000000006E-2</v>
      </c>
      <c r="BY41" s="31">
        <v>-12238.3</v>
      </c>
      <c r="BZ41" s="31">
        <v>-17617.45</v>
      </c>
      <c r="CA41" s="31">
        <v>-21030.84</v>
      </c>
      <c r="CB41" s="31">
        <v>-34105.360000000001</v>
      </c>
      <c r="CC41" s="31">
        <v>-18328.57</v>
      </c>
      <c r="CD41" s="31">
        <v>-38918.31</v>
      </c>
      <c r="CE41" s="31">
        <v>-68823.8</v>
      </c>
      <c r="CF41" s="31">
        <v>-31485.73</v>
      </c>
      <c r="CG41" s="31">
        <v>-98626.83</v>
      </c>
      <c r="CH41" s="31">
        <v>-85606.19</v>
      </c>
      <c r="CI41" s="31">
        <v>-81392.84</v>
      </c>
      <c r="CJ41" s="31">
        <v>-48769.23</v>
      </c>
      <c r="CK41" s="32">
        <f t="shared" si="53"/>
        <v>-735.03</v>
      </c>
      <c r="CL41" s="32">
        <f t="shared" si="54"/>
        <v>-1058.1099999999999</v>
      </c>
      <c r="CM41" s="32">
        <f t="shared" si="55"/>
        <v>-1263.1099999999999</v>
      </c>
      <c r="CN41" s="32">
        <f t="shared" si="56"/>
        <v>-2048.37</v>
      </c>
      <c r="CO41" s="32">
        <f t="shared" si="57"/>
        <v>-1100.82</v>
      </c>
      <c r="CP41" s="32">
        <f t="shared" si="58"/>
        <v>-2337.44</v>
      </c>
      <c r="CQ41" s="32">
        <f t="shared" si="59"/>
        <v>-4133.5600000000004</v>
      </c>
      <c r="CR41" s="32">
        <f t="shared" si="60"/>
        <v>-1891.03</v>
      </c>
      <c r="CS41" s="32">
        <f t="shared" si="61"/>
        <v>-5923.53</v>
      </c>
      <c r="CT41" s="32">
        <f t="shared" si="62"/>
        <v>-5141.51</v>
      </c>
      <c r="CU41" s="32">
        <f t="shared" si="63"/>
        <v>-4888.46</v>
      </c>
      <c r="CV41" s="32">
        <f t="shared" si="64"/>
        <v>-2929.08</v>
      </c>
      <c r="CW41" s="31">
        <f t="shared" si="186"/>
        <v>-9684.06</v>
      </c>
      <c r="CX41" s="31">
        <f t="shared" si="187"/>
        <v>-13940.54</v>
      </c>
      <c r="CY41" s="31">
        <f t="shared" si="188"/>
        <v>-16641.520000000004</v>
      </c>
      <c r="CZ41" s="31">
        <f t="shared" si="189"/>
        <v>-25092.540000000005</v>
      </c>
      <c r="DA41" s="31">
        <f t="shared" si="190"/>
        <v>-13484.99</v>
      </c>
      <c r="DB41" s="31">
        <f t="shared" si="191"/>
        <v>-28633.600000000002</v>
      </c>
      <c r="DC41" s="31">
        <f t="shared" si="192"/>
        <v>-50636.12</v>
      </c>
      <c r="DD41" s="31">
        <f t="shared" si="193"/>
        <v>-17255.690000000002</v>
      </c>
      <c r="DE41" s="31">
        <f t="shared" si="194"/>
        <v>-54052.240000000005</v>
      </c>
      <c r="DF41" s="31">
        <f t="shared" si="195"/>
        <v>-51415.119999999995</v>
      </c>
      <c r="DG41" s="31">
        <f t="shared" si="196"/>
        <v>-48884.590000000004</v>
      </c>
      <c r="DH41" s="31">
        <f t="shared" si="197"/>
        <v>-29290.830000000009</v>
      </c>
      <c r="DI41" s="32">
        <f t="shared" si="65"/>
        <v>-484.2</v>
      </c>
      <c r="DJ41" s="32">
        <f t="shared" si="66"/>
        <v>-697.03</v>
      </c>
      <c r="DK41" s="32">
        <f t="shared" si="67"/>
        <v>-832.08</v>
      </c>
      <c r="DL41" s="32">
        <f t="shared" si="68"/>
        <v>-1254.6300000000001</v>
      </c>
      <c r="DM41" s="32">
        <f t="shared" si="69"/>
        <v>-674.25</v>
      </c>
      <c r="DN41" s="32">
        <f t="shared" si="70"/>
        <v>-1431.68</v>
      </c>
      <c r="DO41" s="32">
        <f t="shared" si="71"/>
        <v>-2531.81</v>
      </c>
      <c r="DP41" s="32">
        <f t="shared" si="72"/>
        <v>-862.78</v>
      </c>
      <c r="DQ41" s="32">
        <f t="shared" si="73"/>
        <v>-2702.61</v>
      </c>
      <c r="DR41" s="32">
        <f t="shared" si="74"/>
        <v>-2570.7600000000002</v>
      </c>
      <c r="DS41" s="32">
        <f t="shared" si="75"/>
        <v>-2444.23</v>
      </c>
      <c r="DT41" s="32">
        <f t="shared" si="76"/>
        <v>-1464.54</v>
      </c>
      <c r="DU41" s="31">
        <f t="shared" si="77"/>
        <v>-2370.73</v>
      </c>
      <c r="DV41" s="31">
        <f t="shared" si="78"/>
        <v>-3380.27</v>
      </c>
      <c r="DW41" s="31">
        <f t="shared" si="79"/>
        <v>-3998.94</v>
      </c>
      <c r="DX41" s="31">
        <f t="shared" si="80"/>
        <v>-5971.27</v>
      </c>
      <c r="DY41" s="31">
        <f t="shared" si="81"/>
        <v>-3178.62</v>
      </c>
      <c r="DZ41" s="31">
        <f t="shared" si="82"/>
        <v>-6682.69</v>
      </c>
      <c r="EA41" s="31">
        <f t="shared" si="83"/>
        <v>-11703.64</v>
      </c>
      <c r="EB41" s="31">
        <f t="shared" si="84"/>
        <v>-3948.15</v>
      </c>
      <c r="EC41" s="31">
        <f t="shared" si="85"/>
        <v>-12241.42</v>
      </c>
      <c r="ED41" s="31">
        <f t="shared" si="86"/>
        <v>-11528.28</v>
      </c>
      <c r="EE41" s="31">
        <f t="shared" si="87"/>
        <v>-10847.03</v>
      </c>
      <c r="EF41" s="31">
        <f t="shared" si="88"/>
        <v>-6433.33</v>
      </c>
      <c r="EG41" s="32">
        <f t="shared" si="89"/>
        <v>-12538.99</v>
      </c>
      <c r="EH41" s="32">
        <f t="shared" si="90"/>
        <v>-18017.84</v>
      </c>
      <c r="EI41" s="32">
        <f t="shared" si="91"/>
        <v>-21472.540000000005</v>
      </c>
      <c r="EJ41" s="32">
        <f t="shared" si="92"/>
        <v>-32318.440000000006</v>
      </c>
      <c r="EK41" s="32">
        <f t="shared" si="93"/>
        <v>-17337.86</v>
      </c>
      <c r="EL41" s="32">
        <f t="shared" si="94"/>
        <v>-36747.97</v>
      </c>
      <c r="EM41" s="32">
        <f t="shared" si="95"/>
        <v>-64871.57</v>
      </c>
      <c r="EN41" s="32">
        <f t="shared" si="96"/>
        <v>-22066.620000000003</v>
      </c>
      <c r="EO41" s="32">
        <f t="shared" si="97"/>
        <v>-68996.27</v>
      </c>
      <c r="EP41" s="32">
        <f t="shared" si="98"/>
        <v>-65514.159999999996</v>
      </c>
      <c r="EQ41" s="32">
        <f t="shared" si="99"/>
        <v>-62175.850000000006</v>
      </c>
      <c r="ER41" s="32">
        <f t="shared" si="100"/>
        <v>-37188.700000000012</v>
      </c>
    </row>
    <row r="42" spans="1:148" x14ac:dyDescent="0.25">
      <c r="A42" t="s">
        <v>454</v>
      </c>
      <c r="B42" s="1" t="s">
        <v>58</v>
      </c>
      <c r="C42" t="str">
        <f t="shared" ca="1" si="198"/>
        <v>DOWGEN15M</v>
      </c>
      <c r="D42" t="str">
        <f t="shared" ca="1" si="199"/>
        <v>Dow Hydrocarbon Industrial Complex</v>
      </c>
      <c r="E42" s="51">
        <v>55745.079221799999</v>
      </c>
      <c r="F42" s="51">
        <v>60459.640404999998</v>
      </c>
      <c r="G42" s="51">
        <v>55112.215458999999</v>
      </c>
      <c r="H42" s="51">
        <v>70551.656147400005</v>
      </c>
      <c r="I42" s="51">
        <v>60296.803853799996</v>
      </c>
      <c r="J42" s="51">
        <v>28680.7422745</v>
      </c>
      <c r="K42" s="51">
        <v>36307.094014000002</v>
      </c>
      <c r="L42" s="51">
        <v>44221.244770099998</v>
      </c>
      <c r="M42" s="51">
        <v>43667.641928999998</v>
      </c>
      <c r="N42" s="51">
        <v>59372.568917999997</v>
      </c>
      <c r="O42" s="51">
        <v>75088.4818123</v>
      </c>
      <c r="P42" s="51">
        <v>55188.1618084</v>
      </c>
      <c r="Q42" s="32">
        <v>6352473.3899999997</v>
      </c>
      <c r="R42" s="32">
        <v>2827356.05</v>
      </c>
      <c r="S42" s="32">
        <v>3464192.95</v>
      </c>
      <c r="T42" s="32">
        <v>3239230.96</v>
      </c>
      <c r="U42" s="32">
        <v>1839976.36</v>
      </c>
      <c r="V42" s="32">
        <v>1659806.94</v>
      </c>
      <c r="W42" s="32">
        <v>4521452.66</v>
      </c>
      <c r="X42" s="32">
        <v>3750408.81</v>
      </c>
      <c r="Y42" s="32">
        <v>5703941.1399999997</v>
      </c>
      <c r="Z42" s="32">
        <v>6705819.5599999996</v>
      </c>
      <c r="AA42" s="32">
        <v>7138229.9800000004</v>
      </c>
      <c r="AB42" s="32">
        <v>4234306.24</v>
      </c>
      <c r="AC42" s="2">
        <v>3.51</v>
      </c>
      <c r="AD42" s="2">
        <v>3.51</v>
      </c>
      <c r="AE42" s="2">
        <v>3.51</v>
      </c>
      <c r="AF42" s="2">
        <v>3.51</v>
      </c>
      <c r="AG42" s="2">
        <v>3.51</v>
      </c>
      <c r="AH42" s="2">
        <v>3.51</v>
      </c>
      <c r="AI42" s="2">
        <v>3.51</v>
      </c>
      <c r="AJ42" s="2">
        <v>2.91</v>
      </c>
      <c r="AK42" s="2">
        <v>2.91</v>
      </c>
      <c r="AL42" s="2">
        <v>2.91</v>
      </c>
      <c r="AM42" s="2">
        <v>2.91</v>
      </c>
      <c r="AN42" s="2">
        <v>2.91</v>
      </c>
      <c r="AO42" s="33">
        <v>222971.82</v>
      </c>
      <c r="AP42" s="33">
        <v>99240.2</v>
      </c>
      <c r="AQ42" s="33">
        <v>121593.17</v>
      </c>
      <c r="AR42" s="33">
        <v>113697.01</v>
      </c>
      <c r="AS42" s="33">
        <v>64583.17</v>
      </c>
      <c r="AT42" s="33">
        <v>58259.22</v>
      </c>
      <c r="AU42" s="33">
        <v>158702.99</v>
      </c>
      <c r="AV42" s="33">
        <v>109136.9</v>
      </c>
      <c r="AW42" s="33">
        <v>165984.69</v>
      </c>
      <c r="AX42" s="33">
        <v>195139.35</v>
      </c>
      <c r="AY42" s="33">
        <v>207722.49</v>
      </c>
      <c r="AZ42" s="33">
        <v>123218.31</v>
      </c>
      <c r="BA42" s="31">
        <f t="shared" si="41"/>
        <v>635.25</v>
      </c>
      <c r="BB42" s="31">
        <f t="shared" si="42"/>
        <v>282.74</v>
      </c>
      <c r="BC42" s="31">
        <f t="shared" si="43"/>
        <v>346.42</v>
      </c>
      <c r="BD42" s="31">
        <f t="shared" si="44"/>
        <v>-11661.23</v>
      </c>
      <c r="BE42" s="31">
        <f t="shared" si="45"/>
        <v>-6623.91</v>
      </c>
      <c r="BF42" s="31">
        <f t="shared" si="46"/>
        <v>-5975.3</v>
      </c>
      <c r="BG42" s="31">
        <f t="shared" si="47"/>
        <v>-16277.23</v>
      </c>
      <c r="BH42" s="31">
        <f t="shared" si="48"/>
        <v>-33753.68</v>
      </c>
      <c r="BI42" s="31">
        <f t="shared" si="49"/>
        <v>-51335.47</v>
      </c>
      <c r="BJ42" s="31">
        <f t="shared" si="50"/>
        <v>-36882.01</v>
      </c>
      <c r="BK42" s="31">
        <f t="shared" si="51"/>
        <v>-39260.26</v>
      </c>
      <c r="BL42" s="31">
        <f t="shared" si="52"/>
        <v>-23288.68</v>
      </c>
      <c r="BM42" s="6">
        <v>4.3099999999999999E-2</v>
      </c>
      <c r="BN42" s="6">
        <v>4.3099999999999999E-2</v>
      </c>
      <c r="BO42" s="6">
        <v>4.3099999999999999E-2</v>
      </c>
      <c r="BP42" s="6">
        <v>4.3099999999999999E-2</v>
      </c>
      <c r="BQ42" s="6">
        <v>4.3099999999999999E-2</v>
      </c>
      <c r="BR42" s="6">
        <v>4.3099999999999999E-2</v>
      </c>
      <c r="BS42" s="6">
        <v>4.3099999999999999E-2</v>
      </c>
      <c r="BT42" s="6">
        <v>4.3099999999999999E-2</v>
      </c>
      <c r="BU42" s="6">
        <v>4.3099999999999999E-2</v>
      </c>
      <c r="BV42" s="6">
        <v>4.3099999999999999E-2</v>
      </c>
      <c r="BW42" s="6">
        <v>4.3099999999999999E-2</v>
      </c>
      <c r="BX42" s="6">
        <v>4.3099999999999999E-2</v>
      </c>
      <c r="BY42" s="31">
        <v>273791.59999999998</v>
      </c>
      <c r="BZ42" s="31">
        <v>121859.05</v>
      </c>
      <c r="CA42" s="31">
        <v>149306.72</v>
      </c>
      <c r="CB42" s="31">
        <v>139610.85</v>
      </c>
      <c r="CC42" s="31">
        <v>79302.98</v>
      </c>
      <c r="CD42" s="31">
        <v>71537.679999999993</v>
      </c>
      <c r="CE42" s="31">
        <v>194874.61</v>
      </c>
      <c r="CF42" s="31">
        <v>161642.62</v>
      </c>
      <c r="CG42" s="31">
        <v>245839.86</v>
      </c>
      <c r="CH42" s="31">
        <v>289020.82</v>
      </c>
      <c r="CI42" s="31">
        <v>307657.71000000002</v>
      </c>
      <c r="CJ42" s="31">
        <v>182498.6</v>
      </c>
      <c r="CK42" s="32">
        <f t="shared" si="53"/>
        <v>-25409.89</v>
      </c>
      <c r="CL42" s="32">
        <f t="shared" si="54"/>
        <v>-11309.42</v>
      </c>
      <c r="CM42" s="32">
        <f t="shared" si="55"/>
        <v>-13856.77</v>
      </c>
      <c r="CN42" s="32">
        <f t="shared" si="56"/>
        <v>-12956.92</v>
      </c>
      <c r="CO42" s="32">
        <f t="shared" si="57"/>
        <v>-7359.91</v>
      </c>
      <c r="CP42" s="32">
        <f t="shared" si="58"/>
        <v>-6639.23</v>
      </c>
      <c r="CQ42" s="32">
        <f t="shared" si="59"/>
        <v>-18085.810000000001</v>
      </c>
      <c r="CR42" s="32">
        <f t="shared" si="60"/>
        <v>-15001.64</v>
      </c>
      <c r="CS42" s="32">
        <f t="shared" si="61"/>
        <v>-22815.759999999998</v>
      </c>
      <c r="CT42" s="32">
        <f t="shared" si="62"/>
        <v>-26823.279999999999</v>
      </c>
      <c r="CU42" s="32">
        <f t="shared" si="63"/>
        <v>-28552.92</v>
      </c>
      <c r="CV42" s="32">
        <f t="shared" si="64"/>
        <v>-16937.22</v>
      </c>
      <c r="CW42" s="31">
        <f t="shared" si="186"/>
        <v>24774.639999999956</v>
      </c>
      <c r="CX42" s="31">
        <f t="shared" si="187"/>
        <v>11026.690000000008</v>
      </c>
      <c r="CY42" s="31">
        <f t="shared" si="188"/>
        <v>13510.360000000013</v>
      </c>
      <c r="CZ42" s="31">
        <f t="shared" si="189"/>
        <v>24618.150000000012</v>
      </c>
      <c r="DA42" s="31">
        <f t="shared" si="190"/>
        <v>13983.809999999994</v>
      </c>
      <c r="DB42" s="31">
        <f t="shared" si="191"/>
        <v>12614.529999999995</v>
      </c>
      <c r="DC42" s="31">
        <f t="shared" si="192"/>
        <v>34363.039999999994</v>
      </c>
      <c r="DD42" s="31">
        <f t="shared" si="193"/>
        <v>71257.75999999998</v>
      </c>
      <c r="DE42" s="31">
        <f t="shared" si="194"/>
        <v>108374.87999999998</v>
      </c>
      <c r="DF42" s="31">
        <f t="shared" si="195"/>
        <v>103940.20000000004</v>
      </c>
      <c r="DG42" s="31">
        <f t="shared" si="196"/>
        <v>110642.56000000006</v>
      </c>
      <c r="DH42" s="31">
        <f t="shared" si="197"/>
        <v>65631.75</v>
      </c>
      <c r="DI42" s="32">
        <f t="shared" si="65"/>
        <v>1238.73</v>
      </c>
      <c r="DJ42" s="32">
        <f t="shared" si="66"/>
        <v>551.33000000000004</v>
      </c>
      <c r="DK42" s="32">
        <f t="shared" si="67"/>
        <v>675.52</v>
      </c>
      <c r="DL42" s="32">
        <f t="shared" si="68"/>
        <v>1230.9100000000001</v>
      </c>
      <c r="DM42" s="32">
        <f t="shared" si="69"/>
        <v>699.19</v>
      </c>
      <c r="DN42" s="32">
        <f t="shared" si="70"/>
        <v>630.73</v>
      </c>
      <c r="DO42" s="32">
        <f t="shared" si="71"/>
        <v>1718.15</v>
      </c>
      <c r="DP42" s="32">
        <f t="shared" si="72"/>
        <v>3562.89</v>
      </c>
      <c r="DQ42" s="32">
        <f t="shared" si="73"/>
        <v>5418.74</v>
      </c>
      <c r="DR42" s="32">
        <f t="shared" si="74"/>
        <v>5197.01</v>
      </c>
      <c r="DS42" s="32">
        <f t="shared" si="75"/>
        <v>5532.13</v>
      </c>
      <c r="DT42" s="32">
        <f t="shared" si="76"/>
        <v>3281.59</v>
      </c>
      <c r="DU42" s="31">
        <f t="shared" si="77"/>
        <v>6065.01</v>
      </c>
      <c r="DV42" s="31">
        <f t="shared" si="78"/>
        <v>2673.73</v>
      </c>
      <c r="DW42" s="31">
        <f t="shared" si="79"/>
        <v>3246.53</v>
      </c>
      <c r="DX42" s="31">
        <f t="shared" si="80"/>
        <v>5858.37</v>
      </c>
      <c r="DY42" s="31">
        <f t="shared" si="81"/>
        <v>3296.2</v>
      </c>
      <c r="DZ42" s="31">
        <f t="shared" si="82"/>
        <v>2944.06</v>
      </c>
      <c r="EA42" s="31">
        <f t="shared" si="83"/>
        <v>7942.41</v>
      </c>
      <c r="EB42" s="31">
        <f t="shared" si="84"/>
        <v>16303.99</v>
      </c>
      <c r="EC42" s="31">
        <f t="shared" si="85"/>
        <v>24544.080000000002</v>
      </c>
      <c r="ED42" s="31">
        <f t="shared" si="86"/>
        <v>23305.439999999999</v>
      </c>
      <c r="EE42" s="31">
        <f t="shared" si="87"/>
        <v>24550.53</v>
      </c>
      <c r="EF42" s="31">
        <f t="shared" si="88"/>
        <v>14415.12</v>
      </c>
      <c r="EG42" s="32">
        <f t="shared" si="89"/>
        <v>32078.379999999954</v>
      </c>
      <c r="EH42" s="32">
        <f t="shared" si="90"/>
        <v>14251.750000000007</v>
      </c>
      <c r="EI42" s="32">
        <f t="shared" si="91"/>
        <v>17432.410000000014</v>
      </c>
      <c r="EJ42" s="32">
        <f t="shared" si="92"/>
        <v>31707.430000000011</v>
      </c>
      <c r="EK42" s="32">
        <f t="shared" si="93"/>
        <v>17979.199999999993</v>
      </c>
      <c r="EL42" s="32">
        <f t="shared" si="94"/>
        <v>16189.319999999994</v>
      </c>
      <c r="EM42" s="32">
        <f t="shared" si="95"/>
        <v>44023.599999999991</v>
      </c>
      <c r="EN42" s="32">
        <f t="shared" si="96"/>
        <v>91124.639999999985</v>
      </c>
      <c r="EO42" s="32">
        <f t="shared" si="97"/>
        <v>138337.69999999998</v>
      </c>
      <c r="EP42" s="32">
        <f t="shared" si="98"/>
        <v>132442.65000000002</v>
      </c>
      <c r="EQ42" s="32">
        <f t="shared" si="99"/>
        <v>140725.22000000006</v>
      </c>
      <c r="ER42" s="32">
        <f t="shared" si="100"/>
        <v>83328.459999999992</v>
      </c>
    </row>
    <row r="43" spans="1:148" x14ac:dyDescent="0.25">
      <c r="A43" t="s">
        <v>455</v>
      </c>
      <c r="B43" s="1" t="s">
        <v>32</v>
      </c>
      <c r="C43" t="str">
        <f t="shared" ca="1" si="198"/>
        <v>DRW1</v>
      </c>
      <c r="D43" t="str">
        <f t="shared" ca="1" si="199"/>
        <v>Drywood #1</v>
      </c>
      <c r="E43" s="51">
        <v>127.8849</v>
      </c>
      <c r="F43" s="51">
        <v>120.20950000000001</v>
      </c>
      <c r="G43" s="51">
        <v>102.6748</v>
      </c>
      <c r="H43" s="51">
        <v>54.558300000000003</v>
      </c>
      <c r="I43" s="51">
        <v>61.001600000000003</v>
      </c>
      <c r="J43" s="51">
        <v>54.022799999999997</v>
      </c>
      <c r="K43" s="51">
        <v>32.21</v>
      </c>
      <c r="L43" s="51">
        <v>11.392099999999999</v>
      </c>
      <c r="M43" s="51">
        <v>69.191000000000003</v>
      </c>
      <c r="N43" s="51">
        <v>120.94329999999999</v>
      </c>
      <c r="O43" s="51">
        <v>179.5505</v>
      </c>
      <c r="P43" s="51">
        <v>76.718699999999998</v>
      </c>
      <c r="Q43" s="32">
        <v>92535.49</v>
      </c>
      <c r="R43" s="32">
        <v>19162.71</v>
      </c>
      <c r="S43" s="32">
        <v>53864.22</v>
      </c>
      <c r="T43" s="32">
        <v>3743.6</v>
      </c>
      <c r="U43" s="32">
        <v>27732.19</v>
      </c>
      <c r="V43" s="32">
        <v>28574.93</v>
      </c>
      <c r="W43" s="32">
        <v>24151.24</v>
      </c>
      <c r="X43" s="32">
        <v>4328.08</v>
      </c>
      <c r="Y43" s="32">
        <v>34311.25</v>
      </c>
      <c r="Z43" s="32">
        <v>29876.47</v>
      </c>
      <c r="AA43" s="32">
        <v>75131.100000000006</v>
      </c>
      <c r="AB43" s="32">
        <v>28584</v>
      </c>
      <c r="AC43" s="2">
        <v>2.2799999999999998</v>
      </c>
      <c r="AD43" s="2">
        <v>2.2799999999999998</v>
      </c>
      <c r="AE43" s="2">
        <v>2.2799999999999998</v>
      </c>
      <c r="AF43" s="2">
        <v>2.2799999999999998</v>
      </c>
      <c r="AG43" s="2">
        <v>2.2799999999999998</v>
      </c>
      <c r="AH43" s="2">
        <v>2.2799999999999998</v>
      </c>
      <c r="AI43" s="2">
        <v>2.2799999999999998</v>
      </c>
      <c r="AJ43" s="2">
        <v>1.86</v>
      </c>
      <c r="AK43" s="2">
        <v>1.86</v>
      </c>
      <c r="AL43" s="2">
        <v>1.86</v>
      </c>
      <c r="AM43" s="2">
        <v>1.86</v>
      </c>
      <c r="AN43" s="2">
        <v>1.86</v>
      </c>
      <c r="AO43" s="33">
        <v>2109.81</v>
      </c>
      <c r="AP43" s="33">
        <v>436.91</v>
      </c>
      <c r="AQ43" s="33">
        <v>1228.0999999999999</v>
      </c>
      <c r="AR43" s="33">
        <v>85.35</v>
      </c>
      <c r="AS43" s="33">
        <v>632.29</v>
      </c>
      <c r="AT43" s="33">
        <v>651.51</v>
      </c>
      <c r="AU43" s="33">
        <v>550.65</v>
      </c>
      <c r="AV43" s="33">
        <v>80.5</v>
      </c>
      <c r="AW43" s="33">
        <v>638.19000000000005</v>
      </c>
      <c r="AX43" s="33">
        <v>555.70000000000005</v>
      </c>
      <c r="AY43" s="33">
        <v>1397.44</v>
      </c>
      <c r="AZ43" s="33">
        <v>531.66</v>
      </c>
      <c r="BA43" s="31">
        <f t="shared" si="41"/>
        <v>9.25</v>
      </c>
      <c r="BB43" s="31">
        <f t="shared" si="42"/>
        <v>1.92</v>
      </c>
      <c r="BC43" s="31">
        <f t="shared" si="43"/>
        <v>5.39</v>
      </c>
      <c r="BD43" s="31">
        <f t="shared" si="44"/>
        <v>-13.48</v>
      </c>
      <c r="BE43" s="31">
        <f t="shared" si="45"/>
        <v>-99.84</v>
      </c>
      <c r="BF43" s="31">
        <f t="shared" si="46"/>
        <v>-102.87</v>
      </c>
      <c r="BG43" s="31">
        <f t="shared" si="47"/>
        <v>-86.94</v>
      </c>
      <c r="BH43" s="31">
        <f t="shared" si="48"/>
        <v>-38.950000000000003</v>
      </c>
      <c r="BI43" s="31">
        <f t="shared" si="49"/>
        <v>-308.8</v>
      </c>
      <c r="BJ43" s="31">
        <f t="shared" si="50"/>
        <v>-164.32</v>
      </c>
      <c r="BK43" s="31">
        <f t="shared" si="51"/>
        <v>-413.22</v>
      </c>
      <c r="BL43" s="31">
        <f t="shared" si="52"/>
        <v>-157.21</v>
      </c>
      <c r="BM43" s="6">
        <v>5.1299999999999998E-2</v>
      </c>
      <c r="BN43" s="6">
        <v>5.1299999999999998E-2</v>
      </c>
      <c r="BO43" s="6">
        <v>5.1299999999999998E-2</v>
      </c>
      <c r="BP43" s="6">
        <v>5.1299999999999998E-2</v>
      </c>
      <c r="BQ43" s="6">
        <v>5.1299999999999998E-2</v>
      </c>
      <c r="BR43" s="6">
        <v>5.1299999999999998E-2</v>
      </c>
      <c r="BS43" s="6">
        <v>5.1299999999999998E-2</v>
      </c>
      <c r="BT43" s="6">
        <v>5.1299999999999998E-2</v>
      </c>
      <c r="BU43" s="6">
        <v>5.1299999999999998E-2</v>
      </c>
      <c r="BV43" s="6">
        <v>5.1299999999999998E-2</v>
      </c>
      <c r="BW43" s="6">
        <v>5.1299999999999998E-2</v>
      </c>
      <c r="BX43" s="6">
        <v>5.1299999999999998E-2</v>
      </c>
      <c r="BY43" s="31">
        <v>4747.07</v>
      </c>
      <c r="BZ43" s="31">
        <v>983.05</v>
      </c>
      <c r="CA43" s="31">
        <v>2763.23</v>
      </c>
      <c r="CB43" s="31">
        <v>192.05</v>
      </c>
      <c r="CC43" s="31">
        <v>1422.66</v>
      </c>
      <c r="CD43" s="31">
        <v>1465.89</v>
      </c>
      <c r="CE43" s="31">
        <v>1238.96</v>
      </c>
      <c r="CF43" s="31">
        <v>222.03</v>
      </c>
      <c r="CG43" s="31">
        <v>1760.17</v>
      </c>
      <c r="CH43" s="31">
        <v>1532.66</v>
      </c>
      <c r="CI43" s="31">
        <v>3854.23</v>
      </c>
      <c r="CJ43" s="31">
        <v>1466.36</v>
      </c>
      <c r="CK43" s="32">
        <f t="shared" si="53"/>
        <v>-370.14</v>
      </c>
      <c r="CL43" s="32">
        <f t="shared" si="54"/>
        <v>-76.650000000000006</v>
      </c>
      <c r="CM43" s="32">
        <f t="shared" si="55"/>
        <v>-215.46</v>
      </c>
      <c r="CN43" s="32">
        <f t="shared" si="56"/>
        <v>-14.97</v>
      </c>
      <c r="CO43" s="32">
        <f t="shared" si="57"/>
        <v>-110.93</v>
      </c>
      <c r="CP43" s="32">
        <f t="shared" si="58"/>
        <v>-114.3</v>
      </c>
      <c r="CQ43" s="32">
        <f t="shared" si="59"/>
        <v>-96.6</v>
      </c>
      <c r="CR43" s="32">
        <f t="shared" si="60"/>
        <v>-17.309999999999999</v>
      </c>
      <c r="CS43" s="32">
        <f t="shared" si="61"/>
        <v>-137.25</v>
      </c>
      <c r="CT43" s="32">
        <f t="shared" si="62"/>
        <v>-119.51</v>
      </c>
      <c r="CU43" s="32">
        <f t="shared" si="63"/>
        <v>-300.52</v>
      </c>
      <c r="CV43" s="32">
        <f t="shared" si="64"/>
        <v>-114.34</v>
      </c>
      <c r="CW43" s="31">
        <f t="shared" si="186"/>
        <v>2257.8699999999994</v>
      </c>
      <c r="CX43" s="31">
        <f t="shared" si="187"/>
        <v>467.56999999999994</v>
      </c>
      <c r="CY43" s="31">
        <f t="shared" si="188"/>
        <v>1314.28</v>
      </c>
      <c r="CZ43" s="31">
        <f t="shared" si="189"/>
        <v>105.21000000000002</v>
      </c>
      <c r="DA43" s="31">
        <f t="shared" si="190"/>
        <v>779.28000000000009</v>
      </c>
      <c r="DB43" s="31">
        <f t="shared" si="191"/>
        <v>802.95000000000016</v>
      </c>
      <c r="DC43" s="31">
        <f t="shared" si="192"/>
        <v>678.65000000000009</v>
      </c>
      <c r="DD43" s="31">
        <f t="shared" si="193"/>
        <v>163.17000000000002</v>
      </c>
      <c r="DE43" s="31">
        <f t="shared" si="194"/>
        <v>1293.53</v>
      </c>
      <c r="DF43" s="31">
        <f t="shared" si="195"/>
        <v>1021.77</v>
      </c>
      <c r="DG43" s="31">
        <f t="shared" si="196"/>
        <v>2569.4899999999998</v>
      </c>
      <c r="DH43" s="31">
        <f t="shared" si="197"/>
        <v>977.57</v>
      </c>
      <c r="DI43" s="32">
        <f t="shared" si="65"/>
        <v>112.89</v>
      </c>
      <c r="DJ43" s="32">
        <f t="shared" si="66"/>
        <v>23.38</v>
      </c>
      <c r="DK43" s="32">
        <f t="shared" si="67"/>
        <v>65.709999999999994</v>
      </c>
      <c r="DL43" s="32">
        <f t="shared" si="68"/>
        <v>5.26</v>
      </c>
      <c r="DM43" s="32">
        <f t="shared" si="69"/>
        <v>38.96</v>
      </c>
      <c r="DN43" s="32">
        <f t="shared" si="70"/>
        <v>40.15</v>
      </c>
      <c r="DO43" s="32">
        <f t="shared" si="71"/>
        <v>33.93</v>
      </c>
      <c r="DP43" s="32">
        <f t="shared" si="72"/>
        <v>8.16</v>
      </c>
      <c r="DQ43" s="32">
        <f t="shared" si="73"/>
        <v>64.680000000000007</v>
      </c>
      <c r="DR43" s="32">
        <f t="shared" si="74"/>
        <v>51.09</v>
      </c>
      <c r="DS43" s="32">
        <f t="shared" si="75"/>
        <v>128.47</v>
      </c>
      <c r="DT43" s="32">
        <f t="shared" si="76"/>
        <v>48.88</v>
      </c>
      <c r="DU43" s="31">
        <f t="shared" si="77"/>
        <v>552.74</v>
      </c>
      <c r="DV43" s="31">
        <f t="shared" si="78"/>
        <v>113.38</v>
      </c>
      <c r="DW43" s="31">
        <f t="shared" si="79"/>
        <v>315.82</v>
      </c>
      <c r="DX43" s="31">
        <f t="shared" si="80"/>
        <v>25.04</v>
      </c>
      <c r="DY43" s="31">
        <f t="shared" si="81"/>
        <v>183.69</v>
      </c>
      <c r="DZ43" s="31">
        <f t="shared" si="82"/>
        <v>187.4</v>
      </c>
      <c r="EA43" s="31">
        <f t="shared" si="83"/>
        <v>156.86000000000001</v>
      </c>
      <c r="EB43" s="31">
        <f t="shared" si="84"/>
        <v>37.33</v>
      </c>
      <c r="EC43" s="31">
        <f t="shared" si="85"/>
        <v>292.95</v>
      </c>
      <c r="ED43" s="31">
        <f t="shared" si="86"/>
        <v>229.1</v>
      </c>
      <c r="EE43" s="31">
        <f t="shared" si="87"/>
        <v>570.15</v>
      </c>
      <c r="EF43" s="31">
        <f t="shared" si="88"/>
        <v>214.71</v>
      </c>
      <c r="EG43" s="32">
        <f t="shared" si="89"/>
        <v>2923.4999999999991</v>
      </c>
      <c r="EH43" s="32">
        <f t="shared" si="90"/>
        <v>604.32999999999993</v>
      </c>
      <c r="EI43" s="32">
        <f t="shared" si="91"/>
        <v>1695.81</v>
      </c>
      <c r="EJ43" s="32">
        <f t="shared" si="92"/>
        <v>135.51000000000002</v>
      </c>
      <c r="EK43" s="32">
        <f t="shared" si="93"/>
        <v>1001.9300000000001</v>
      </c>
      <c r="EL43" s="32">
        <f t="shared" si="94"/>
        <v>1030.5000000000002</v>
      </c>
      <c r="EM43" s="32">
        <f t="shared" si="95"/>
        <v>869.44</v>
      </c>
      <c r="EN43" s="32">
        <f t="shared" si="96"/>
        <v>208.66000000000003</v>
      </c>
      <c r="EO43" s="32">
        <f t="shared" si="97"/>
        <v>1651.16</v>
      </c>
      <c r="EP43" s="32">
        <f t="shared" si="98"/>
        <v>1301.9599999999998</v>
      </c>
      <c r="EQ43" s="32">
        <f t="shared" si="99"/>
        <v>3268.1099999999997</v>
      </c>
      <c r="ER43" s="32">
        <f t="shared" si="100"/>
        <v>1241.1600000000001</v>
      </c>
    </row>
    <row r="44" spans="1:148" x14ac:dyDescent="0.25">
      <c r="A44" t="s">
        <v>521</v>
      </c>
      <c r="B44" s="1" t="s">
        <v>78</v>
      </c>
      <c r="C44" t="str">
        <f t="shared" ca="1" si="198"/>
        <v>EC01</v>
      </c>
      <c r="D44" t="str">
        <f t="shared" ca="1" si="199"/>
        <v>Cavalier</v>
      </c>
      <c r="E44" s="51">
        <v>53711.553599999999</v>
      </c>
      <c r="F44" s="51">
        <v>59967.317300000002</v>
      </c>
      <c r="G44" s="51">
        <v>60856.936350000004</v>
      </c>
      <c r="H44" s="51">
        <v>55558.388500000001</v>
      </c>
      <c r="I44" s="51">
        <v>44378.431700000001</v>
      </c>
      <c r="J44" s="51">
        <v>41604.810400000002</v>
      </c>
      <c r="K44" s="51">
        <v>39006.1273</v>
      </c>
      <c r="L44" s="51">
        <v>48874.810400000002</v>
      </c>
      <c r="M44" s="51">
        <v>60846.439299999998</v>
      </c>
      <c r="N44" s="51">
        <v>66190.807499999995</v>
      </c>
      <c r="O44" s="51">
        <v>67249.849600000001</v>
      </c>
      <c r="P44" s="51">
        <v>61209.427900000002</v>
      </c>
      <c r="Q44" s="32">
        <v>5931494.1500000004</v>
      </c>
      <c r="R44" s="32">
        <v>2901722.64</v>
      </c>
      <c r="S44" s="32">
        <v>3644523.56</v>
      </c>
      <c r="T44" s="32">
        <v>2775489.68</v>
      </c>
      <c r="U44" s="32">
        <v>1650325.16</v>
      </c>
      <c r="V44" s="32">
        <v>3137403.53</v>
      </c>
      <c r="W44" s="32">
        <v>4706145.79</v>
      </c>
      <c r="X44" s="32">
        <v>3828598.36</v>
      </c>
      <c r="Y44" s="32">
        <v>7814327.9400000004</v>
      </c>
      <c r="Z44" s="32">
        <v>6920179.3799999999</v>
      </c>
      <c r="AA44" s="32">
        <v>6506045.0999999996</v>
      </c>
      <c r="AB44" s="32">
        <v>4126018.66</v>
      </c>
      <c r="AC44" s="2">
        <v>1.29</v>
      </c>
      <c r="AD44" s="2">
        <v>1.29</v>
      </c>
      <c r="AE44" s="2">
        <v>1.29</v>
      </c>
      <c r="AF44" s="2">
        <v>1.29</v>
      </c>
      <c r="AG44" s="2">
        <v>1.29</v>
      </c>
      <c r="AH44" s="2">
        <v>1.29</v>
      </c>
      <c r="AI44" s="2">
        <v>1.29</v>
      </c>
      <c r="AJ44" s="2">
        <v>0.66</v>
      </c>
      <c r="AK44" s="2">
        <v>0.66</v>
      </c>
      <c r="AL44" s="2">
        <v>0.66</v>
      </c>
      <c r="AM44" s="2">
        <v>0.66</v>
      </c>
      <c r="AN44" s="2">
        <v>0.66</v>
      </c>
      <c r="AO44" s="33">
        <v>76516.27</v>
      </c>
      <c r="AP44" s="33">
        <v>37432.22</v>
      </c>
      <c r="AQ44" s="33">
        <v>47014.35</v>
      </c>
      <c r="AR44" s="33">
        <v>35803.82</v>
      </c>
      <c r="AS44" s="33">
        <v>21289.19</v>
      </c>
      <c r="AT44" s="33">
        <v>40472.51</v>
      </c>
      <c r="AU44" s="33">
        <v>60709.279999999999</v>
      </c>
      <c r="AV44" s="33">
        <v>25268.75</v>
      </c>
      <c r="AW44" s="33">
        <v>51574.559999999998</v>
      </c>
      <c r="AX44" s="33">
        <v>45673.18</v>
      </c>
      <c r="AY44" s="33">
        <v>42939.9</v>
      </c>
      <c r="AZ44" s="33">
        <v>27231.72</v>
      </c>
      <c r="BA44" s="31">
        <f t="shared" si="41"/>
        <v>593.15</v>
      </c>
      <c r="BB44" s="31">
        <f t="shared" si="42"/>
        <v>290.17</v>
      </c>
      <c r="BC44" s="31">
        <f t="shared" si="43"/>
        <v>364.45</v>
      </c>
      <c r="BD44" s="31">
        <f t="shared" si="44"/>
        <v>-9991.76</v>
      </c>
      <c r="BE44" s="31">
        <f t="shared" si="45"/>
        <v>-5941.17</v>
      </c>
      <c r="BF44" s="31">
        <f t="shared" si="46"/>
        <v>-11294.65</v>
      </c>
      <c r="BG44" s="31">
        <f t="shared" si="47"/>
        <v>-16942.12</v>
      </c>
      <c r="BH44" s="31">
        <f t="shared" si="48"/>
        <v>-34457.39</v>
      </c>
      <c r="BI44" s="31">
        <f t="shared" si="49"/>
        <v>-70328.95</v>
      </c>
      <c r="BJ44" s="31">
        <f t="shared" si="50"/>
        <v>-38060.99</v>
      </c>
      <c r="BK44" s="31">
        <f t="shared" si="51"/>
        <v>-35783.25</v>
      </c>
      <c r="BL44" s="31">
        <f t="shared" si="52"/>
        <v>-22693.1</v>
      </c>
      <c r="BM44" s="6">
        <v>-1.2200000000000001E-2</v>
      </c>
      <c r="BN44" s="6">
        <v>-1.2200000000000001E-2</v>
      </c>
      <c r="BO44" s="6">
        <v>-1.2200000000000001E-2</v>
      </c>
      <c r="BP44" s="6">
        <v>-1.2200000000000001E-2</v>
      </c>
      <c r="BQ44" s="6">
        <v>-1.2200000000000001E-2</v>
      </c>
      <c r="BR44" s="6">
        <v>-1.2200000000000001E-2</v>
      </c>
      <c r="BS44" s="6">
        <v>-1.2200000000000001E-2</v>
      </c>
      <c r="BT44" s="6">
        <v>-1.2200000000000001E-2</v>
      </c>
      <c r="BU44" s="6">
        <v>-1.2200000000000001E-2</v>
      </c>
      <c r="BV44" s="6">
        <v>-1.2200000000000001E-2</v>
      </c>
      <c r="BW44" s="6">
        <v>-1.2200000000000001E-2</v>
      </c>
      <c r="BX44" s="6">
        <v>-1.2200000000000001E-2</v>
      </c>
      <c r="BY44" s="31">
        <v>-72364.23</v>
      </c>
      <c r="BZ44" s="31">
        <v>-35401.019999999997</v>
      </c>
      <c r="CA44" s="31">
        <v>-44463.19</v>
      </c>
      <c r="CB44" s="31">
        <v>-33860.97</v>
      </c>
      <c r="CC44" s="31">
        <v>-20133.97</v>
      </c>
      <c r="CD44" s="31">
        <v>-38276.32</v>
      </c>
      <c r="CE44" s="31">
        <v>-57414.98</v>
      </c>
      <c r="CF44" s="31">
        <v>-46708.9</v>
      </c>
      <c r="CG44" s="31">
        <v>-95334.8</v>
      </c>
      <c r="CH44" s="31">
        <v>-84426.19</v>
      </c>
      <c r="CI44" s="31">
        <v>-79373.75</v>
      </c>
      <c r="CJ44" s="31">
        <v>-50337.43</v>
      </c>
      <c r="CK44" s="32">
        <f t="shared" si="53"/>
        <v>-23725.98</v>
      </c>
      <c r="CL44" s="32">
        <f t="shared" si="54"/>
        <v>-11606.89</v>
      </c>
      <c r="CM44" s="32">
        <f t="shared" si="55"/>
        <v>-14578.09</v>
      </c>
      <c r="CN44" s="32">
        <f t="shared" si="56"/>
        <v>-11101.96</v>
      </c>
      <c r="CO44" s="32">
        <f t="shared" si="57"/>
        <v>-6601.3</v>
      </c>
      <c r="CP44" s="32">
        <f t="shared" si="58"/>
        <v>-12549.61</v>
      </c>
      <c r="CQ44" s="32">
        <f t="shared" si="59"/>
        <v>-18824.580000000002</v>
      </c>
      <c r="CR44" s="32">
        <f t="shared" si="60"/>
        <v>-15314.39</v>
      </c>
      <c r="CS44" s="32">
        <f t="shared" si="61"/>
        <v>-31257.31</v>
      </c>
      <c r="CT44" s="32">
        <f t="shared" si="62"/>
        <v>-27680.720000000001</v>
      </c>
      <c r="CU44" s="32">
        <f t="shared" si="63"/>
        <v>-26024.18</v>
      </c>
      <c r="CV44" s="32">
        <f t="shared" si="64"/>
        <v>-16504.07</v>
      </c>
      <c r="CW44" s="31">
        <f t="shared" si="186"/>
        <v>-173199.62999999998</v>
      </c>
      <c r="CX44" s="31">
        <f t="shared" si="187"/>
        <v>-84730.3</v>
      </c>
      <c r="CY44" s="31">
        <f t="shared" si="188"/>
        <v>-106420.08</v>
      </c>
      <c r="CZ44" s="31">
        <f t="shared" si="189"/>
        <v>-70774.990000000005</v>
      </c>
      <c r="DA44" s="31">
        <f t="shared" si="190"/>
        <v>-42083.29</v>
      </c>
      <c r="DB44" s="31">
        <f t="shared" si="191"/>
        <v>-80003.790000000008</v>
      </c>
      <c r="DC44" s="31">
        <f t="shared" si="192"/>
        <v>-120006.72</v>
      </c>
      <c r="DD44" s="31">
        <f t="shared" si="193"/>
        <v>-52834.650000000009</v>
      </c>
      <c r="DE44" s="31">
        <f t="shared" si="194"/>
        <v>-107837.71999999999</v>
      </c>
      <c r="DF44" s="31">
        <f t="shared" si="195"/>
        <v>-119719.1</v>
      </c>
      <c r="DG44" s="31">
        <f t="shared" si="196"/>
        <v>-112554.57999999999</v>
      </c>
      <c r="DH44" s="31">
        <f t="shared" si="197"/>
        <v>-71380.12</v>
      </c>
      <c r="DI44" s="32">
        <f t="shared" si="65"/>
        <v>-8659.98</v>
      </c>
      <c r="DJ44" s="32">
        <f t="shared" si="66"/>
        <v>-4236.5200000000004</v>
      </c>
      <c r="DK44" s="32">
        <f t="shared" si="67"/>
        <v>-5321</v>
      </c>
      <c r="DL44" s="32">
        <f t="shared" si="68"/>
        <v>-3538.75</v>
      </c>
      <c r="DM44" s="32">
        <f t="shared" si="69"/>
        <v>-2104.16</v>
      </c>
      <c r="DN44" s="32">
        <f t="shared" si="70"/>
        <v>-4000.19</v>
      </c>
      <c r="DO44" s="32">
        <f t="shared" si="71"/>
        <v>-6000.34</v>
      </c>
      <c r="DP44" s="32">
        <f t="shared" si="72"/>
        <v>-2641.73</v>
      </c>
      <c r="DQ44" s="32">
        <f t="shared" si="73"/>
        <v>-5391.89</v>
      </c>
      <c r="DR44" s="32">
        <f t="shared" si="74"/>
        <v>-5985.96</v>
      </c>
      <c r="DS44" s="32">
        <f t="shared" si="75"/>
        <v>-5627.73</v>
      </c>
      <c r="DT44" s="32">
        <f t="shared" si="76"/>
        <v>-3569.01</v>
      </c>
      <c r="DU44" s="31">
        <f t="shared" si="77"/>
        <v>-42400.51</v>
      </c>
      <c r="DV44" s="31">
        <f t="shared" si="78"/>
        <v>-20545.23</v>
      </c>
      <c r="DW44" s="31">
        <f t="shared" si="79"/>
        <v>-25572.639999999999</v>
      </c>
      <c r="DX44" s="31">
        <f t="shared" si="80"/>
        <v>-16842.310000000001</v>
      </c>
      <c r="DY44" s="31">
        <f t="shared" si="81"/>
        <v>-9919.69</v>
      </c>
      <c r="DZ44" s="31">
        <f t="shared" si="82"/>
        <v>-18671.8</v>
      </c>
      <c r="EA44" s="31">
        <f t="shared" si="83"/>
        <v>-27737.43</v>
      </c>
      <c r="EB44" s="31">
        <f t="shared" si="84"/>
        <v>-12088.73</v>
      </c>
      <c r="EC44" s="31">
        <f t="shared" si="85"/>
        <v>-24422.42</v>
      </c>
      <c r="ED44" s="31">
        <f t="shared" si="86"/>
        <v>-26843.39</v>
      </c>
      <c r="EE44" s="31">
        <f t="shared" si="87"/>
        <v>-24974.79</v>
      </c>
      <c r="EF44" s="31">
        <f t="shared" si="88"/>
        <v>-15677.67</v>
      </c>
      <c r="EG44" s="32">
        <f t="shared" si="89"/>
        <v>-224260.12</v>
      </c>
      <c r="EH44" s="32">
        <f t="shared" si="90"/>
        <v>-109512.05</v>
      </c>
      <c r="EI44" s="32">
        <f t="shared" si="91"/>
        <v>-137313.72</v>
      </c>
      <c r="EJ44" s="32">
        <f t="shared" si="92"/>
        <v>-91156.05</v>
      </c>
      <c r="EK44" s="32">
        <f t="shared" si="93"/>
        <v>-54107.14</v>
      </c>
      <c r="EL44" s="32">
        <f t="shared" si="94"/>
        <v>-102675.78000000001</v>
      </c>
      <c r="EM44" s="32">
        <f t="shared" si="95"/>
        <v>-153744.49</v>
      </c>
      <c r="EN44" s="32">
        <f t="shared" si="96"/>
        <v>-67565.110000000015</v>
      </c>
      <c r="EO44" s="32">
        <f t="shared" si="97"/>
        <v>-137652.02999999997</v>
      </c>
      <c r="EP44" s="32">
        <f t="shared" si="98"/>
        <v>-152548.45000000001</v>
      </c>
      <c r="EQ44" s="32">
        <f t="shared" si="99"/>
        <v>-143157.09999999998</v>
      </c>
      <c r="ER44" s="32">
        <f t="shared" si="100"/>
        <v>-90626.799999999988</v>
      </c>
    </row>
    <row r="45" spans="1:148" x14ac:dyDescent="0.25">
      <c r="A45" t="s">
        <v>60</v>
      </c>
      <c r="B45" s="1" t="s">
        <v>73</v>
      </c>
      <c r="C45" t="str">
        <f t="shared" ca="1" si="198"/>
        <v>EC04</v>
      </c>
      <c r="D45" t="str">
        <f t="shared" ca="1" si="199"/>
        <v>Foster Creek Industrial System</v>
      </c>
      <c r="E45" s="51">
        <v>24594.212</v>
      </c>
      <c r="F45" s="51">
        <v>3210.6210120000001</v>
      </c>
      <c r="G45" s="51">
        <v>23036.206300000002</v>
      </c>
      <c r="H45" s="51">
        <v>23968.187000000002</v>
      </c>
      <c r="I45" s="51">
        <v>6420.7938999999997</v>
      </c>
      <c r="J45" s="51">
        <v>16066.763499999999</v>
      </c>
      <c r="K45" s="51">
        <v>17812.482499999998</v>
      </c>
      <c r="L45" s="51">
        <v>18926.809799999999</v>
      </c>
      <c r="M45" s="51">
        <v>9156.8035999999993</v>
      </c>
      <c r="N45" s="51">
        <v>22592.553599999999</v>
      </c>
      <c r="O45" s="51">
        <v>25501.502</v>
      </c>
      <c r="P45" s="51">
        <v>27436.5514</v>
      </c>
      <c r="Q45" s="32">
        <v>1453103.93</v>
      </c>
      <c r="R45" s="32">
        <v>165316.44</v>
      </c>
      <c r="S45" s="32">
        <v>749604.08</v>
      </c>
      <c r="T45" s="32">
        <v>974275.09</v>
      </c>
      <c r="U45" s="32">
        <v>209969.31</v>
      </c>
      <c r="V45" s="32">
        <v>790697.25</v>
      </c>
      <c r="W45" s="32">
        <v>1096800.27</v>
      </c>
      <c r="X45" s="32">
        <v>936296.56</v>
      </c>
      <c r="Y45" s="32">
        <v>616618.22</v>
      </c>
      <c r="Z45" s="32">
        <v>2179316.02</v>
      </c>
      <c r="AA45" s="32">
        <v>2311488.14</v>
      </c>
      <c r="AB45" s="32">
        <v>1610380.63</v>
      </c>
      <c r="AC45" s="2">
        <v>3.44</v>
      </c>
      <c r="AD45" s="2">
        <v>3.44</v>
      </c>
      <c r="AE45" s="2">
        <v>3.44</v>
      </c>
      <c r="AF45" s="2">
        <v>3.44</v>
      </c>
      <c r="AG45" s="2">
        <v>3.44</v>
      </c>
      <c r="AH45" s="2">
        <v>3.44</v>
      </c>
      <c r="AI45" s="2">
        <v>3.44</v>
      </c>
      <c r="AJ45" s="2">
        <v>2.91</v>
      </c>
      <c r="AK45" s="2">
        <v>2.91</v>
      </c>
      <c r="AL45" s="2">
        <v>2.91</v>
      </c>
      <c r="AM45" s="2">
        <v>2.91</v>
      </c>
      <c r="AN45" s="2">
        <v>2.91</v>
      </c>
      <c r="AO45" s="33">
        <v>49986.78</v>
      </c>
      <c r="AP45" s="33">
        <v>5686.89</v>
      </c>
      <c r="AQ45" s="33">
        <v>25786.38</v>
      </c>
      <c r="AR45" s="33">
        <v>33515.06</v>
      </c>
      <c r="AS45" s="33">
        <v>7222.94</v>
      </c>
      <c r="AT45" s="33">
        <v>27199.99</v>
      </c>
      <c r="AU45" s="33">
        <v>37729.93</v>
      </c>
      <c r="AV45" s="33">
        <v>27246.23</v>
      </c>
      <c r="AW45" s="33">
        <v>17943.59</v>
      </c>
      <c r="AX45" s="33">
        <v>63418.1</v>
      </c>
      <c r="AY45" s="33">
        <v>67264.3</v>
      </c>
      <c r="AZ45" s="33">
        <v>46862.080000000002</v>
      </c>
      <c r="BA45" s="31">
        <f t="shared" si="41"/>
        <v>145.31</v>
      </c>
      <c r="BB45" s="31">
        <f t="shared" si="42"/>
        <v>16.53</v>
      </c>
      <c r="BC45" s="31">
        <f t="shared" si="43"/>
        <v>74.959999999999994</v>
      </c>
      <c r="BD45" s="31">
        <f t="shared" si="44"/>
        <v>-3507.39</v>
      </c>
      <c r="BE45" s="31">
        <f t="shared" si="45"/>
        <v>-755.89</v>
      </c>
      <c r="BF45" s="31">
        <f t="shared" si="46"/>
        <v>-2846.51</v>
      </c>
      <c r="BG45" s="31">
        <f t="shared" si="47"/>
        <v>-3948.48</v>
      </c>
      <c r="BH45" s="31">
        <f t="shared" si="48"/>
        <v>-8426.67</v>
      </c>
      <c r="BI45" s="31">
        <f t="shared" si="49"/>
        <v>-5549.56</v>
      </c>
      <c r="BJ45" s="31">
        <f t="shared" si="50"/>
        <v>-11986.24</v>
      </c>
      <c r="BK45" s="31">
        <f t="shared" si="51"/>
        <v>-12713.18</v>
      </c>
      <c r="BL45" s="31">
        <f t="shared" si="52"/>
        <v>-8857.09</v>
      </c>
      <c r="BM45" s="6">
        <v>3.2000000000000001E-2</v>
      </c>
      <c r="BN45" s="6">
        <v>3.2000000000000001E-2</v>
      </c>
      <c r="BO45" s="6">
        <v>3.2000000000000001E-2</v>
      </c>
      <c r="BP45" s="6">
        <v>3.2000000000000001E-2</v>
      </c>
      <c r="BQ45" s="6">
        <v>3.2000000000000001E-2</v>
      </c>
      <c r="BR45" s="6">
        <v>3.2000000000000001E-2</v>
      </c>
      <c r="BS45" s="6">
        <v>3.2000000000000001E-2</v>
      </c>
      <c r="BT45" s="6">
        <v>3.2000000000000001E-2</v>
      </c>
      <c r="BU45" s="6">
        <v>3.2000000000000001E-2</v>
      </c>
      <c r="BV45" s="6">
        <v>3.2000000000000001E-2</v>
      </c>
      <c r="BW45" s="6">
        <v>3.2000000000000001E-2</v>
      </c>
      <c r="BX45" s="6">
        <v>3.2000000000000001E-2</v>
      </c>
      <c r="BY45" s="31">
        <v>46499.33</v>
      </c>
      <c r="BZ45" s="31">
        <v>5290.13</v>
      </c>
      <c r="CA45" s="31">
        <v>23987.33</v>
      </c>
      <c r="CB45" s="31">
        <v>31176.799999999999</v>
      </c>
      <c r="CC45" s="31">
        <v>6719.02</v>
      </c>
      <c r="CD45" s="31">
        <v>25302.31</v>
      </c>
      <c r="CE45" s="31">
        <v>35097.61</v>
      </c>
      <c r="CF45" s="31">
        <v>29961.49</v>
      </c>
      <c r="CG45" s="31">
        <v>19731.78</v>
      </c>
      <c r="CH45" s="31">
        <v>69738.11</v>
      </c>
      <c r="CI45" s="31">
        <v>73967.62</v>
      </c>
      <c r="CJ45" s="31">
        <v>51532.18</v>
      </c>
      <c r="CK45" s="32">
        <f t="shared" si="53"/>
        <v>-5812.42</v>
      </c>
      <c r="CL45" s="32">
        <f t="shared" si="54"/>
        <v>-661.27</v>
      </c>
      <c r="CM45" s="32">
        <f t="shared" si="55"/>
        <v>-2998.42</v>
      </c>
      <c r="CN45" s="32">
        <f t="shared" si="56"/>
        <v>-3897.1</v>
      </c>
      <c r="CO45" s="32">
        <f t="shared" si="57"/>
        <v>-839.88</v>
      </c>
      <c r="CP45" s="32">
        <f t="shared" si="58"/>
        <v>-3162.79</v>
      </c>
      <c r="CQ45" s="32">
        <f t="shared" si="59"/>
        <v>-4387.2</v>
      </c>
      <c r="CR45" s="32">
        <f t="shared" si="60"/>
        <v>-3745.19</v>
      </c>
      <c r="CS45" s="32">
        <f t="shared" si="61"/>
        <v>-2466.4699999999998</v>
      </c>
      <c r="CT45" s="32">
        <f t="shared" si="62"/>
        <v>-8717.26</v>
      </c>
      <c r="CU45" s="32">
        <f t="shared" si="63"/>
        <v>-9245.9500000000007</v>
      </c>
      <c r="CV45" s="32">
        <f t="shared" si="64"/>
        <v>-6441.52</v>
      </c>
      <c r="CW45" s="31">
        <f t="shared" si="186"/>
        <v>-9445.1799999999948</v>
      </c>
      <c r="CX45" s="31">
        <f t="shared" si="187"/>
        <v>-1074.5599999999997</v>
      </c>
      <c r="CY45" s="31">
        <f t="shared" si="188"/>
        <v>-4872.4299999999976</v>
      </c>
      <c r="CZ45" s="31">
        <f t="shared" si="189"/>
        <v>-2727.9699999999971</v>
      </c>
      <c r="DA45" s="31">
        <f t="shared" si="190"/>
        <v>-587.90999999999929</v>
      </c>
      <c r="DB45" s="31">
        <f t="shared" si="191"/>
        <v>-2213.9600000000009</v>
      </c>
      <c r="DC45" s="31">
        <f t="shared" si="192"/>
        <v>-3071.0400000000004</v>
      </c>
      <c r="DD45" s="31">
        <f t="shared" si="193"/>
        <v>7396.7400000000034</v>
      </c>
      <c r="DE45" s="31">
        <f t="shared" si="194"/>
        <v>4871.2799999999979</v>
      </c>
      <c r="DF45" s="31">
        <f t="shared" si="195"/>
        <v>9588.99</v>
      </c>
      <c r="DG45" s="31">
        <f t="shared" si="196"/>
        <v>10170.549999999996</v>
      </c>
      <c r="DH45" s="31">
        <f t="shared" si="197"/>
        <v>7085.6700000000019</v>
      </c>
      <c r="DI45" s="32">
        <f t="shared" si="65"/>
        <v>-472.26</v>
      </c>
      <c r="DJ45" s="32">
        <f t="shared" si="66"/>
        <v>-53.73</v>
      </c>
      <c r="DK45" s="32">
        <f t="shared" si="67"/>
        <v>-243.62</v>
      </c>
      <c r="DL45" s="32">
        <f t="shared" si="68"/>
        <v>-136.4</v>
      </c>
      <c r="DM45" s="32">
        <f t="shared" si="69"/>
        <v>-29.4</v>
      </c>
      <c r="DN45" s="32">
        <f t="shared" si="70"/>
        <v>-110.7</v>
      </c>
      <c r="DO45" s="32">
        <f t="shared" si="71"/>
        <v>-153.55000000000001</v>
      </c>
      <c r="DP45" s="32">
        <f t="shared" si="72"/>
        <v>369.84</v>
      </c>
      <c r="DQ45" s="32">
        <f t="shared" si="73"/>
        <v>243.56</v>
      </c>
      <c r="DR45" s="32">
        <f t="shared" si="74"/>
        <v>479.45</v>
      </c>
      <c r="DS45" s="32">
        <f t="shared" si="75"/>
        <v>508.53</v>
      </c>
      <c r="DT45" s="32">
        <f t="shared" si="76"/>
        <v>354.28</v>
      </c>
      <c r="DU45" s="31">
        <f t="shared" si="77"/>
        <v>-2312.25</v>
      </c>
      <c r="DV45" s="31">
        <f t="shared" si="78"/>
        <v>-260.56</v>
      </c>
      <c r="DW45" s="31">
        <f t="shared" si="79"/>
        <v>-1170.8399999999999</v>
      </c>
      <c r="DX45" s="31">
        <f t="shared" si="80"/>
        <v>-649.16999999999996</v>
      </c>
      <c r="DY45" s="31">
        <f t="shared" si="81"/>
        <v>-138.58000000000001</v>
      </c>
      <c r="DZ45" s="31">
        <f t="shared" si="82"/>
        <v>-516.71</v>
      </c>
      <c r="EA45" s="31">
        <f t="shared" si="83"/>
        <v>-709.82</v>
      </c>
      <c r="EB45" s="31">
        <f t="shared" si="84"/>
        <v>1692.4</v>
      </c>
      <c r="EC45" s="31">
        <f t="shared" si="85"/>
        <v>1103.22</v>
      </c>
      <c r="ED45" s="31">
        <f t="shared" si="86"/>
        <v>2150.04</v>
      </c>
      <c r="EE45" s="31">
        <f t="shared" si="87"/>
        <v>2256.75</v>
      </c>
      <c r="EF45" s="31">
        <f t="shared" si="88"/>
        <v>1556.27</v>
      </c>
      <c r="EG45" s="32">
        <f t="shared" si="89"/>
        <v>-12229.689999999995</v>
      </c>
      <c r="EH45" s="32">
        <f t="shared" si="90"/>
        <v>-1388.8499999999997</v>
      </c>
      <c r="EI45" s="32">
        <f t="shared" si="91"/>
        <v>-6286.8899999999976</v>
      </c>
      <c r="EJ45" s="32">
        <f t="shared" si="92"/>
        <v>-3513.5399999999972</v>
      </c>
      <c r="EK45" s="32">
        <f t="shared" si="93"/>
        <v>-755.8899999999993</v>
      </c>
      <c r="EL45" s="32">
        <f t="shared" si="94"/>
        <v>-2841.3700000000008</v>
      </c>
      <c r="EM45" s="32">
        <f t="shared" si="95"/>
        <v>-3934.4100000000008</v>
      </c>
      <c r="EN45" s="32">
        <f t="shared" si="96"/>
        <v>9458.9800000000032</v>
      </c>
      <c r="EO45" s="32">
        <f t="shared" si="97"/>
        <v>6218.0599999999986</v>
      </c>
      <c r="EP45" s="32">
        <f t="shared" si="98"/>
        <v>12218.48</v>
      </c>
      <c r="EQ45" s="32">
        <f t="shared" si="99"/>
        <v>12935.829999999996</v>
      </c>
      <c r="ER45" s="32">
        <f t="shared" si="100"/>
        <v>8996.2200000000012</v>
      </c>
    </row>
    <row r="46" spans="1:148" x14ac:dyDescent="0.25">
      <c r="A46" t="s">
        <v>456</v>
      </c>
      <c r="B46" s="1" t="s">
        <v>74</v>
      </c>
      <c r="C46" t="str">
        <f t="shared" ca="1" si="198"/>
        <v>BCHIMP</v>
      </c>
      <c r="D46" t="str">
        <f t="shared" ca="1" si="199"/>
        <v>Alberta-BC Intertie - Import</v>
      </c>
      <c r="G46" s="51">
        <v>200</v>
      </c>
      <c r="H46" s="51">
        <v>198</v>
      </c>
      <c r="K46" s="51">
        <v>270</v>
      </c>
      <c r="L46" s="51">
        <v>310</v>
      </c>
      <c r="M46" s="51">
        <v>255</v>
      </c>
      <c r="O46" s="51">
        <v>2665</v>
      </c>
      <c r="Q46" s="32"/>
      <c r="R46" s="32"/>
      <c r="S46" s="32">
        <v>7725</v>
      </c>
      <c r="T46" s="32">
        <v>6243.83</v>
      </c>
      <c r="U46" s="32"/>
      <c r="V46" s="32"/>
      <c r="W46" s="32">
        <v>3410.95</v>
      </c>
      <c r="X46" s="32">
        <v>5692.1</v>
      </c>
      <c r="Y46" s="32">
        <v>7187.8</v>
      </c>
      <c r="Z46" s="32"/>
      <c r="AA46" s="32">
        <v>112464.15</v>
      </c>
      <c r="AB46" s="32"/>
      <c r="AE46" s="2">
        <v>2.2599999999999998</v>
      </c>
      <c r="AF46" s="2">
        <v>2.2599999999999998</v>
      </c>
      <c r="AI46" s="2">
        <v>2.2599999999999998</v>
      </c>
      <c r="AJ46" s="2">
        <v>1.69</v>
      </c>
      <c r="AK46" s="2">
        <v>1.69</v>
      </c>
      <c r="AM46" s="2">
        <v>1.69</v>
      </c>
      <c r="AO46" s="33"/>
      <c r="AP46" s="33"/>
      <c r="AQ46" s="33">
        <v>174.58</v>
      </c>
      <c r="AR46" s="33">
        <v>141.11000000000001</v>
      </c>
      <c r="AS46" s="33"/>
      <c r="AT46" s="33"/>
      <c r="AU46" s="33">
        <v>77.09</v>
      </c>
      <c r="AV46" s="33">
        <v>96.2</v>
      </c>
      <c r="AW46" s="33">
        <v>121.47</v>
      </c>
      <c r="AX46" s="33"/>
      <c r="AY46" s="33">
        <v>1900.64</v>
      </c>
      <c r="AZ46" s="33"/>
      <c r="BA46" s="31">
        <f t="shared" si="41"/>
        <v>0</v>
      </c>
      <c r="BB46" s="31">
        <f t="shared" si="42"/>
        <v>0</v>
      </c>
      <c r="BC46" s="31">
        <f t="shared" si="43"/>
        <v>0.77</v>
      </c>
      <c r="BD46" s="31">
        <f t="shared" si="44"/>
        <v>-22.48</v>
      </c>
      <c r="BE46" s="31">
        <f t="shared" si="45"/>
        <v>0</v>
      </c>
      <c r="BF46" s="31">
        <f t="shared" si="46"/>
        <v>0</v>
      </c>
      <c r="BG46" s="31">
        <f t="shared" si="47"/>
        <v>-12.28</v>
      </c>
      <c r="BH46" s="31">
        <f t="shared" si="48"/>
        <v>-51.23</v>
      </c>
      <c r="BI46" s="31">
        <f t="shared" si="49"/>
        <v>-64.69</v>
      </c>
      <c r="BJ46" s="31">
        <f t="shared" si="50"/>
        <v>0</v>
      </c>
      <c r="BK46" s="31">
        <f t="shared" si="51"/>
        <v>-618.54999999999995</v>
      </c>
      <c r="BL46" s="31">
        <f t="shared" si="52"/>
        <v>0</v>
      </c>
      <c r="BM46" s="6">
        <v>4.7000000000000002E-3</v>
      </c>
      <c r="BN46" s="6">
        <v>4.7000000000000002E-3</v>
      </c>
      <c r="BO46" s="6">
        <v>4.7000000000000002E-3</v>
      </c>
      <c r="BP46" s="6">
        <v>4.7000000000000002E-3</v>
      </c>
      <c r="BQ46" s="6">
        <v>4.7000000000000002E-3</v>
      </c>
      <c r="BR46" s="6">
        <v>4.7000000000000002E-3</v>
      </c>
      <c r="BS46" s="6">
        <v>4.7000000000000002E-3</v>
      </c>
      <c r="BT46" s="6">
        <v>4.7000000000000002E-3</v>
      </c>
      <c r="BU46" s="6">
        <v>4.7000000000000002E-3</v>
      </c>
      <c r="BV46" s="6">
        <v>4.7000000000000002E-3</v>
      </c>
      <c r="BW46" s="6">
        <v>4.7000000000000002E-3</v>
      </c>
      <c r="BX46" s="6">
        <v>4.7000000000000002E-3</v>
      </c>
      <c r="BY46" s="31">
        <v>0</v>
      </c>
      <c r="BZ46" s="31">
        <v>0</v>
      </c>
      <c r="CA46" s="31">
        <v>36.31</v>
      </c>
      <c r="CB46" s="31">
        <v>29.35</v>
      </c>
      <c r="CC46" s="31">
        <v>0</v>
      </c>
      <c r="CD46" s="31">
        <v>0</v>
      </c>
      <c r="CE46" s="31">
        <v>16.03</v>
      </c>
      <c r="CF46" s="31">
        <v>26.75</v>
      </c>
      <c r="CG46" s="31">
        <v>33.78</v>
      </c>
      <c r="CH46" s="31">
        <v>0</v>
      </c>
      <c r="CI46" s="31">
        <v>528.58000000000004</v>
      </c>
      <c r="CJ46" s="31">
        <v>0</v>
      </c>
      <c r="CK46" s="32">
        <f t="shared" si="53"/>
        <v>0</v>
      </c>
      <c r="CL46" s="32">
        <f t="shared" si="54"/>
        <v>0</v>
      </c>
      <c r="CM46" s="32">
        <f t="shared" si="55"/>
        <v>-30.9</v>
      </c>
      <c r="CN46" s="32">
        <f t="shared" si="56"/>
        <v>-24.98</v>
      </c>
      <c r="CO46" s="32">
        <f t="shared" si="57"/>
        <v>0</v>
      </c>
      <c r="CP46" s="32">
        <f t="shared" si="58"/>
        <v>0</v>
      </c>
      <c r="CQ46" s="32">
        <f t="shared" si="59"/>
        <v>-13.64</v>
      </c>
      <c r="CR46" s="32">
        <f t="shared" si="60"/>
        <v>-22.77</v>
      </c>
      <c r="CS46" s="32">
        <f t="shared" si="61"/>
        <v>-28.75</v>
      </c>
      <c r="CT46" s="32">
        <f t="shared" si="62"/>
        <v>0</v>
      </c>
      <c r="CU46" s="32">
        <f t="shared" si="63"/>
        <v>-449.86</v>
      </c>
      <c r="CV46" s="32">
        <f t="shared" si="64"/>
        <v>0</v>
      </c>
      <c r="CW46" s="31">
        <f t="shared" si="186"/>
        <v>0</v>
      </c>
      <c r="CX46" s="31">
        <f t="shared" si="187"/>
        <v>0</v>
      </c>
      <c r="CY46" s="31">
        <f t="shared" si="188"/>
        <v>-169.94000000000003</v>
      </c>
      <c r="CZ46" s="31">
        <f t="shared" si="189"/>
        <v>-114.26</v>
      </c>
      <c r="DA46" s="31">
        <f t="shared" si="190"/>
        <v>0</v>
      </c>
      <c r="DB46" s="31">
        <f t="shared" si="191"/>
        <v>0</v>
      </c>
      <c r="DC46" s="31">
        <f t="shared" si="192"/>
        <v>-62.42</v>
      </c>
      <c r="DD46" s="31">
        <f t="shared" si="193"/>
        <v>-40.99</v>
      </c>
      <c r="DE46" s="31">
        <f t="shared" si="194"/>
        <v>-51.75</v>
      </c>
      <c r="DF46" s="31">
        <f t="shared" si="195"/>
        <v>0</v>
      </c>
      <c r="DG46" s="31">
        <f t="shared" si="196"/>
        <v>-1203.3700000000001</v>
      </c>
      <c r="DH46" s="31">
        <f t="shared" si="197"/>
        <v>0</v>
      </c>
      <c r="DI46" s="32">
        <f t="shared" si="65"/>
        <v>0</v>
      </c>
      <c r="DJ46" s="32">
        <f t="shared" si="66"/>
        <v>0</v>
      </c>
      <c r="DK46" s="32">
        <f t="shared" si="67"/>
        <v>-8.5</v>
      </c>
      <c r="DL46" s="32">
        <f t="shared" si="68"/>
        <v>-5.71</v>
      </c>
      <c r="DM46" s="32">
        <f t="shared" si="69"/>
        <v>0</v>
      </c>
      <c r="DN46" s="32">
        <f t="shared" si="70"/>
        <v>0</v>
      </c>
      <c r="DO46" s="32">
        <f t="shared" si="71"/>
        <v>-3.12</v>
      </c>
      <c r="DP46" s="32">
        <f t="shared" si="72"/>
        <v>-2.0499999999999998</v>
      </c>
      <c r="DQ46" s="32">
        <f t="shared" si="73"/>
        <v>-2.59</v>
      </c>
      <c r="DR46" s="32">
        <f t="shared" si="74"/>
        <v>0</v>
      </c>
      <c r="DS46" s="32">
        <f t="shared" si="75"/>
        <v>-60.17</v>
      </c>
      <c r="DT46" s="32">
        <f t="shared" si="76"/>
        <v>0</v>
      </c>
      <c r="DU46" s="31">
        <f t="shared" si="77"/>
        <v>0</v>
      </c>
      <c r="DV46" s="31">
        <f t="shared" si="78"/>
        <v>0</v>
      </c>
      <c r="DW46" s="31">
        <f t="shared" si="79"/>
        <v>-40.840000000000003</v>
      </c>
      <c r="DX46" s="31">
        <f t="shared" si="80"/>
        <v>-27.19</v>
      </c>
      <c r="DY46" s="31">
        <f t="shared" si="81"/>
        <v>0</v>
      </c>
      <c r="DZ46" s="31">
        <f t="shared" si="82"/>
        <v>0</v>
      </c>
      <c r="EA46" s="31">
        <f t="shared" si="83"/>
        <v>-14.43</v>
      </c>
      <c r="EB46" s="31">
        <f t="shared" si="84"/>
        <v>-9.3800000000000008</v>
      </c>
      <c r="EC46" s="31">
        <f t="shared" si="85"/>
        <v>-11.72</v>
      </c>
      <c r="ED46" s="31">
        <f t="shared" si="86"/>
        <v>0</v>
      </c>
      <c r="EE46" s="31">
        <f t="shared" si="87"/>
        <v>-267.02</v>
      </c>
      <c r="EF46" s="31">
        <f t="shared" si="88"/>
        <v>0</v>
      </c>
      <c r="EG46" s="32">
        <f t="shared" si="89"/>
        <v>0</v>
      </c>
      <c r="EH46" s="32">
        <f t="shared" si="90"/>
        <v>0</v>
      </c>
      <c r="EI46" s="32">
        <f t="shared" si="91"/>
        <v>-219.28000000000003</v>
      </c>
      <c r="EJ46" s="32">
        <f t="shared" si="92"/>
        <v>-147.16</v>
      </c>
      <c r="EK46" s="32">
        <f t="shared" si="93"/>
        <v>0</v>
      </c>
      <c r="EL46" s="32">
        <f t="shared" si="94"/>
        <v>0</v>
      </c>
      <c r="EM46" s="32">
        <f t="shared" si="95"/>
        <v>-79.97</v>
      </c>
      <c r="EN46" s="32">
        <f t="shared" si="96"/>
        <v>-52.42</v>
      </c>
      <c r="EO46" s="32">
        <f t="shared" si="97"/>
        <v>-66.06</v>
      </c>
      <c r="EP46" s="32">
        <f t="shared" si="98"/>
        <v>0</v>
      </c>
      <c r="EQ46" s="32">
        <f t="shared" si="99"/>
        <v>-1530.5600000000002</v>
      </c>
      <c r="ER46" s="32">
        <f t="shared" si="100"/>
        <v>0</v>
      </c>
    </row>
    <row r="47" spans="1:148" x14ac:dyDescent="0.25">
      <c r="A47" t="s">
        <v>457</v>
      </c>
      <c r="B47" s="1" t="s">
        <v>66</v>
      </c>
      <c r="C47" t="str">
        <f t="shared" ca="1" si="198"/>
        <v>BCHIMP</v>
      </c>
      <c r="D47" t="str">
        <f t="shared" ca="1" si="199"/>
        <v>Alberta-BC Intertie - Import</v>
      </c>
      <c r="E47" s="51">
        <v>21629</v>
      </c>
      <c r="F47" s="51">
        <v>20880</v>
      </c>
      <c r="G47" s="51">
        <v>22440</v>
      </c>
      <c r="H47" s="51">
        <v>21600</v>
      </c>
      <c r="I47" s="51">
        <v>22327</v>
      </c>
      <c r="J47" s="51">
        <v>20215</v>
      </c>
      <c r="K47" s="51">
        <v>22358</v>
      </c>
      <c r="L47" s="51">
        <v>18613</v>
      </c>
      <c r="M47" s="51">
        <v>8702</v>
      </c>
      <c r="N47" s="51">
        <v>19767</v>
      </c>
      <c r="O47" s="51">
        <v>22562</v>
      </c>
      <c r="P47" s="51">
        <v>21428</v>
      </c>
      <c r="Q47" s="32">
        <v>4567050.2</v>
      </c>
      <c r="R47" s="32">
        <v>1534008.55</v>
      </c>
      <c r="S47" s="32">
        <v>2343908.66</v>
      </c>
      <c r="T47" s="32">
        <v>1898373.29</v>
      </c>
      <c r="U47" s="32">
        <v>1431603.42</v>
      </c>
      <c r="V47" s="32">
        <v>2339396.9500000002</v>
      </c>
      <c r="W47" s="32">
        <v>4159048.96</v>
      </c>
      <c r="X47" s="32">
        <v>1301913.18</v>
      </c>
      <c r="Y47" s="32">
        <v>1682769.94</v>
      </c>
      <c r="Z47" s="32">
        <v>3121050.41</v>
      </c>
      <c r="AA47" s="32">
        <v>3635533.09</v>
      </c>
      <c r="AB47" s="32">
        <v>1924867.05</v>
      </c>
      <c r="AC47" s="2">
        <v>2.2599999999999998</v>
      </c>
      <c r="AD47" s="2">
        <v>2.2599999999999998</v>
      </c>
      <c r="AE47" s="2">
        <v>2.2599999999999998</v>
      </c>
      <c r="AF47" s="2">
        <v>2.2599999999999998</v>
      </c>
      <c r="AG47" s="2">
        <v>2.2599999999999998</v>
      </c>
      <c r="AH47" s="2">
        <v>2.2599999999999998</v>
      </c>
      <c r="AI47" s="2">
        <v>2.2599999999999998</v>
      </c>
      <c r="AJ47" s="2">
        <v>1.69</v>
      </c>
      <c r="AK47" s="2">
        <v>1.69</v>
      </c>
      <c r="AL47" s="2">
        <v>1.69</v>
      </c>
      <c r="AM47" s="2">
        <v>1.69</v>
      </c>
      <c r="AN47" s="2">
        <v>1.69</v>
      </c>
      <c r="AO47" s="33">
        <v>103215.33</v>
      </c>
      <c r="AP47" s="33">
        <v>34668.589999999997</v>
      </c>
      <c r="AQ47" s="33">
        <v>52972.34</v>
      </c>
      <c r="AR47" s="33">
        <v>42903.24</v>
      </c>
      <c r="AS47" s="33">
        <v>32354.240000000002</v>
      </c>
      <c r="AT47" s="33">
        <v>52870.37</v>
      </c>
      <c r="AU47" s="33">
        <v>93994.51</v>
      </c>
      <c r="AV47" s="33">
        <v>22002.33</v>
      </c>
      <c r="AW47" s="33">
        <v>28438.81</v>
      </c>
      <c r="AX47" s="33">
        <v>52745.75</v>
      </c>
      <c r="AY47" s="33">
        <v>61440.51</v>
      </c>
      <c r="AZ47" s="33">
        <v>32530.25</v>
      </c>
      <c r="BA47" s="31">
        <f t="shared" si="41"/>
        <v>456.71</v>
      </c>
      <c r="BB47" s="31">
        <f t="shared" si="42"/>
        <v>153.4</v>
      </c>
      <c r="BC47" s="31">
        <f t="shared" si="43"/>
        <v>234.39</v>
      </c>
      <c r="BD47" s="31">
        <f t="shared" si="44"/>
        <v>-6834.14</v>
      </c>
      <c r="BE47" s="31">
        <f t="shared" si="45"/>
        <v>-5153.7700000000004</v>
      </c>
      <c r="BF47" s="31">
        <f t="shared" si="46"/>
        <v>-8421.83</v>
      </c>
      <c r="BG47" s="31">
        <f t="shared" si="47"/>
        <v>-14972.58</v>
      </c>
      <c r="BH47" s="31">
        <f t="shared" si="48"/>
        <v>-11717.22</v>
      </c>
      <c r="BI47" s="31">
        <f t="shared" si="49"/>
        <v>-15144.93</v>
      </c>
      <c r="BJ47" s="31">
        <f t="shared" si="50"/>
        <v>-17165.78</v>
      </c>
      <c r="BK47" s="31">
        <f t="shared" si="51"/>
        <v>-19995.43</v>
      </c>
      <c r="BL47" s="31">
        <f t="shared" si="52"/>
        <v>-10586.77</v>
      </c>
      <c r="BM47" s="6">
        <v>4.7000000000000002E-3</v>
      </c>
      <c r="BN47" s="6">
        <v>4.7000000000000002E-3</v>
      </c>
      <c r="BO47" s="6">
        <v>4.7000000000000002E-3</v>
      </c>
      <c r="BP47" s="6">
        <v>4.7000000000000002E-3</v>
      </c>
      <c r="BQ47" s="6">
        <v>4.7000000000000002E-3</v>
      </c>
      <c r="BR47" s="6">
        <v>4.7000000000000002E-3</v>
      </c>
      <c r="BS47" s="6">
        <v>4.7000000000000002E-3</v>
      </c>
      <c r="BT47" s="6">
        <v>4.7000000000000002E-3</v>
      </c>
      <c r="BU47" s="6">
        <v>4.7000000000000002E-3</v>
      </c>
      <c r="BV47" s="6">
        <v>4.7000000000000002E-3</v>
      </c>
      <c r="BW47" s="6">
        <v>4.7000000000000002E-3</v>
      </c>
      <c r="BX47" s="6">
        <v>4.7000000000000002E-3</v>
      </c>
      <c r="BY47" s="31">
        <v>21465.14</v>
      </c>
      <c r="BZ47" s="31">
        <v>7209.84</v>
      </c>
      <c r="CA47" s="31">
        <v>11016.37</v>
      </c>
      <c r="CB47" s="31">
        <v>8922.35</v>
      </c>
      <c r="CC47" s="31">
        <v>6728.54</v>
      </c>
      <c r="CD47" s="31">
        <v>10995.17</v>
      </c>
      <c r="CE47" s="31">
        <v>19547.53</v>
      </c>
      <c r="CF47" s="31">
        <v>6118.99</v>
      </c>
      <c r="CG47" s="31">
        <v>7909.02</v>
      </c>
      <c r="CH47" s="31">
        <v>14668.94</v>
      </c>
      <c r="CI47" s="31">
        <v>17087.009999999998</v>
      </c>
      <c r="CJ47" s="31">
        <v>9046.8799999999992</v>
      </c>
      <c r="CK47" s="32">
        <f t="shared" si="53"/>
        <v>-18268.2</v>
      </c>
      <c r="CL47" s="32">
        <f t="shared" si="54"/>
        <v>-6136.03</v>
      </c>
      <c r="CM47" s="32">
        <f t="shared" si="55"/>
        <v>-9375.6299999999992</v>
      </c>
      <c r="CN47" s="32">
        <f t="shared" si="56"/>
        <v>-7593.49</v>
      </c>
      <c r="CO47" s="32">
        <f t="shared" si="57"/>
        <v>-5726.41</v>
      </c>
      <c r="CP47" s="32">
        <f t="shared" si="58"/>
        <v>-9357.59</v>
      </c>
      <c r="CQ47" s="32">
        <f t="shared" si="59"/>
        <v>-16636.2</v>
      </c>
      <c r="CR47" s="32">
        <f t="shared" si="60"/>
        <v>-5207.6499999999996</v>
      </c>
      <c r="CS47" s="32">
        <f t="shared" si="61"/>
        <v>-6731.08</v>
      </c>
      <c r="CT47" s="32">
        <f t="shared" si="62"/>
        <v>-12484.2</v>
      </c>
      <c r="CU47" s="32">
        <f t="shared" si="63"/>
        <v>-14542.13</v>
      </c>
      <c r="CV47" s="32">
        <f t="shared" si="64"/>
        <v>-7699.47</v>
      </c>
      <c r="CW47" s="31">
        <f t="shared" si="186"/>
        <v>-100475.1</v>
      </c>
      <c r="CX47" s="31">
        <f t="shared" si="187"/>
        <v>-33748.18</v>
      </c>
      <c r="CY47" s="31">
        <f t="shared" si="188"/>
        <v>-51565.989999999991</v>
      </c>
      <c r="CZ47" s="31">
        <f t="shared" si="189"/>
        <v>-34740.239999999998</v>
      </c>
      <c r="DA47" s="31">
        <f t="shared" si="190"/>
        <v>-26198.34</v>
      </c>
      <c r="DB47" s="31">
        <f t="shared" si="191"/>
        <v>-42810.96</v>
      </c>
      <c r="DC47" s="31">
        <f t="shared" si="192"/>
        <v>-76110.599999999991</v>
      </c>
      <c r="DD47" s="31">
        <f t="shared" si="193"/>
        <v>-9373.7700000000023</v>
      </c>
      <c r="DE47" s="31">
        <f t="shared" si="194"/>
        <v>-12115.940000000002</v>
      </c>
      <c r="DF47" s="31">
        <f t="shared" si="195"/>
        <v>-33395.230000000003</v>
      </c>
      <c r="DG47" s="31">
        <f t="shared" si="196"/>
        <v>-38900.200000000004</v>
      </c>
      <c r="DH47" s="31">
        <f t="shared" si="197"/>
        <v>-20596.07</v>
      </c>
      <c r="DI47" s="32">
        <f t="shared" si="65"/>
        <v>-5023.76</v>
      </c>
      <c r="DJ47" s="32">
        <f t="shared" si="66"/>
        <v>-1687.41</v>
      </c>
      <c r="DK47" s="32">
        <f t="shared" si="67"/>
        <v>-2578.3000000000002</v>
      </c>
      <c r="DL47" s="32">
        <f t="shared" si="68"/>
        <v>-1737.01</v>
      </c>
      <c r="DM47" s="32">
        <f t="shared" si="69"/>
        <v>-1309.92</v>
      </c>
      <c r="DN47" s="32">
        <f t="shared" si="70"/>
        <v>-2140.5500000000002</v>
      </c>
      <c r="DO47" s="32">
        <f t="shared" si="71"/>
        <v>-3805.53</v>
      </c>
      <c r="DP47" s="32">
        <f t="shared" si="72"/>
        <v>-468.69</v>
      </c>
      <c r="DQ47" s="32">
        <f t="shared" si="73"/>
        <v>-605.79999999999995</v>
      </c>
      <c r="DR47" s="32">
        <f t="shared" si="74"/>
        <v>-1669.76</v>
      </c>
      <c r="DS47" s="32">
        <f t="shared" si="75"/>
        <v>-1945.01</v>
      </c>
      <c r="DT47" s="32">
        <f t="shared" si="76"/>
        <v>-1029.8</v>
      </c>
      <c r="DU47" s="31">
        <f t="shared" si="77"/>
        <v>-24597.03</v>
      </c>
      <c r="DV47" s="31">
        <f t="shared" si="78"/>
        <v>-8183.19</v>
      </c>
      <c r="DW47" s="31">
        <f t="shared" si="79"/>
        <v>-12391.25</v>
      </c>
      <c r="DX47" s="31">
        <f t="shared" si="80"/>
        <v>-8267.1299999999992</v>
      </c>
      <c r="DY47" s="31">
        <f t="shared" si="81"/>
        <v>-6175.36</v>
      </c>
      <c r="DZ47" s="31">
        <f t="shared" si="82"/>
        <v>-9991.5</v>
      </c>
      <c r="EA47" s="31">
        <f t="shared" si="83"/>
        <v>-17591.62</v>
      </c>
      <c r="EB47" s="31">
        <f t="shared" si="84"/>
        <v>-2144.75</v>
      </c>
      <c r="EC47" s="31">
        <f t="shared" si="85"/>
        <v>-2743.94</v>
      </c>
      <c r="ED47" s="31">
        <f t="shared" si="86"/>
        <v>-7487.87</v>
      </c>
      <c r="EE47" s="31">
        <f t="shared" si="87"/>
        <v>-8631.59</v>
      </c>
      <c r="EF47" s="31">
        <f t="shared" si="88"/>
        <v>-4523.6499999999996</v>
      </c>
      <c r="EG47" s="32">
        <f t="shared" si="89"/>
        <v>-130095.89</v>
      </c>
      <c r="EH47" s="32">
        <f t="shared" si="90"/>
        <v>-43618.780000000006</v>
      </c>
      <c r="EI47" s="32">
        <f t="shared" si="91"/>
        <v>-66535.539999999994</v>
      </c>
      <c r="EJ47" s="32">
        <f t="shared" si="92"/>
        <v>-44744.38</v>
      </c>
      <c r="EK47" s="32">
        <f t="shared" si="93"/>
        <v>-33683.620000000003</v>
      </c>
      <c r="EL47" s="32">
        <f t="shared" si="94"/>
        <v>-54943.01</v>
      </c>
      <c r="EM47" s="32">
        <f t="shared" si="95"/>
        <v>-97507.749999999985</v>
      </c>
      <c r="EN47" s="32">
        <f t="shared" si="96"/>
        <v>-11987.210000000003</v>
      </c>
      <c r="EO47" s="32">
        <f t="shared" si="97"/>
        <v>-15465.680000000002</v>
      </c>
      <c r="EP47" s="32">
        <f t="shared" si="98"/>
        <v>-42552.860000000008</v>
      </c>
      <c r="EQ47" s="32">
        <f t="shared" si="99"/>
        <v>-49476.800000000003</v>
      </c>
      <c r="ER47" s="32">
        <f t="shared" si="100"/>
        <v>-26149.519999999997</v>
      </c>
    </row>
    <row r="48" spans="1:148" x14ac:dyDescent="0.25">
      <c r="A48" t="s">
        <v>456</v>
      </c>
      <c r="B48" s="1" t="s">
        <v>77</v>
      </c>
      <c r="C48" t="str">
        <f t="shared" ca="1" si="198"/>
        <v>BCHEXP</v>
      </c>
      <c r="D48" t="str">
        <f t="shared" ca="1" si="199"/>
        <v>Alberta-BC Intertie - Export</v>
      </c>
      <c r="E48" s="51">
        <v>1083.75</v>
      </c>
      <c r="F48" s="51">
        <v>487.5</v>
      </c>
      <c r="M48" s="51">
        <v>1610</v>
      </c>
      <c r="N48" s="51">
        <v>2877.5</v>
      </c>
      <c r="O48" s="51">
        <v>112.5</v>
      </c>
      <c r="P48" s="51">
        <v>1375.75</v>
      </c>
      <c r="Q48" s="32">
        <v>17111.45</v>
      </c>
      <c r="R48" s="32">
        <v>8844.5</v>
      </c>
      <c r="S48" s="32"/>
      <c r="T48" s="32"/>
      <c r="U48" s="32"/>
      <c r="V48" s="32"/>
      <c r="W48" s="32"/>
      <c r="X48" s="32"/>
      <c r="Y48" s="32">
        <v>25809.98</v>
      </c>
      <c r="Z48" s="32">
        <v>53235.49</v>
      </c>
      <c r="AA48" s="32">
        <v>1613.25</v>
      </c>
      <c r="AB48" s="32">
        <v>22071.88</v>
      </c>
      <c r="AC48" s="2">
        <v>0.96</v>
      </c>
      <c r="AD48" s="2">
        <v>0.96</v>
      </c>
      <c r="AK48" s="2">
        <v>0.96</v>
      </c>
      <c r="AL48" s="2">
        <v>0.96</v>
      </c>
      <c r="AM48" s="2">
        <v>0.96</v>
      </c>
      <c r="AN48" s="2">
        <v>0.96</v>
      </c>
      <c r="AO48" s="33">
        <v>164.27</v>
      </c>
      <c r="AP48" s="33">
        <v>84.91</v>
      </c>
      <c r="AQ48" s="33"/>
      <c r="AR48" s="33"/>
      <c r="AS48" s="33"/>
      <c r="AT48" s="33"/>
      <c r="AU48" s="33"/>
      <c r="AV48" s="33"/>
      <c r="AW48" s="33">
        <v>247.78</v>
      </c>
      <c r="AX48" s="33">
        <v>511.06</v>
      </c>
      <c r="AY48" s="33">
        <v>15.49</v>
      </c>
      <c r="AZ48" s="33">
        <v>211.89</v>
      </c>
      <c r="BA48" s="31">
        <f t="shared" si="41"/>
        <v>1.71</v>
      </c>
      <c r="BB48" s="31">
        <f t="shared" si="42"/>
        <v>0.88</v>
      </c>
      <c r="BC48" s="31">
        <f t="shared" si="43"/>
        <v>0</v>
      </c>
      <c r="BD48" s="31">
        <f t="shared" si="44"/>
        <v>0</v>
      </c>
      <c r="BE48" s="31">
        <f t="shared" si="45"/>
        <v>0</v>
      </c>
      <c r="BF48" s="31">
        <f t="shared" si="46"/>
        <v>0</v>
      </c>
      <c r="BG48" s="31">
        <f t="shared" si="47"/>
        <v>0</v>
      </c>
      <c r="BH48" s="31">
        <f t="shared" si="48"/>
        <v>0</v>
      </c>
      <c r="BI48" s="31">
        <f t="shared" si="49"/>
        <v>-232.29</v>
      </c>
      <c r="BJ48" s="31">
        <f t="shared" si="50"/>
        <v>-292.8</v>
      </c>
      <c r="BK48" s="31">
        <f t="shared" si="51"/>
        <v>-8.8699999999999992</v>
      </c>
      <c r="BL48" s="31">
        <f t="shared" si="52"/>
        <v>-121.4</v>
      </c>
      <c r="BM48" s="6">
        <v>7.9000000000000008E-3</v>
      </c>
      <c r="BN48" s="6">
        <v>7.9000000000000008E-3</v>
      </c>
      <c r="BO48" s="6">
        <v>7.9000000000000008E-3</v>
      </c>
      <c r="BP48" s="6">
        <v>7.9000000000000008E-3</v>
      </c>
      <c r="BQ48" s="6">
        <v>7.9000000000000008E-3</v>
      </c>
      <c r="BR48" s="6">
        <v>7.9000000000000008E-3</v>
      </c>
      <c r="BS48" s="6">
        <v>7.9000000000000008E-3</v>
      </c>
      <c r="BT48" s="6">
        <v>7.9000000000000008E-3</v>
      </c>
      <c r="BU48" s="6">
        <v>7.9000000000000008E-3</v>
      </c>
      <c r="BV48" s="6">
        <v>7.9000000000000008E-3</v>
      </c>
      <c r="BW48" s="6">
        <v>7.9000000000000008E-3</v>
      </c>
      <c r="BX48" s="6">
        <v>7.9000000000000008E-3</v>
      </c>
      <c r="BY48" s="31">
        <v>135.18</v>
      </c>
      <c r="BZ48" s="31">
        <v>69.87</v>
      </c>
      <c r="CA48" s="31">
        <v>0</v>
      </c>
      <c r="CB48" s="31">
        <v>0</v>
      </c>
      <c r="CC48" s="31">
        <v>0</v>
      </c>
      <c r="CD48" s="31">
        <v>0</v>
      </c>
      <c r="CE48" s="31">
        <v>0</v>
      </c>
      <c r="CF48" s="31">
        <v>0</v>
      </c>
      <c r="CG48" s="31">
        <v>203.9</v>
      </c>
      <c r="CH48" s="31">
        <v>420.56</v>
      </c>
      <c r="CI48" s="31">
        <v>12.74</v>
      </c>
      <c r="CJ48" s="31">
        <v>174.37</v>
      </c>
      <c r="CK48" s="32">
        <f t="shared" si="53"/>
        <v>-68.45</v>
      </c>
      <c r="CL48" s="32">
        <f t="shared" si="54"/>
        <v>-35.380000000000003</v>
      </c>
      <c r="CM48" s="32">
        <f t="shared" si="55"/>
        <v>0</v>
      </c>
      <c r="CN48" s="32">
        <f t="shared" si="56"/>
        <v>0</v>
      </c>
      <c r="CO48" s="32">
        <f t="shared" si="57"/>
        <v>0</v>
      </c>
      <c r="CP48" s="32">
        <f t="shared" si="58"/>
        <v>0</v>
      </c>
      <c r="CQ48" s="32">
        <f t="shared" si="59"/>
        <v>0</v>
      </c>
      <c r="CR48" s="32">
        <f t="shared" si="60"/>
        <v>0</v>
      </c>
      <c r="CS48" s="32">
        <f t="shared" si="61"/>
        <v>-103.24</v>
      </c>
      <c r="CT48" s="32">
        <f t="shared" si="62"/>
        <v>-212.94</v>
      </c>
      <c r="CU48" s="32">
        <f t="shared" si="63"/>
        <v>-6.45</v>
      </c>
      <c r="CV48" s="32">
        <f t="shared" si="64"/>
        <v>-88.29</v>
      </c>
      <c r="CW48" s="31">
        <f t="shared" si="186"/>
        <v>-99.25</v>
      </c>
      <c r="CX48" s="31">
        <f t="shared" si="187"/>
        <v>-51.3</v>
      </c>
      <c r="CY48" s="31">
        <f t="shared" si="188"/>
        <v>0</v>
      </c>
      <c r="CZ48" s="31">
        <f t="shared" si="189"/>
        <v>0</v>
      </c>
      <c r="DA48" s="31">
        <f t="shared" si="190"/>
        <v>0</v>
      </c>
      <c r="DB48" s="31">
        <f t="shared" si="191"/>
        <v>0</v>
      </c>
      <c r="DC48" s="31">
        <f t="shared" si="192"/>
        <v>0</v>
      </c>
      <c r="DD48" s="31">
        <f t="shared" si="193"/>
        <v>0</v>
      </c>
      <c r="DE48" s="31">
        <f t="shared" si="194"/>
        <v>85.169999999999987</v>
      </c>
      <c r="DF48" s="31">
        <f t="shared" si="195"/>
        <v>-10.639999999999986</v>
      </c>
      <c r="DG48" s="31">
        <f t="shared" si="196"/>
        <v>-0.33000000000000007</v>
      </c>
      <c r="DH48" s="31">
        <f t="shared" si="197"/>
        <v>-4.4099999999999824</v>
      </c>
      <c r="DI48" s="32">
        <f t="shared" si="65"/>
        <v>-4.96</v>
      </c>
      <c r="DJ48" s="32">
        <f t="shared" si="66"/>
        <v>-2.57</v>
      </c>
      <c r="DK48" s="32">
        <f t="shared" si="67"/>
        <v>0</v>
      </c>
      <c r="DL48" s="32">
        <f t="shared" si="68"/>
        <v>0</v>
      </c>
      <c r="DM48" s="32">
        <f t="shared" si="69"/>
        <v>0</v>
      </c>
      <c r="DN48" s="32">
        <f t="shared" si="70"/>
        <v>0</v>
      </c>
      <c r="DO48" s="32">
        <f t="shared" si="71"/>
        <v>0</v>
      </c>
      <c r="DP48" s="32">
        <f t="shared" si="72"/>
        <v>0</v>
      </c>
      <c r="DQ48" s="32">
        <f t="shared" si="73"/>
        <v>4.26</v>
      </c>
      <c r="DR48" s="32">
        <f t="shared" si="74"/>
        <v>-0.53</v>
      </c>
      <c r="DS48" s="32">
        <f t="shared" si="75"/>
        <v>-0.02</v>
      </c>
      <c r="DT48" s="32">
        <f t="shared" si="76"/>
        <v>-0.22</v>
      </c>
      <c r="DU48" s="31">
        <f t="shared" si="77"/>
        <v>-24.3</v>
      </c>
      <c r="DV48" s="31">
        <f t="shared" si="78"/>
        <v>-12.44</v>
      </c>
      <c r="DW48" s="31">
        <f t="shared" si="79"/>
        <v>0</v>
      </c>
      <c r="DX48" s="31">
        <f t="shared" si="80"/>
        <v>0</v>
      </c>
      <c r="DY48" s="31">
        <f t="shared" si="81"/>
        <v>0</v>
      </c>
      <c r="DZ48" s="31">
        <f t="shared" si="82"/>
        <v>0</v>
      </c>
      <c r="EA48" s="31">
        <f t="shared" si="83"/>
        <v>0</v>
      </c>
      <c r="EB48" s="31">
        <f t="shared" si="84"/>
        <v>0</v>
      </c>
      <c r="EC48" s="31">
        <f t="shared" si="85"/>
        <v>19.29</v>
      </c>
      <c r="ED48" s="31">
        <f t="shared" si="86"/>
        <v>-2.39</v>
      </c>
      <c r="EE48" s="31">
        <f t="shared" si="87"/>
        <v>-7.0000000000000007E-2</v>
      </c>
      <c r="EF48" s="31">
        <f t="shared" si="88"/>
        <v>-0.97</v>
      </c>
      <c r="EG48" s="32">
        <f t="shared" si="89"/>
        <v>-128.51</v>
      </c>
      <c r="EH48" s="32">
        <f t="shared" si="90"/>
        <v>-66.31</v>
      </c>
      <c r="EI48" s="32">
        <f t="shared" si="91"/>
        <v>0</v>
      </c>
      <c r="EJ48" s="32">
        <f t="shared" si="92"/>
        <v>0</v>
      </c>
      <c r="EK48" s="32">
        <f t="shared" si="93"/>
        <v>0</v>
      </c>
      <c r="EL48" s="32">
        <f t="shared" si="94"/>
        <v>0</v>
      </c>
      <c r="EM48" s="32">
        <f t="shared" si="95"/>
        <v>0</v>
      </c>
      <c r="EN48" s="32">
        <f t="shared" si="96"/>
        <v>0</v>
      </c>
      <c r="EO48" s="32">
        <f t="shared" si="97"/>
        <v>108.72</v>
      </c>
      <c r="EP48" s="32">
        <f t="shared" si="98"/>
        <v>-13.559999999999986</v>
      </c>
      <c r="EQ48" s="32">
        <f t="shared" si="99"/>
        <v>-0.4200000000000001</v>
      </c>
      <c r="ER48" s="32">
        <f t="shared" si="100"/>
        <v>-5.5999999999999819</v>
      </c>
    </row>
    <row r="49" spans="1:148" x14ac:dyDescent="0.25">
      <c r="A49" t="s">
        <v>500</v>
      </c>
      <c r="B49" s="1" t="s">
        <v>59</v>
      </c>
      <c r="C49" t="str">
        <f t="shared" ca="1" si="198"/>
        <v>ENC1</v>
      </c>
      <c r="D49" t="str">
        <f t="shared" ca="1" si="199"/>
        <v>Clover Bar #1</v>
      </c>
      <c r="E49" s="51">
        <v>712.00773079999999</v>
      </c>
      <c r="F49" s="51">
        <v>261.6897558</v>
      </c>
      <c r="G49" s="51">
        <v>69.999998300000001</v>
      </c>
      <c r="H49" s="51">
        <v>8524.6330811000007</v>
      </c>
      <c r="I49" s="51">
        <v>3999.1677623</v>
      </c>
      <c r="J49" s="51">
        <v>208.557481</v>
      </c>
      <c r="K49" s="51">
        <v>4432.6681207000001</v>
      </c>
      <c r="L49" s="51">
        <v>4470.4285738999997</v>
      </c>
      <c r="M49" s="51">
        <v>7253.8683321999997</v>
      </c>
      <c r="N49" s="51">
        <v>6850.0209555000001</v>
      </c>
      <c r="O49" s="51">
        <v>12249.178670699999</v>
      </c>
      <c r="P49" s="51">
        <v>1547.2523541</v>
      </c>
      <c r="Q49" s="32">
        <v>568963.26</v>
      </c>
      <c r="R49" s="32">
        <v>50640.66</v>
      </c>
      <c r="S49" s="32">
        <v>10422.780000000001</v>
      </c>
      <c r="T49" s="32">
        <v>871878.61</v>
      </c>
      <c r="U49" s="32">
        <v>432351.32</v>
      </c>
      <c r="V49" s="32">
        <v>7964.66</v>
      </c>
      <c r="W49" s="32">
        <v>1358323.19</v>
      </c>
      <c r="X49" s="32">
        <v>1049942.97</v>
      </c>
      <c r="Y49" s="32">
        <v>2358515.79</v>
      </c>
      <c r="Z49" s="32">
        <v>1826644.9</v>
      </c>
      <c r="AA49" s="32">
        <v>1867496.62</v>
      </c>
      <c r="AB49" s="32">
        <v>532797.32999999996</v>
      </c>
      <c r="AC49" s="2">
        <v>3.95</v>
      </c>
      <c r="AD49" s="2">
        <v>3.95</v>
      </c>
      <c r="AE49" s="2">
        <v>3.95</v>
      </c>
      <c r="AF49" s="2">
        <v>3.95</v>
      </c>
      <c r="AG49" s="2">
        <v>3.95</v>
      </c>
      <c r="AH49" s="2">
        <v>3.95</v>
      </c>
      <c r="AI49" s="2">
        <v>3.95</v>
      </c>
      <c r="AJ49" s="2">
        <v>3.36</v>
      </c>
      <c r="AK49" s="2">
        <v>3.36</v>
      </c>
      <c r="AL49" s="2">
        <v>3.36</v>
      </c>
      <c r="AM49" s="2">
        <v>3.36</v>
      </c>
      <c r="AN49" s="2">
        <v>3.36</v>
      </c>
      <c r="AO49" s="33">
        <v>22474.05</v>
      </c>
      <c r="AP49" s="33">
        <v>2000.31</v>
      </c>
      <c r="AQ49" s="33">
        <v>411.7</v>
      </c>
      <c r="AR49" s="33">
        <v>34439.199999999997</v>
      </c>
      <c r="AS49" s="33">
        <v>17077.88</v>
      </c>
      <c r="AT49" s="33">
        <v>314.60000000000002</v>
      </c>
      <c r="AU49" s="33">
        <v>53653.77</v>
      </c>
      <c r="AV49" s="33">
        <v>35278.080000000002</v>
      </c>
      <c r="AW49" s="33">
        <v>79246.13</v>
      </c>
      <c r="AX49" s="33">
        <v>61375.27</v>
      </c>
      <c r="AY49" s="33">
        <v>62747.89</v>
      </c>
      <c r="AZ49" s="33">
        <v>17901.990000000002</v>
      </c>
      <c r="BA49" s="31">
        <f t="shared" si="41"/>
        <v>56.9</v>
      </c>
      <c r="BB49" s="31">
        <f t="shared" si="42"/>
        <v>5.0599999999999996</v>
      </c>
      <c r="BC49" s="31">
        <f t="shared" si="43"/>
        <v>1.04</v>
      </c>
      <c r="BD49" s="31">
        <f t="shared" si="44"/>
        <v>-3138.76</v>
      </c>
      <c r="BE49" s="31">
        <f t="shared" si="45"/>
        <v>-1556.46</v>
      </c>
      <c r="BF49" s="31">
        <f t="shared" si="46"/>
        <v>-28.67</v>
      </c>
      <c r="BG49" s="31">
        <f t="shared" si="47"/>
        <v>-4889.96</v>
      </c>
      <c r="BH49" s="31">
        <f t="shared" si="48"/>
        <v>-9449.49</v>
      </c>
      <c r="BI49" s="31">
        <f t="shared" si="49"/>
        <v>-21226.639999999999</v>
      </c>
      <c r="BJ49" s="31">
        <f t="shared" si="50"/>
        <v>-10046.549999999999</v>
      </c>
      <c r="BK49" s="31">
        <f t="shared" si="51"/>
        <v>-10271.23</v>
      </c>
      <c r="BL49" s="31">
        <f t="shared" si="52"/>
        <v>-2930.39</v>
      </c>
      <c r="BM49" s="6">
        <v>4.5499999999999999E-2</v>
      </c>
      <c r="BN49" s="6">
        <v>4.5499999999999999E-2</v>
      </c>
      <c r="BO49" s="6">
        <v>4.5499999999999999E-2</v>
      </c>
      <c r="BP49" s="6">
        <v>4.5499999999999999E-2</v>
      </c>
      <c r="BQ49" s="6">
        <v>4.5499999999999999E-2</v>
      </c>
      <c r="BR49" s="6">
        <v>4.5499999999999999E-2</v>
      </c>
      <c r="BS49" s="6">
        <v>4.5499999999999999E-2</v>
      </c>
      <c r="BT49" s="6">
        <v>4.5499999999999999E-2</v>
      </c>
      <c r="BU49" s="6">
        <v>4.5499999999999999E-2</v>
      </c>
      <c r="BV49" s="6">
        <v>4.5499999999999999E-2</v>
      </c>
      <c r="BW49" s="6">
        <v>4.5499999999999999E-2</v>
      </c>
      <c r="BX49" s="6">
        <v>4.5499999999999999E-2</v>
      </c>
      <c r="BY49" s="31">
        <v>25887.83</v>
      </c>
      <c r="BZ49" s="31">
        <v>2304.15</v>
      </c>
      <c r="CA49" s="31">
        <v>474.24</v>
      </c>
      <c r="CB49" s="31">
        <v>39670.480000000003</v>
      </c>
      <c r="CC49" s="31">
        <v>19671.990000000002</v>
      </c>
      <c r="CD49" s="31">
        <v>362.39</v>
      </c>
      <c r="CE49" s="31">
        <v>61803.71</v>
      </c>
      <c r="CF49" s="31">
        <v>47772.41</v>
      </c>
      <c r="CG49" s="31">
        <v>107312.47</v>
      </c>
      <c r="CH49" s="31">
        <v>83112.34</v>
      </c>
      <c r="CI49" s="31">
        <v>84971.1</v>
      </c>
      <c r="CJ49" s="31">
        <v>24242.28</v>
      </c>
      <c r="CK49" s="32">
        <f t="shared" si="53"/>
        <v>-2275.85</v>
      </c>
      <c r="CL49" s="32">
        <f t="shared" si="54"/>
        <v>-202.56</v>
      </c>
      <c r="CM49" s="32">
        <f t="shared" si="55"/>
        <v>-41.69</v>
      </c>
      <c r="CN49" s="32">
        <f t="shared" si="56"/>
        <v>-3487.51</v>
      </c>
      <c r="CO49" s="32">
        <f t="shared" si="57"/>
        <v>-1729.41</v>
      </c>
      <c r="CP49" s="32">
        <f t="shared" si="58"/>
        <v>-31.86</v>
      </c>
      <c r="CQ49" s="32">
        <f t="shared" si="59"/>
        <v>-5433.29</v>
      </c>
      <c r="CR49" s="32">
        <f t="shared" si="60"/>
        <v>-4199.7700000000004</v>
      </c>
      <c r="CS49" s="32">
        <f t="shared" si="61"/>
        <v>-9434.06</v>
      </c>
      <c r="CT49" s="32">
        <f t="shared" si="62"/>
        <v>-7306.58</v>
      </c>
      <c r="CU49" s="32">
        <f t="shared" si="63"/>
        <v>-7469.99</v>
      </c>
      <c r="CV49" s="32">
        <f t="shared" si="64"/>
        <v>-2131.19</v>
      </c>
      <c r="CW49" s="31">
        <f t="shared" si="186"/>
        <v>1081.0300000000038</v>
      </c>
      <c r="CX49" s="31">
        <f t="shared" si="187"/>
        <v>96.220000000000198</v>
      </c>
      <c r="CY49" s="31">
        <f t="shared" si="188"/>
        <v>19.810000000000024</v>
      </c>
      <c r="CZ49" s="31">
        <f t="shared" si="189"/>
        <v>4882.5300000000043</v>
      </c>
      <c r="DA49" s="31">
        <f t="shared" si="190"/>
        <v>2421.1600000000008</v>
      </c>
      <c r="DB49" s="31">
        <f t="shared" si="191"/>
        <v>44.599999999999952</v>
      </c>
      <c r="DC49" s="31">
        <f t="shared" si="192"/>
        <v>7606.6100000000015</v>
      </c>
      <c r="DD49" s="31">
        <f t="shared" si="193"/>
        <v>17744.049999999996</v>
      </c>
      <c r="DE49" s="31">
        <f t="shared" si="194"/>
        <v>39858.92</v>
      </c>
      <c r="DF49" s="31">
        <f t="shared" si="195"/>
        <v>24477.039999999997</v>
      </c>
      <c r="DG49" s="31">
        <f t="shared" si="196"/>
        <v>25024.45</v>
      </c>
      <c r="DH49" s="31">
        <f t="shared" si="197"/>
        <v>7139.489999999998</v>
      </c>
      <c r="DI49" s="32">
        <f t="shared" si="65"/>
        <v>54.05</v>
      </c>
      <c r="DJ49" s="32">
        <f t="shared" si="66"/>
        <v>4.8099999999999996</v>
      </c>
      <c r="DK49" s="32">
        <f t="shared" si="67"/>
        <v>0.99</v>
      </c>
      <c r="DL49" s="32">
        <f t="shared" si="68"/>
        <v>244.13</v>
      </c>
      <c r="DM49" s="32">
        <f t="shared" si="69"/>
        <v>121.06</v>
      </c>
      <c r="DN49" s="32">
        <f t="shared" si="70"/>
        <v>2.23</v>
      </c>
      <c r="DO49" s="32">
        <f t="shared" si="71"/>
        <v>380.33</v>
      </c>
      <c r="DP49" s="32">
        <f t="shared" si="72"/>
        <v>887.2</v>
      </c>
      <c r="DQ49" s="32">
        <f t="shared" si="73"/>
        <v>1992.95</v>
      </c>
      <c r="DR49" s="32">
        <f t="shared" si="74"/>
        <v>1223.8499999999999</v>
      </c>
      <c r="DS49" s="32">
        <f t="shared" si="75"/>
        <v>1251.22</v>
      </c>
      <c r="DT49" s="32">
        <f t="shared" si="76"/>
        <v>356.97</v>
      </c>
      <c r="DU49" s="31">
        <f t="shared" si="77"/>
        <v>264.64</v>
      </c>
      <c r="DV49" s="31">
        <f t="shared" si="78"/>
        <v>23.33</v>
      </c>
      <c r="DW49" s="31">
        <f t="shared" si="79"/>
        <v>4.76</v>
      </c>
      <c r="DX49" s="31">
        <f t="shared" si="80"/>
        <v>1161.8900000000001</v>
      </c>
      <c r="DY49" s="31">
        <f t="shared" si="81"/>
        <v>570.71</v>
      </c>
      <c r="DZ49" s="31">
        <f t="shared" si="82"/>
        <v>10.41</v>
      </c>
      <c r="EA49" s="31">
        <f t="shared" si="83"/>
        <v>1758.13</v>
      </c>
      <c r="EB49" s="31">
        <f t="shared" si="84"/>
        <v>4059.89</v>
      </c>
      <c r="EC49" s="31">
        <f t="shared" si="85"/>
        <v>9027</v>
      </c>
      <c r="ED49" s="31">
        <f t="shared" si="86"/>
        <v>5488.24</v>
      </c>
      <c r="EE49" s="31">
        <f t="shared" si="87"/>
        <v>5552.69</v>
      </c>
      <c r="EF49" s="31">
        <f t="shared" si="88"/>
        <v>1568.09</v>
      </c>
      <c r="EG49" s="32">
        <f t="shared" si="89"/>
        <v>1399.7200000000039</v>
      </c>
      <c r="EH49" s="32">
        <f t="shared" si="90"/>
        <v>124.3600000000002</v>
      </c>
      <c r="EI49" s="32">
        <f t="shared" si="91"/>
        <v>25.560000000000024</v>
      </c>
      <c r="EJ49" s="32">
        <f t="shared" si="92"/>
        <v>6288.5500000000047</v>
      </c>
      <c r="EK49" s="32">
        <f t="shared" si="93"/>
        <v>3112.9300000000007</v>
      </c>
      <c r="EL49" s="32">
        <f t="shared" si="94"/>
        <v>57.239999999999952</v>
      </c>
      <c r="EM49" s="32">
        <f t="shared" si="95"/>
        <v>9745.0700000000015</v>
      </c>
      <c r="EN49" s="32">
        <f t="shared" si="96"/>
        <v>22691.139999999996</v>
      </c>
      <c r="EO49" s="32">
        <f t="shared" si="97"/>
        <v>50878.869999999995</v>
      </c>
      <c r="EP49" s="32">
        <f t="shared" si="98"/>
        <v>31189.129999999997</v>
      </c>
      <c r="EQ49" s="32">
        <f t="shared" si="99"/>
        <v>31828.36</v>
      </c>
      <c r="ER49" s="32">
        <f t="shared" si="100"/>
        <v>9064.5499999999975</v>
      </c>
    </row>
    <row r="50" spans="1:148" x14ac:dyDescent="0.25">
      <c r="A50" t="s">
        <v>500</v>
      </c>
      <c r="B50" s="1" t="s">
        <v>60</v>
      </c>
      <c r="C50" t="str">
        <f t="shared" ca="1" si="198"/>
        <v>ENC2</v>
      </c>
      <c r="D50" t="str">
        <f t="shared" ca="1" si="199"/>
        <v>Clover Bar #2</v>
      </c>
      <c r="E50" s="51">
        <v>9508.4349965000001</v>
      </c>
      <c r="F50" s="51">
        <v>4138.4163656000001</v>
      </c>
      <c r="G50" s="51">
        <v>940.01064540000004</v>
      </c>
      <c r="H50" s="51">
        <v>43423.222906100003</v>
      </c>
      <c r="I50" s="51">
        <v>26574.934601299999</v>
      </c>
      <c r="J50" s="51">
        <v>3666.6847852999999</v>
      </c>
      <c r="K50" s="51">
        <v>16286.465223900001</v>
      </c>
      <c r="L50" s="51">
        <v>16936.345576399999</v>
      </c>
      <c r="M50" s="51">
        <v>17682.818311800002</v>
      </c>
      <c r="N50" s="51">
        <v>11923.443639200001</v>
      </c>
      <c r="O50" s="51">
        <v>40409.081651100001</v>
      </c>
      <c r="P50" s="51">
        <v>9224.2887090999993</v>
      </c>
      <c r="Q50" s="32">
        <v>2530487.5</v>
      </c>
      <c r="R50" s="32">
        <v>300477.19</v>
      </c>
      <c r="S50" s="32">
        <v>335771.61</v>
      </c>
      <c r="T50" s="32">
        <v>2543076.8199999998</v>
      </c>
      <c r="U50" s="32">
        <v>1250276.3500000001</v>
      </c>
      <c r="V50" s="32">
        <v>521655.85</v>
      </c>
      <c r="W50" s="32">
        <v>2610213.4300000002</v>
      </c>
      <c r="X50" s="32">
        <v>2145156.6</v>
      </c>
      <c r="Y50" s="32">
        <v>3855485.34</v>
      </c>
      <c r="Z50" s="32">
        <v>2185576.0099999998</v>
      </c>
      <c r="AA50" s="32">
        <v>4771334.38</v>
      </c>
      <c r="AB50" s="32">
        <v>1338360.04</v>
      </c>
      <c r="AC50" s="2">
        <v>3.95</v>
      </c>
      <c r="AD50" s="2">
        <v>3.95</v>
      </c>
      <c r="AE50" s="2">
        <v>3.95</v>
      </c>
      <c r="AF50" s="2">
        <v>3.95</v>
      </c>
      <c r="AG50" s="2">
        <v>3.95</v>
      </c>
      <c r="AH50" s="2">
        <v>3.95</v>
      </c>
      <c r="AI50" s="2">
        <v>3.95</v>
      </c>
      <c r="AJ50" s="2">
        <v>3.36</v>
      </c>
      <c r="AK50" s="2">
        <v>3.36</v>
      </c>
      <c r="AL50" s="2">
        <v>3.36</v>
      </c>
      <c r="AM50" s="2">
        <v>3.36</v>
      </c>
      <c r="AN50" s="2">
        <v>3.36</v>
      </c>
      <c r="AO50" s="33">
        <v>99954.26</v>
      </c>
      <c r="AP50" s="33">
        <v>11868.85</v>
      </c>
      <c r="AQ50" s="33">
        <v>13262.98</v>
      </c>
      <c r="AR50" s="33">
        <v>100451.53</v>
      </c>
      <c r="AS50" s="33">
        <v>49385.919999999998</v>
      </c>
      <c r="AT50" s="33">
        <v>20605.41</v>
      </c>
      <c r="AU50" s="33">
        <v>103103.43</v>
      </c>
      <c r="AV50" s="33">
        <v>72077.259999999995</v>
      </c>
      <c r="AW50" s="33">
        <v>129544.31</v>
      </c>
      <c r="AX50" s="33">
        <v>73435.350000000006</v>
      </c>
      <c r="AY50" s="33">
        <v>160316.84</v>
      </c>
      <c r="AZ50" s="33">
        <v>44968.9</v>
      </c>
      <c r="BA50" s="31">
        <f t="shared" si="41"/>
        <v>253.05</v>
      </c>
      <c r="BB50" s="31">
        <f t="shared" si="42"/>
        <v>30.05</v>
      </c>
      <c r="BC50" s="31">
        <f t="shared" si="43"/>
        <v>33.58</v>
      </c>
      <c r="BD50" s="31">
        <f t="shared" si="44"/>
        <v>-9155.08</v>
      </c>
      <c r="BE50" s="31">
        <f t="shared" si="45"/>
        <v>-4500.99</v>
      </c>
      <c r="BF50" s="31">
        <f t="shared" si="46"/>
        <v>-1877.96</v>
      </c>
      <c r="BG50" s="31">
        <f t="shared" si="47"/>
        <v>-9396.77</v>
      </c>
      <c r="BH50" s="31">
        <f t="shared" si="48"/>
        <v>-19306.41</v>
      </c>
      <c r="BI50" s="31">
        <f t="shared" si="49"/>
        <v>-34699.370000000003</v>
      </c>
      <c r="BJ50" s="31">
        <f t="shared" si="50"/>
        <v>-12020.67</v>
      </c>
      <c r="BK50" s="31">
        <f t="shared" si="51"/>
        <v>-26242.34</v>
      </c>
      <c r="BL50" s="31">
        <f t="shared" si="52"/>
        <v>-7360.98</v>
      </c>
      <c r="BM50" s="6">
        <v>4.3700000000000003E-2</v>
      </c>
      <c r="BN50" s="6">
        <v>4.3700000000000003E-2</v>
      </c>
      <c r="BO50" s="6">
        <v>4.3700000000000003E-2</v>
      </c>
      <c r="BP50" s="6">
        <v>4.3700000000000003E-2</v>
      </c>
      <c r="BQ50" s="6">
        <v>4.3700000000000003E-2</v>
      </c>
      <c r="BR50" s="6">
        <v>4.3700000000000003E-2</v>
      </c>
      <c r="BS50" s="6">
        <v>4.3700000000000003E-2</v>
      </c>
      <c r="BT50" s="6">
        <v>4.3700000000000003E-2</v>
      </c>
      <c r="BU50" s="6">
        <v>4.3700000000000003E-2</v>
      </c>
      <c r="BV50" s="6">
        <v>4.3700000000000003E-2</v>
      </c>
      <c r="BW50" s="6">
        <v>4.3700000000000003E-2</v>
      </c>
      <c r="BX50" s="6">
        <v>4.3700000000000003E-2</v>
      </c>
      <c r="BY50" s="31">
        <v>110582.3</v>
      </c>
      <c r="BZ50" s="31">
        <v>13130.85</v>
      </c>
      <c r="CA50" s="31">
        <v>14673.22</v>
      </c>
      <c r="CB50" s="31">
        <v>111132.46</v>
      </c>
      <c r="CC50" s="31">
        <v>54637.08</v>
      </c>
      <c r="CD50" s="31">
        <v>22796.36</v>
      </c>
      <c r="CE50" s="31">
        <v>114066.33</v>
      </c>
      <c r="CF50" s="31">
        <v>93743.34</v>
      </c>
      <c r="CG50" s="31">
        <v>168484.71</v>
      </c>
      <c r="CH50" s="31">
        <v>95509.67</v>
      </c>
      <c r="CI50" s="31">
        <v>208507.31</v>
      </c>
      <c r="CJ50" s="31">
        <v>58486.33</v>
      </c>
      <c r="CK50" s="32">
        <f t="shared" si="53"/>
        <v>-10121.950000000001</v>
      </c>
      <c r="CL50" s="32">
        <f t="shared" si="54"/>
        <v>-1201.9100000000001</v>
      </c>
      <c r="CM50" s="32">
        <f t="shared" si="55"/>
        <v>-1343.09</v>
      </c>
      <c r="CN50" s="32">
        <f t="shared" si="56"/>
        <v>-10172.31</v>
      </c>
      <c r="CO50" s="32">
        <f t="shared" si="57"/>
        <v>-5001.1099999999997</v>
      </c>
      <c r="CP50" s="32">
        <f t="shared" si="58"/>
        <v>-2086.62</v>
      </c>
      <c r="CQ50" s="32">
        <f t="shared" si="59"/>
        <v>-10440.85</v>
      </c>
      <c r="CR50" s="32">
        <f t="shared" si="60"/>
        <v>-8580.6299999999992</v>
      </c>
      <c r="CS50" s="32">
        <f t="shared" si="61"/>
        <v>-15421.94</v>
      </c>
      <c r="CT50" s="32">
        <f t="shared" si="62"/>
        <v>-8742.2999999999993</v>
      </c>
      <c r="CU50" s="32">
        <f t="shared" si="63"/>
        <v>-19085.34</v>
      </c>
      <c r="CV50" s="32">
        <f t="shared" si="64"/>
        <v>-5353.44</v>
      </c>
      <c r="CW50" s="31">
        <f t="shared" si="186"/>
        <v>253.04000000001105</v>
      </c>
      <c r="CX50" s="31">
        <f t="shared" si="187"/>
        <v>30.040000000000145</v>
      </c>
      <c r="CY50" s="31">
        <f t="shared" si="188"/>
        <v>33.569999999999638</v>
      </c>
      <c r="CZ50" s="31">
        <f t="shared" si="189"/>
        <v>9663.7000000000098</v>
      </c>
      <c r="DA50" s="31">
        <f t="shared" si="190"/>
        <v>4751.0400000000027</v>
      </c>
      <c r="DB50" s="31">
        <f t="shared" si="191"/>
        <v>1982.2900000000018</v>
      </c>
      <c r="DC50" s="31">
        <f t="shared" si="192"/>
        <v>9918.8200000000033</v>
      </c>
      <c r="DD50" s="31">
        <f t="shared" si="193"/>
        <v>32391.859999999997</v>
      </c>
      <c r="DE50" s="31">
        <f t="shared" si="194"/>
        <v>58217.829999999994</v>
      </c>
      <c r="DF50" s="31">
        <f t="shared" si="195"/>
        <v>25352.689999999988</v>
      </c>
      <c r="DG50" s="31">
        <f t="shared" si="196"/>
        <v>55347.47</v>
      </c>
      <c r="DH50" s="31">
        <f t="shared" si="197"/>
        <v>15524.969999999998</v>
      </c>
      <c r="DI50" s="32">
        <f t="shared" si="65"/>
        <v>12.65</v>
      </c>
      <c r="DJ50" s="32">
        <f t="shared" si="66"/>
        <v>1.5</v>
      </c>
      <c r="DK50" s="32">
        <f t="shared" si="67"/>
        <v>1.68</v>
      </c>
      <c r="DL50" s="32">
        <f t="shared" si="68"/>
        <v>483.19</v>
      </c>
      <c r="DM50" s="32">
        <f t="shared" si="69"/>
        <v>237.55</v>
      </c>
      <c r="DN50" s="32">
        <f t="shared" si="70"/>
        <v>99.11</v>
      </c>
      <c r="DO50" s="32">
        <f t="shared" si="71"/>
        <v>495.94</v>
      </c>
      <c r="DP50" s="32">
        <f t="shared" si="72"/>
        <v>1619.59</v>
      </c>
      <c r="DQ50" s="32">
        <f t="shared" si="73"/>
        <v>2910.89</v>
      </c>
      <c r="DR50" s="32">
        <f t="shared" si="74"/>
        <v>1267.6300000000001</v>
      </c>
      <c r="DS50" s="32">
        <f t="shared" si="75"/>
        <v>2767.37</v>
      </c>
      <c r="DT50" s="32">
        <f t="shared" si="76"/>
        <v>776.25</v>
      </c>
      <c r="DU50" s="31">
        <f t="shared" si="77"/>
        <v>61.95</v>
      </c>
      <c r="DV50" s="31">
        <f t="shared" si="78"/>
        <v>7.28</v>
      </c>
      <c r="DW50" s="31">
        <f t="shared" si="79"/>
        <v>8.07</v>
      </c>
      <c r="DX50" s="31">
        <f t="shared" si="80"/>
        <v>2299.67</v>
      </c>
      <c r="DY50" s="31">
        <f t="shared" si="81"/>
        <v>1119.8900000000001</v>
      </c>
      <c r="DZ50" s="31">
        <f t="shared" si="82"/>
        <v>462.64</v>
      </c>
      <c r="EA50" s="31">
        <f t="shared" si="83"/>
        <v>2292.56</v>
      </c>
      <c r="EB50" s="31">
        <f t="shared" si="84"/>
        <v>7411.36</v>
      </c>
      <c r="EC50" s="31">
        <f t="shared" si="85"/>
        <v>13184.82</v>
      </c>
      <c r="ED50" s="31">
        <f t="shared" si="86"/>
        <v>5684.57</v>
      </c>
      <c r="EE50" s="31">
        <f t="shared" si="87"/>
        <v>12281.08</v>
      </c>
      <c r="EF50" s="31">
        <f t="shared" si="88"/>
        <v>3409.85</v>
      </c>
      <c r="EG50" s="32">
        <f t="shared" si="89"/>
        <v>327.64000000001101</v>
      </c>
      <c r="EH50" s="32">
        <f t="shared" si="90"/>
        <v>38.820000000000142</v>
      </c>
      <c r="EI50" s="32">
        <f t="shared" si="91"/>
        <v>43.319999999999638</v>
      </c>
      <c r="EJ50" s="32">
        <f t="shared" si="92"/>
        <v>12446.56000000001</v>
      </c>
      <c r="EK50" s="32">
        <f t="shared" si="93"/>
        <v>6108.4800000000032</v>
      </c>
      <c r="EL50" s="32">
        <f t="shared" si="94"/>
        <v>2544.0400000000018</v>
      </c>
      <c r="EM50" s="32">
        <f t="shared" si="95"/>
        <v>12707.320000000003</v>
      </c>
      <c r="EN50" s="32">
        <f t="shared" si="96"/>
        <v>41422.81</v>
      </c>
      <c r="EO50" s="32">
        <f t="shared" si="97"/>
        <v>74313.539999999994</v>
      </c>
      <c r="EP50" s="32">
        <f t="shared" si="98"/>
        <v>32304.889999999989</v>
      </c>
      <c r="EQ50" s="32">
        <f t="shared" si="99"/>
        <v>70395.92</v>
      </c>
      <c r="ER50" s="32">
        <f t="shared" si="100"/>
        <v>19711.069999999996</v>
      </c>
    </row>
    <row r="51" spans="1:148" x14ac:dyDescent="0.25">
      <c r="A51" t="s">
        <v>500</v>
      </c>
      <c r="B51" s="1" t="s">
        <v>61</v>
      </c>
      <c r="C51" t="str">
        <f t="shared" ca="1" si="198"/>
        <v>ENC3</v>
      </c>
      <c r="D51" t="str">
        <f t="shared" ca="1" si="199"/>
        <v>Clover Bar #3</v>
      </c>
      <c r="E51" s="51">
        <v>2964.1356335999999</v>
      </c>
      <c r="F51" s="51">
        <v>7515.3273134999999</v>
      </c>
      <c r="G51" s="51">
        <v>966.67448660000002</v>
      </c>
      <c r="H51" s="51">
        <v>35020.250464099998</v>
      </c>
      <c r="I51" s="51">
        <v>17349.1338464</v>
      </c>
      <c r="J51" s="51">
        <v>2464.7889663000001</v>
      </c>
      <c r="K51" s="51">
        <v>21575.948619700001</v>
      </c>
      <c r="L51" s="51">
        <v>23393.3957219</v>
      </c>
      <c r="M51" s="51">
        <v>23931.911972400001</v>
      </c>
      <c r="N51" s="51">
        <v>19559.2789801</v>
      </c>
      <c r="O51" s="51">
        <v>44986.452448800002</v>
      </c>
      <c r="P51" s="51">
        <v>20354.9662321</v>
      </c>
      <c r="Q51" s="32">
        <v>1258325.8700000001</v>
      </c>
      <c r="R51" s="32">
        <v>632549.22</v>
      </c>
      <c r="S51" s="32">
        <v>373355.17</v>
      </c>
      <c r="T51" s="32">
        <v>2362393.4</v>
      </c>
      <c r="U51" s="32">
        <v>1324152.29</v>
      </c>
      <c r="V51" s="32">
        <v>169506.78</v>
      </c>
      <c r="W51" s="32">
        <v>2480610.42</v>
      </c>
      <c r="X51" s="32">
        <v>2022696.33</v>
      </c>
      <c r="Y51" s="32">
        <v>3782874.85</v>
      </c>
      <c r="Z51" s="32">
        <v>3270592.18</v>
      </c>
      <c r="AA51" s="32">
        <v>4624327.43</v>
      </c>
      <c r="AB51" s="32">
        <v>2385435.9700000002</v>
      </c>
      <c r="AC51" s="2">
        <v>3.95</v>
      </c>
      <c r="AD51" s="2">
        <v>3.95</v>
      </c>
      <c r="AE51" s="2">
        <v>3.95</v>
      </c>
      <c r="AF51" s="2">
        <v>3.95</v>
      </c>
      <c r="AG51" s="2">
        <v>3.95</v>
      </c>
      <c r="AH51" s="2">
        <v>3.95</v>
      </c>
      <c r="AI51" s="2">
        <v>3.95</v>
      </c>
      <c r="AJ51" s="2">
        <v>3.36</v>
      </c>
      <c r="AK51" s="2">
        <v>3.36</v>
      </c>
      <c r="AL51" s="2">
        <v>3.36</v>
      </c>
      <c r="AM51" s="2">
        <v>3.36</v>
      </c>
      <c r="AN51" s="2">
        <v>3.36</v>
      </c>
      <c r="AO51" s="33">
        <v>49703.87</v>
      </c>
      <c r="AP51" s="33">
        <v>24985.69</v>
      </c>
      <c r="AQ51" s="33">
        <v>14747.53</v>
      </c>
      <c r="AR51" s="33">
        <v>93314.54</v>
      </c>
      <c r="AS51" s="33">
        <v>52304.02</v>
      </c>
      <c r="AT51" s="33">
        <v>6695.52</v>
      </c>
      <c r="AU51" s="33">
        <v>97984.11</v>
      </c>
      <c r="AV51" s="33">
        <v>67962.600000000006</v>
      </c>
      <c r="AW51" s="33">
        <v>127104.6</v>
      </c>
      <c r="AX51" s="33">
        <v>109891.9</v>
      </c>
      <c r="AY51" s="33">
        <v>155377.4</v>
      </c>
      <c r="AZ51" s="33">
        <v>80150.649999999994</v>
      </c>
      <c r="BA51" s="31">
        <f t="shared" si="41"/>
        <v>125.83</v>
      </c>
      <c r="BB51" s="31">
        <f t="shared" si="42"/>
        <v>63.25</v>
      </c>
      <c r="BC51" s="31">
        <f t="shared" si="43"/>
        <v>37.340000000000003</v>
      </c>
      <c r="BD51" s="31">
        <f t="shared" si="44"/>
        <v>-8504.6200000000008</v>
      </c>
      <c r="BE51" s="31">
        <f t="shared" si="45"/>
        <v>-4766.95</v>
      </c>
      <c r="BF51" s="31">
        <f t="shared" si="46"/>
        <v>-610.22</v>
      </c>
      <c r="BG51" s="31">
        <f t="shared" si="47"/>
        <v>-8930.2000000000007</v>
      </c>
      <c r="BH51" s="31">
        <f t="shared" si="48"/>
        <v>-18204.27</v>
      </c>
      <c r="BI51" s="31">
        <f t="shared" si="49"/>
        <v>-34045.870000000003</v>
      </c>
      <c r="BJ51" s="31">
        <f t="shared" si="50"/>
        <v>-17988.259999999998</v>
      </c>
      <c r="BK51" s="31">
        <f t="shared" si="51"/>
        <v>-25433.8</v>
      </c>
      <c r="BL51" s="31">
        <f t="shared" si="52"/>
        <v>-13119.9</v>
      </c>
      <c r="BM51" s="6">
        <v>4.1500000000000002E-2</v>
      </c>
      <c r="BN51" s="6">
        <v>4.1500000000000002E-2</v>
      </c>
      <c r="BO51" s="6">
        <v>4.1500000000000002E-2</v>
      </c>
      <c r="BP51" s="6">
        <v>4.1500000000000002E-2</v>
      </c>
      <c r="BQ51" s="6">
        <v>4.1500000000000002E-2</v>
      </c>
      <c r="BR51" s="6">
        <v>4.1500000000000002E-2</v>
      </c>
      <c r="BS51" s="6">
        <v>4.1500000000000002E-2</v>
      </c>
      <c r="BT51" s="6">
        <v>4.1500000000000002E-2</v>
      </c>
      <c r="BU51" s="6">
        <v>4.1500000000000002E-2</v>
      </c>
      <c r="BV51" s="6">
        <v>4.1500000000000002E-2</v>
      </c>
      <c r="BW51" s="6">
        <v>4.1500000000000002E-2</v>
      </c>
      <c r="BX51" s="6">
        <v>4.1500000000000002E-2</v>
      </c>
      <c r="BY51" s="31">
        <v>52220.52</v>
      </c>
      <c r="BZ51" s="31">
        <v>26250.79</v>
      </c>
      <c r="CA51" s="31">
        <v>15494.24</v>
      </c>
      <c r="CB51" s="31">
        <v>98039.33</v>
      </c>
      <c r="CC51" s="31">
        <v>54952.32</v>
      </c>
      <c r="CD51" s="31">
        <v>7034.53</v>
      </c>
      <c r="CE51" s="31">
        <v>102945.33</v>
      </c>
      <c r="CF51" s="31">
        <v>83941.9</v>
      </c>
      <c r="CG51" s="31">
        <v>156989.31</v>
      </c>
      <c r="CH51" s="31">
        <v>135729.57999999999</v>
      </c>
      <c r="CI51" s="31">
        <v>191909.59</v>
      </c>
      <c r="CJ51" s="31">
        <v>98995.59</v>
      </c>
      <c r="CK51" s="32">
        <f t="shared" si="53"/>
        <v>-5033.3</v>
      </c>
      <c r="CL51" s="32">
        <f t="shared" si="54"/>
        <v>-2530.1999999999998</v>
      </c>
      <c r="CM51" s="32">
        <f t="shared" si="55"/>
        <v>-1493.42</v>
      </c>
      <c r="CN51" s="32">
        <f t="shared" si="56"/>
        <v>-9449.57</v>
      </c>
      <c r="CO51" s="32">
        <f t="shared" si="57"/>
        <v>-5296.61</v>
      </c>
      <c r="CP51" s="32">
        <f t="shared" si="58"/>
        <v>-678.03</v>
      </c>
      <c r="CQ51" s="32">
        <f t="shared" si="59"/>
        <v>-9922.44</v>
      </c>
      <c r="CR51" s="32">
        <f t="shared" si="60"/>
        <v>-8090.79</v>
      </c>
      <c r="CS51" s="32">
        <f t="shared" si="61"/>
        <v>-15131.5</v>
      </c>
      <c r="CT51" s="32">
        <f t="shared" si="62"/>
        <v>-13082.37</v>
      </c>
      <c r="CU51" s="32">
        <f t="shared" si="63"/>
        <v>-18497.310000000001</v>
      </c>
      <c r="CV51" s="32">
        <f t="shared" si="64"/>
        <v>-9541.74</v>
      </c>
      <c r="CW51" s="31">
        <f t="shared" si="186"/>
        <v>-2642.4800000000087</v>
      </c>
      <c r="CX51" s="31">
        <f t="shared" si="187"/>
        <v>-1328.3499999999985</v>
      </c>
      <c r="CY51" s="31">
        <f t="shared" si="188"/>
        <v>-784.05000000000098</v>
      </c>
      <c r="CZ51" s="31">
        <f t="shared" si="189"/>
        <v>3779.8400000000165</v>
      </c>
      <c r="DA51" s="31">
        <f t="shared" si="190"/>
        <v>2118.6400000000021</v>
      </c>
      <c r="DB51" s="31">
        <f t="shared" si="191"/>
        <v>271.19999999999959</v>
      </c>
      <c r="DC51" s="31">
        <f t="shared" si="192"/>
        <v>3968.9799999999996</v>
      </c>
      <c r="DD51" s="31">
        <f t="shared" si="193"/>
        <v>26092.779999999995</v>
      </c>
      <c r="DE51" s="31">
        <f t="shared" si="194"/>
        <v>48799.079999999994</v>
      </c>
      <c r="DF51" s="31">
        <f t="shared" si="195"/>
        <v>30743.569999999996</v>
      </c>
      <c r="DG51" s="31">
        <f t="shared" si="196"/>
        <v>43468.680000000008</v>
      </c>
      <c r="DH51" s="31">
        <f t="shared" si="197"/>
        <v>22423.1</v>
      </c>
      <c r="DI51" s="32">
        <f t="shared" si="65"/>
        <v>-132.12</v>
      </c>
      <c r="DJ51" s="32">
        <f t="shared" si="66"/>
        <v>-66.42</v>
      </c>
      <c r="DK51" s="32">
        <f t="shared" si="67"/>
        <v>-39.200000000000003</v>
      </c>
      <c r="DL51" s="32">
        <f t="shared" si="68"/>
        <v>188.99</v>
      </c>
      <c r="DM51" s="32">
        <f t="shared" si="69"/>
        <v>105.93</v>
      </c>
      <c r="DN51" s="32">
        <f t="shared" si="70"/>
        <v>13.56</v>
      </c>
      <c r="DO51" s="32">
        <f t="shared" si="71"/>
        <v>198.45</v>
      </c>
      <c r="DP51" s="32">
        <f t="shared" si="72"/>
        <v>1304.6400000000001</v>
      </c>
      <c r="DQ51" s="32">
        <f t="shared" si="73"/>
        <v>2439.9499999999998</v>
      </c>
      <c r="DR51" s="32">
        <f t="shared" si="74"/>
        <v>1537.18</v>
      </c>
      <c r="DS51" s="32">
        <f t="shared" si="75"/>
        <v>2173.4299999999998</v>
      </c>
      <c r="DT51" s="32">
        <f t="shared" si="76"/>
        <v>1121.1600000000001</v>
      </c>
      <c r="DU51" s="31">
        <f t="shared" si="77"/>
        <v>-646.9</v>
      </c>
      <c r="DV51" s="31">
        <f t="shared" si="78"/>
        <v>-322.10000000000002</v>
      </c>
      <c r="DW51" s="31">
        <f t="shared" si="79"/>
        <v>-188.41</v>
      </c>
      <c r="DX51" s="31">
        <f t="shared" si="80"/>
        <v>899.49</v>
      </c>
      <c r="DY51" s="31">
        <f t="shared" si="81"/>
        <v>499.4</v>
      </c>
      <c r="DZ51" s="31">
        <f t="shared" si="82"/>
        <v>63.29</v>
      </c>
      <c r="EA51" s="31">
        <f t="shared" si="83"/>
        <v>917.36</v>
      </c>
      <c r="EB51" s="31">
        <f t="shared" si="84"/>
        <v>5970.11</v>
      </c>
      <c r="EC51" s="31">
        <f t="shared" si="85"/>
        <v>11051.71</v>
      </c>
      <c r="ED51" s="31">
        <f t="shared" si="86"/>
        <v>6893.32</v>
      </c>
      <c r="EE51" s="31">
        <f t="shared" si="87"/>
        <v>9645.2900000000009</v>
      </c>
      <c r="EF51" s="31">
        <f t="shared" si="88"/>
        <v>4924.93</v>
      </c>
      <c r="EG51" s="32">
        <f t="shared" si="89"/>
        <v>-3421.5000000000086</v>
      </c>
      <c r="EH51" s="32">
        <f t="shared" si="90"/>
        <v>-1716.8699999999985</v>
      </c>
      <c r="EI51" s="32">
        <f t="shared" si="91"/>
        <v>-1011.660000000001</v>
      </c>
      <c r="EJ51" s="32">
        <f t="shared" si="92"/>
        <v>4868.3200000000161</v>
      </c>
      <c r="EK51" s="32">
        <f t="shared" si="93"/>
        <v>2723.9700000000021</v>
      </c>
      <c r="EL51" s="32">
        <f t="shared" si="94"/>
        <v>348.04999999999961</v>
      </c>
      <c r="EM51" s="32">
        <f t="shared" si="95"/>
        <v>5084.7899999999991</v>
      </c>
      <c r="EN51" s="32">
        <f t="shared" si="96"/>
        <v>33367.529999999992</v>
      </c>
      <c r="EO51" s="32">
        <f t="shared" si="97"/>
        <v>62290.739999999991</v>
      </c>
      <c r="EP51" s="32">
        <f t="shared" si="98"/>
        <v>39174.069999999992</v>
      </c>
      <c r="EQ51" s="32">
        <f t="shared" si="99"/>
        <v>55287.400000000009</v>
      </c>
      <c r="ER51" s="32">
        <f t="shared" si="100"/>
        <v>28469.19</v>
      </c>
    </row>
    <row r="52" spans="1:148" x14ac:dyDescent="0.25">
      <c r="A52" t="s">
        <v>458</v>
      </c>
      <c r="B52" s="1" t="s">
        <v>135</v>
      </c>
      <c r="C52" t="str">
        <f t="shared" ca="1" si="198"/>
        <v>BCHIMP</v>
      </c>
      <c r="D52" t="str">
        <f t="shared" ca="1" si="199"/>
        <v>Alberta-BC Intertie - Import</v>
      </c>
      <c r="E52" s="51">
        <v>16236</v>
      </c>
      <c r="F52" s="51">
        <v>23995</v>
      </c>
      <c r="G52" s="51">
        <v>17165</v>
      </c>
      <c r="H52" s="51">
        <v>52742</v>
      </c>
      <c r="I52" s="51">
        <v>45640</v>
      </c>
      <c r="J52" s="51">
        <v>40942</v>
      </c>
      <c r="K52" s="51">
        <v>29216</v>
      </c>
      <c r="L52" s="51">
        <v>15263</v>
      </c>
      <c r="M52" s="51">
        <v>8662</v>
      </c>
      <c r="N52" s="51">
        <v>24941</v>
      </c>
      <c r="O52" s="51">
        <v>34921</v>
      </c>
      <c r="P52" s="51">
        <v>24077</v>
      </c>
      <c r="Q52" s="32">
        <v>4369043.03</v>
      </c>
      <c r="R52" s="32">
        <v>1772789.4</v>
      </c>
      <c r="S52" s="32">
        <v>2037678.03</v>
      </c>
      <c r="T52" s="32">
        <v>2504788.98</v>
      </c>
      <c r="U52" s="32">
        <v>1770772.95</v>
      </c>
      <c r="V52" s="32">
        <v>2535384.13</v>
      </c>
      <c r="W52" s="32">
        <v>4431892.51</v>
      </c>
      <c r="X52" s="32">
        <v>1279361.83</v>
      </c>
      <c r="Y52" s="32">
        <v>1855623.71</v>
      </c>
      <c r="Z52" s="32">
        <v>3998032.29</v>
      </c>
      <c r="AA52" s="32">
        <v>4962916.76</v>
      </c>
      <c r="AB52" s="32">
        <v>2462703.59</v>
      </c>
      <c r="AC52" s="2">
        <v>2.2599999999999998</v>
      </c>
      <c r="AD52" s="2">
        <v>2.2599999999999998</v>
      </c>
      <c r="AE52" s="2">
        <v>2.2599999999999998</v>
      </c>
      <c r="AF52" s="2">
        <v>2.2599999999999998</v>
      </c>
      <c r="AG52" s="2">
        <v>2.2599999999999998</v>
      </c>
      <c r="AH52" s="2">
        <v>2.2599999999999998</v>
      </c>
      <c r="AI52" s="2">
        <v>2.2599999999999998</v>
      </c>
      <c r="AJ52" s="2">
        <v>1.69</v>
      </c>
      <c r="AK52" s="2">
        <v>1.69</v>
      </c>
      <c r="AL52" s="2">
        <v>1.69</v>
      </c>
      <c r="AM52" s="2">
        <v>1.69</v>
      </c>
      <c r="AN52" s="2">
        <v>1.69</v>
      </c>
      <c r="AO52" s="33">
        <v>98740.37</v>
      </c>
      <c r="AP52" s="33">
        <v>40065.040000000001</v>
      </c>
      <c r="AQ52" s="33">
        <v>46051.519999999997</v>
      </c>
      <c r="AR52" s="33">
        <v>56608.23</v>
      </c>
      <c r="AS52" s="33">
        <v>40019.47</v>
      </c>
      <c r="AT52" s="33">
        <v>57299.68</v>
      </c>
      <c r="AU52" s="33">
        <v>100160.77</v>
      </c>
      <c r="AV52" s="33">
        <v>21621.21</v>
      </c>
      <c r="AW52" s="33">
        <v>31360.04</v>
      </c>
      <c r="AX52" s="33">
        <v>67566.75</v>
      </c>
      <c r="AY52" s="33">
        <v>83873.289999999994</v>
      </c>
      <c r="AZ52" s="33">
        <v>41619.69</v>
      </c>
      <c r="BA52" s="31">
        <f t="shared" si="41"/>
        <v>436.9</v>
      </c>
      <c r="BB52" s="31">
        <f t="shared" si="42"/>
        <v>177.28</v>
      </c>
      <c r="BC52" s="31">
        <f t="shared" si="43"/>
        <v>203.77</v>
      </c>
      <c r="BD52" s="31">
        <f t="shared" si="44"/>
        <v>-9017.24</v>
      </c>
      <c r="BE52" s="31">
        <f t="shared" si="45"/>
        <v>-6374.78</v>
      </c>
      <c r="BF52" s="31">
        <f t="shared" si="46"/>
        <v>-9127.3799999999992</v>
      </c>
      <c r="BG52" s="31">
        <f t="shared" si="47"/>
        <v>-15954.81</v>
      </c>
      <c r="BH52" s="31">
        <f t="shared" si="48"/>
        <v>-11514.26</v>
      </c>
      <c r="BI52" s="31">
        <f t="shared" si="49"/>
        <v>-16700.61</v>
      </c>
      <c r="BJ52" s="31">
        <f t="shared" si="50"/>
        <v>-21989.18</v>
      </c>
      <c r="BK52" s="31">
        <f t="shared" si="51"/>
        <v>-27296.04</v>
      </c>
      <c r="BL52" s="31">
        <f t="shared" si="52"/>
        <v>-13544.87</v>
      </c>
      <c r="BM52" s="6">
        <v>4.7000000000000002E-3</v>
      </c>
      <c r="BN52" s="6">
        <v>4.7000000000000002E-3</v>
      </c>
      <c r="BO52" s="6">
        <v>4.7000000000000002E-3</v>
      </c>
      <c r="BP52" s="6">
        <v>4.7000000000000002E-3</v>
      </c>
      <c r="BQ52" s="6">
        <v>4.7000000000000002E-3</v>
      </c>
      <c r="BR52" s="6">
        <v>4.7000000000000002E-3</v>
      </c>
      <c r="BS52" s="6">
        <v>4.7000000000000002E-3</v>
      </c>
      <c r="BT52" s="6">
        <v>4.7000000000000002E-3</v>
      </c>
      <c r="BU52" s="6">
        <v>4.7000000000000002E-3</v>
      </c>
      <c r="BV52" s="6">
        <v>4.7000000000000002E-3</v>
      </c>
      <c r="BW52" s="6">
        <v>4.7000000000000002E-3</v>
      </c>
      <c r="BX52" s="6">
        <v>4.7000000000000002E-3</v>
      </c>
      <c r="BY52" s="31">
        <v>20534.5</v>
      </c>
      <c r="BZ52" s="31">
        <v>8332.11</v>
      </c>
      <c r="CA52" s="31">
        <v>9577.09</v>
      </c>
      <c r="CB52" s="31">
        <v>11772.51</v>
      </c>
      <c r="CC52" s="31">
        <v>8322.6299999999992</v>
      </c>
      <c r="CD52" s="31">
        <v>11916.31</v>
      </c>
      <c r="CE52" s="31">
        <v>20829.89</v>
      </c>
      <c r="CF52" s="31">
        <v>6013</v>
      </c>
      <c r="CG52" s="31">
        <v>8721.43</v>
      </c>
      <c r="CH52" s="31">
        <v>18790.75</v>
      </c>
      <c r="CI52" s="31">
        <v>23325.71</v>
      </c>
      <c r="CJ52" s="31">
        <v>11574.71</v>
      </c>
      <c r="CK52" s="32">
        <f t="shared" si="53"/>
        <v>-17476.169999999998</v>
      </c>
      <c r="CL52" s="32">
        <f t="shared" si="54"/>
        <v>-7091.16</v>
      </c>
      <c r="CM52" s="32">
        <f t="shared" si="55"/>
        <v>-8150.71</v>
      </c>
      <c r="CN52" s="32">
        <f t="shared" si="56"/>
        <v>-10019.16</v>
      </c>
      <c r="CO52" s="32">
        <f t="shared" si="57"/>
        <v>-7083.09</v>
      </c>
      <c r="CP52" s="32">
        <f t="shared" si="58"/>
        <v>-10141.540000000001</v>
      </c>
      <c r="CQ52" s="32">
        <f t="shared" si="59"/>
        <v>-17727.57</v>
      </c>
      <c r="CR52" s="32">
        <f t="shared" si="60"/>
        <v>-5117.45</v>
      </c>
      <c r="CS52" s="32">
        <f t="shared" si="61"/>
        <v>-7422.49</v>
      </c>
      <c r="CT52" s="32">
        <f t="shared" si="62"/>
        <v>-15992.13</v>
      </c>
      <c r="CU52" s="32">
        <f t="shared" si="63"/>
        <v>-19851.669999999998</v>
      </c>
      <c r="CV52" s="32">
        <f t="shared" si="64"/>
        <v>-9850.81</v>
      </c>
      <c r="CW52" s="31">
        <f t="shared" si="186"/>
        <v>-96118.939999999988</v>
      </c>
      <c r="CX52" s="31">
        <f t="shared" si="187"/>
        <v>-39001.369999999995</v>
      </c>
      <c r="CY52" s="31">
        <f t="shared" si="188"/>
        <v>-44828.909999999996</v>
      </c>
      <c r="CZ52" s="31">
        <f t="shared" si="189"/>
        <v>-45837.640000000007</v>
      </c>
      <c r="DA52" s="31">
        <f t="shared" si="190"/>
        <v>-32405.15</v>
      </c>
      <c r="DB52" s="31">
        <f t="shared" si="191"/>
        <v>-46397.530000000006</v>
      </c>
      <c r="DC52" s="31">
        <f t="shared" si="192"/>
        <v>-81103.640000000014</v>
      </c>
      <c r="DD52" s="31">
        <f t="shared" si="193"/>
        <v>-9211.4</v>
      </c>
      <c r="DE52" s="31">
        <f t="shared" si="194"/>
        <v>-13360.489999999998</v>
      </c>
      <c r="DF52" s="31">
        <f t="shared" si="195"/>
        <v>-42778.95</v>
      </c>
      <c r="DG52" s="31">
        <f t="shared" si="196"/>
        <v>-53103.21</v>
      </c>
      <c r="DH52" s="31">
        <f t="shared" si="197"/>
        <v>-26350.92</v>
      </c>
      <c r="DI52" s="32">
        <f t="shared" si="65"/>
        <v>-4805.95</v>
      </c>
      <c r="DJ52" s="32">
        <f t="shared" si="66"/>
        <v>-1950.07</v>
      </c>
      <c r="DK52" s="32">
        <f t="shared" si="67"/>
        <v>-2241.4499999999998</v>
      </c>
      <c r="DL52" s="32">
        <f t="shared" si="68"/>
        <v>-2291.88</v>
      </c>
      <c r="DM52" s="32">
        <f t="shared" si="69"/>
        <v>-1620.26</v>
      </c>
      <c r="DN52" s="32">
        <f t="shared" si="70"/>
        <v>-2319.88</v>
      </c>
      <c r="DO52" s="32">
        <f t="shared" si="71"/>
        <v>-4055.18</v>
      </c>
      <c r="DP52" s="32">
        <f t="shared" si="72"/>
        <v>-460.57</v>
      </c>
      <c r="DQ52" s="32">
        <f t="shared" si="73"/>
        <v>-668.02</v>
      </c>
      <c r="DR52" s="32">
        <f t="shared" si="74"/>
        <v>-2138.9499999999998</v>
      </c>
      <c r="DS52" s="32">
        <f t="shared" si="75"/>
        <v>-2655.16</v>
      </c>
      <c r="DT52" s="32">
        <f t="shared" si="76"/>
        <v>-1317.55</v>
      </c>
      <c r="DU52" s="31">
        <f t="shared" si="77"/>
        <v>-23530.61</v>
      </c>
      <c r="DV52" s="31">
        <f t="shared" si="78"/>
        <v>-9456.9699999999993</v>
      </c>
      <c r="DW52" s="31">
        <f t="shared" si="79"/>
        <v>-10772.34</v>
      </c>
      <c r="DX52" s="31">
        <f t="shared" si="80"/>
        <v>-10907.97</v>
      </c>
      <c r="DY52" s="31">
        <f t="shared" si="81"/>
        <v>-7638.4</v>
      </c>
      <c r="DZ52" s="31">
        <f t="shared" si="82"/>
        <v>-10828.55</v>
      </c>
      <c r="EA52" s="31">
        <f t="shared" si="83"/>
        <v>-18745.669999999998</v>
      </c>
      <c r="EB52" s="31">
        <f t="shared" si="84"/>
        <v>-2107.6</v>
      </c>
      <c r="EC52" s="31">
        <f t="shared" si="85"/>
        <v>-3025.8</v>
      </c>
      <c r="ED52" s="31">
        <f t="shared" si="86"/>
        <v>-9591.89</v>
      </c>
      <c r="EE52" s="31">
        <f t="shared" si="87"/>
        <v>-11783.1</v>
      </c>
      <c r="EF52" s="31">
        <f t="shared" si="88"/>
        <v>-5787.62</v>
      </c>
      <c r="EG52" s="32">
        <f t="shared" si="89"/>
        <v>-124455.49999999999</v>
      </c>
      <c r="EH52" s="32">
        <f t="shared" si="90"/>
        <v>-50408.409999999996</v>
      </c>
      <c r="EI52" s="32">
        <f t="shared" si="91"/>
        <v>-57842.7</v>
      </c>
      <c r="EJ52" s="32">
        <f t="shared" si="92"/>
        <v>-59037.490000000005</v>
      </c>
      <c r="EK52" s="32">
        <f t="shared" si="93"/>
        <v>-41663.810000000005</v>
      </c>
      <c r="EL52" s="32">
        <f t="shared" si="94"/>
        <v>-59545.960000000006</v>
      </c>
      <c r="EM52" s="32">
        <f t="shared" si="95"/>
        <v>-103904.49</v>
      </c>
      <c r="EN52" s="32">
        <f t="shared" si="96"/>
        <v>-11779.57</v>
      </c>
      <c r="EO52" s="32">
        <f t="shared" si="97"/>
        <v>-17054.309999999998</v>
      </c>
      <c r="EP52" s="32">
        <f t="shared" si="98"/>
        <v>-54509.789999999994</v>
      </c>
      <c r="EQ52" s="32">
        <f t="shared" si="99"/>
        <v>-67541.47</v>
      </c>
      <c r="ER52" s="32">
        <f t="shared" si="100"/>
        <v>-33456.089999999997</v>
      </c>
    </row>
    <row r="53" spans="1:148" x14ac:dyDescent="0.25">
      <c r="A53" t="s">
        <v>458</v>
      </c>
      <c r="B53" s="1" t="s">
        <v>137</v>
      </c>
      <c r="C53" t="str">
        <f t="shared" ca="1" si="198"/>
        <v>BCHEXP</v>
      </c>
      <c r="D53" t="str">
        <f t="shared" ca="1" si="199"/>
        <v>Alberta-BC Intertie - Export</v>
      </c>
      <c r="F53" s="51">
        <v>1300</v>
      </c>
      <c r="I53" s="51">
        <v>375</v>
      </c>
      <c r="K53" s="51">
        <v>150</v>
      </c>
      <c r="Q53" s="32"/>
      <c r="R53" s="32">
        <v>21720</v>
      </c>
      <c r="S53" s="32"/>
      <c r="T53" s="32"/>
      <c r="U53" s="32">
        <v>4768.5</v>
      </c>
      <c r="V53" s="32"/>
      <c r="W53" s="32">
        <v>4677.38</v>
      </c>
      <c r="X53" s="32"/>
      <c r="Y53" s="32"/>
      <c r="Z53" s="32"/>
      <c r="AA53" s="32"/>
      <c r="AB53" s="32"/>
      <c r="AD53" s="2">
        <v>0.96</v>
      </c>
      <c r="AG53" s="2">
        <v>0.96</v>
      </c>
      <c r="AI53" s="2">
        <v>0.96</v>
      </c>
      <c r="AO53" s="33"/>
      <c r="AP53" s="33">
        <v>208.51</v>
      </c>
      <c r="AQ53" s="33"/>
      <c r="AR53" s="33"/>
      <c r="AS53" s="33">
        <v>45.78</v>
      </c>
      <c r="AT53" s="33"/>
      <c r="AU53" s="33">
        <v>44.9</v>
      </c>
      <c r="AV53" s="33"/>
      <c r="AW53" s="33"/>
      <c r="AX53" s="33"/>
      <c r="AY53" s="33"/>
      <c r="AZ53" s="33"/>
      <c r="BA53" s="31">
        <f t="shared" si="41"/>
        <v>0</v>
      </c>
      <c r="BB53" s="31">
        <f t="shared" si="42"/>
        <v>2.17</v>
      </c>
      <c r="BC53" s="31">
        <f t="shared" si="43"/>
        <v>0</v>
      </c>
      <c r="BD53" s="31">
        <f t="shared" si="44"/>
        <v>0</v>
      </c>
      <c r="BE53" s="31">
        <f t="shared" si="45"/>
        <v>-17.170000000000002</v>
      </c>
      <c r="BF53" s="31">
        <f t="shared" si="46"/>
        <v>0</v>
      </c>
      <c r="BG53" s="31">
        <f t="shared" si="47"/>
        <v>-16.84</v>
      </c>
      <c r="BH53" s="31">
        <f t="shared" si="48"/>
        <v>0</v>
      </c>
      <c r="BI53" s="31">
        <f t="shared" si="49"/>
        <v>0</v>
      </c>
      <c r="BJ53" s="31">
        <f t="shared" si="50"/>
        <v>0</v>
      </c>
      <c r="BK53" s="31">
        <f t="shared" si="51"/>
        <v>0</v>
      </c>
      <c r="BL53" s="31">
        <f t="shared" si="52"/>
        <v>0</v>
      </c>
      <c r="BM53" s="6">
        <v>7.9000000000000008E-3</v>
      </c>
      <c r="BN53" s="6">
        <v>7.9000000000000008E-3</v>
      </c>
      <c r="BO53" s="6">
        <v>7.9000000000000008E-3</v>
      </c>
      <c r="BP53" s="6">
        <v>7.9000000000000008E-3</v>
      </c>
      <c r="BQ53" s="6">
        <v>7.9000000000000008E-3</v>
      </c>
      <c r="BR53" s="6">
        <v>7.9000000000000008E-3</v>
      </c>
      <c r="BS53" s="6">
        <v>7.9000000000000008E-3</v>
      </c>
      <c r="BT53" s="6">
        <v>7.9000000000000008E-3</v>
      </c>
      <c r="BU53" s="6">
        <v>7.9000000000000008E-3</v>
      </c>
      <c r="BV53" s="6">
        <v>7.9000000000000008E-3</v>
      </c>
      <c r="BW53" s="6">
        <v>7.9000000000000008E-3</v>
      </c>
      <c r="BX53" s="6">
        <v>7.9000000000000008E-3</v>
      </c>
      <c r="BY53" s="31">
        <v>0</v>
      </c>
      <c r="BZ53" s="31">
        <v>171.59</v>
      </c>
      <c r="CA53" s="31">
        <v>0</v>
      </c>
      <c r="CB53" s="31">
        <v>0</v>
      </c>
      <c r="CC53" s="31">
        <v>37.67</v>
      </c>
      <c r="CD53" s="31">
        <v>0</v>
      </c>
      <c r="CE53" s="31">
        <v>36.950000000000003</v>
      </c>
      <c r="CF53" s="31">
        <v>0</v>
      </c>
      <c r="CG53" s="31">
        <v>0</v>
      </c>
      <c r="CH53" s="31">
        <v>0</v>
      </c>
      <c r="CI53" s="31">
        <v>0</v>
      </c>
      <c r="CJ53" s="31">
        <v>0</v>
      </c>
      <c r="CK53" s="32">
        <f t="shared" si="53"/>
        <v>0</v>
      </c>
      <c r="CL53" s="32">
        <f t="shared" si="54"/>
        <v>-86.88</v>
      </c>
      <c r="CM53" s="32">
        <f t="shared" si="55"/>
        <v>0</v>
      </c>
      <c r="CN53" s="32">
        <f t="shared" si="56"/>
        <v>0</v>
      </c>
      <c r="CO53" s="32">
        <f t="shared" si="57"/>
        <v>-19.07</v>
      </c>
      <c r="CP53" s="32">
        <f t="shared" si="58"/>
        <v>0</v>
      </c>
      <c r="CQ53" s="32">
        <f t="shared" si="59"/>
        <v>-18.71</v>
      </c>
      <c r="CR53" s="32">
        <f t="shared" si="60"/>
        <v>0</v>
      </c>
      <c r="CS53" s="32">
        <f t="shared" si="61"/>
        <v>0</v>
      </c>
      <c r="CT53" s="32">
        <f t="shared" si="62"/>
        <v>0</v>
      </c>
      <c r="CU53" s="32">
        <f t="shared" si="63"/>
        <v>0</v>
      </c>
      <c r="CV53" s="32">
        <f t="shared" si="64"/>
        <v>0</v>
      </c>
      <c r="CW53" s="31">
        <f t="shared" si="186"/>
        <v>0</v>
      </c>
      <c r="CX53" s="31">
        <f t="shared" si="187"/>
        <v>-125.96999999999998</v>
      </c>
      <c r="CY53" s="31">
        <f t="shared" si="188"/>
        <v>0</v>
      </c>
      <c r="CZ53" s="31">
        <f t="shared" si="189"/>
        <v>0</v>
      </c>
      <c r="DA53" s="31">
        <f t="shared" si="190"/>
        <v>-10.009999999999998</v>
      </c>
      <c r="DB53" s="31">
        <f t="shared" si="191"/>
        <v>0</v>
      </c>
      <c r="DC53" s="31">
        <f t="shared" si="192"/>
        <v>-9.8199999999999967</v>
      </c>
      <c r="DD53" s="31">
        <f t="shared" si="193"/>
        <v>0</v>
      </c>
      <c r="DE53" s="31">
        <f t="shared" si="194"/>
        <v>0</v>
      </c>
      <c r="DF53" s="31">
        <f t="shared" si="195"/>
        <v>0</v>
      </c>
      <c r="DG53" s="31">
        <f t="shared" si="196"/>
        <v>0</v>
      </c>
      <c r="DH53" s="31">
        <f t="shared" si="197"/>
        <v>0</v>
      </c>
      <c r="DI53" s="32">
        <f t="shared" si="65"/>
        <v>0</v>
      </c>
      <c r="DJ53" s="32">
        <f t="shared" si="66"/>
        <v>-6.3</v>
      </c>
      <c r="DK53" s="32">
        <f t="shared" si="67"/>
        <v>0</v>
      </c>
      <c r="DL53" s="32">
        <f t="shared" si="68"/>
        <v>0</v>
      </c>
      <c r="DM53" s="32">
        <f t="shared" si="69"/>
        <v>-0.5</v>
      </c>
      <c r="DN53" s="32">
        <f t="shared" si="70"/>
        <v>0</v>
      </c>
      <c r="DO53" s="32">
        <f t="shared" si="71"/>
        <v>-0.49</v>
      </c>
      <c r="DP53" s="32">
        <f t="shared" si="72"/>
        <v>0</v>
      </c>
      <c r="DQ53" s="32">
        <f t="shared" si="73"/>
        <v>0</v>
      </c>
      <c r="DR53" s="32">
        <f t="shared" si="74"/>
        <v>0</v>
      </c>
      <c r="DS53" s="32">
        <f t="shared" si="75"/>
        <v>0</v>
      </c>
      <c r="DT53" s="32">
        <f t="shared" si="76"/>
        <v>0</v>
      </c>
      <c r="DU53" s="31">
        <f t="shared" si="77"/>
        <v>0</v>
      </c>
      <c r="DV53" s="31">
        <f t="shared" si="78"/>
        <v>-30.54</v>
      </c>
      <c r="DW53" s="31">
        <f t="shared" si="79"/>
        <v>0</v>
      </c>
      <c r="DX53" s="31">
        <f t="shared" si="80"/>
        <v>0</v>
      </c>
      <c r="DY53" s="31">
        <f t="shared" si="81"/>
        <v>-2.36</v>
      </c>
      <c r="DZ53" s="31">
        <f t="shared" si="82"/>
        <v>0</v>
      </c>
      <c r="EA53" s="31">
        <f t="shared" si="83"/>
        <v>-2.27</v>
      </c>
      <c r="EB53" s="31">
        <f t="shared" si="84"/>
        <v>0</v>
      </c>
      <c r="EC53" s="31">
        <f t="shared" si="85"/>
        <v>0</v>
      </c>
      <c r="ED53" s="31">
        <f t="shared" si="86"/>
        <v>0</v>
      </c>
      <c r="EE53" s="31">
        <f t="shared" si="87"/>
        <v>0</v>
      </c>
      <c r="EF53" s="31">
        <f t="shared" si="88"/>
        <v>0</v>
      </c>
      <c r="EG53" s="32">
        <f t="shared" si="89"/>
        <v>0</v>
      </c>
      <c r="EH53" s="32">
        <f t="shared" si="90"/>
        <v>-162.80999999999997</v>
      </c>
      <c r="EI53" s="32">
        <f t="shared" si="91"/>
        <v>0</v>
      </c>
      <c r="EJ53" s="32">
        <f t="shared" si="92"/>
        <v>0</v>
      </c>
      <c r="EK53" s="32">
        <f t="shared" si="93"/>
        <v>-12.869999999999997</v>
      </c>
      <c r="EL53" s="32">
        <f t="shared" si="94"/>
        <v>0</v>
      </c>
      <c r="EM53" s="32">
        <f t="shared" si="95"/>
        <v>-12.579999999999997</v>
      </c>
      <c r="EN53" s="32">
        <f t="shared" si="96"/>
        <v>0</v>
      </c>
      <c r="EO53" s="32">
        <f t="shared" si="97"/>
        <v>0</v>
      </c>
      <c r="EP53" s="32">
        <f t="shared" si="98"/>
        <v>0</v>
      </c>
      <c r="EQ53" s="32">
        <f t="shared" si="99"/>
        <v>0</v>
      </c>
      <c r="ER53" s="32">
        <f t="shared" si="100"/>
        <v>0</v>
      </c>
    </row>
    <row r="54" spans="1:148" x14ac:dyDescent="0.25">
      <c r="A54" t="s">
        <v>459</v>
      </c>
      <c r="B54" s="1" t="s">
        <v>106</v>
      </c>
      <c r="C54" t="str">
        <f t="shared" ca="1" si="198"/>
        <v>FNG1</v>
      </c>
      <c r="D54" t="str">
        <f t="shared" ca="1" si="199"/>
        <v>Fort Nelson</v>
      </c>
      <c r="E54" s="51">
        <v>3543.7360800000001</v>
      </c>
      <c r="F54" s="51">
        <v>9238.7829600000005</v>
      </c>
      <c r="G54" s="51">
        <v>8317.1011199999994</v>
      </c>
      <c r="H54" s="51">
        <v>7318.7728800000004</v>
      </c>
      <c r="I54" s="51">
        <v>2299.8011999999999</v>
      </c>
      <c r="J54" s="51">
        <v>4984.9288399999996</v>
      </c>
      <c r="K54" s="51">
        <v>3513.3213599999999</v>
      </c>
      <c r="L54" s="51">
        <v>6312.1077599999999</v>
      </c>
      <c r="M54" s="51">
        <v>10076.36544</v>
      </c>
      <c r="N54" s="51">
        <v>13491.782880000001</v>
      </c>
      <c r="O54" s="51">
        <v>17608.807680000002</v>
      </c>
      <c r="P54" s="51">
        <v>7675.5820800000001</v>
      </c>
      <c r="Q54" s="32">
        <v>99155.74</v>
      </c>
      <c r="R54" s="32">
        <v>399415.71</v>
      </c>
      <c r="S54" s="32">
        <v>585736.07999999996</v>
      </c>
      <c r="T54" s="32">
        <v>662348.67000000004</v>
      </c>
      <c r="U54" s="32">
        <v>134099.85999999999</v>
      </c>
      <c r="V54" s="32">
        <v>726933.19</v>
      </c>
      <c r="W54" s="32">
        <v>1146063.8400000001</v>
      </c>
      <c r="X54" s="32">
        <v>977247.88</v>
      </c>
      <c r="Y54" s="32">
        <v>1950345.67</v>
      </c>
      <c r="Z54" s="32">
        <v>2058548.27</v>
      </c>
      <c r="AA54" s="32">
        <v>1886158.12</v>
      </c>
      <c r="AB54" s="32">
        <v>890389.76</v>
      </c>
      <c r="AC54" s="2">
        <v>3.69</v>
      </c>
      <c r="AD54" s="2">
        <v>3.69</v>
      </c>
      <c r="AE54" s="2">
        <v>3.69</v>
      </c>
      <c r="AF54" s="2">
        <v>3.21</v>
      </c>
      <c r="AG54" s="2">
        <v>3.21</v>
      </c>
      <c r="AH54" s="2">
        <v>3.21</v>
      </c>
      <c r="AI54" s="2">
        <v>3.21</v>
      </c>
      <c r="AJ54" s="2">
        <v>2.76</v>
      </c>
      <c r="AK54" s="2">
        <v>2.76</v>
      </c>
      <c r="AL54" s="2">
        <v>2.76</v>
      </c>
      <c r="AM54" s="2">
        <v>2.76</v>
      </c>
      <c r="AN54" s="2">
        <v>2.76</v>
      </c>
      <c r="AO54" s="33">
        <v>3658.85</v>
      </c>
      <c r="AP54" s="33">
        <v>14738.44</v>
      </c>
      <c r="AQ54" s="33">
        <v>21613.66</v>
      </c>
      <c r="AR54" s="33">
        <v>21261.39</v>
      </c>
      <c r="AS54" s="33">
        <v>4304.6099999999997</v>
      </c>
      <c r="AT54" s="33">
        <v>23334.560000000001</v>
      </c>
      <c r="AU54" s="33">
        <v>36788.65</v>
      </c>
      <c r="AV54" s="33">
        <v>26972.04</v>
      </c>
      <c r="AW54" s="33">
        <v>53829.54</v>
      </c>
      <c r="AX54" s="33">
        <v>56815.93</v>
      </c>
      <c r="AY54" s="33">
        <v>52057.96</v>
      </c>
      <c r="AZ54" s="33">
        <v>24574.76</v>
      </c>
      <c r="BA54" s="31">
        <f t="shared" si="41"/>
        <v>9.92</v>
      </c>
      <c r="BB54" s="31">
        <f t="shared" si="42"/>
        <v>39.94</v>
      </c>
      <c r="BC54" s="31">
        <f t="shared" si="43"/>
        <v>58.57</v>
      </c>
      <c r="BD54" s="31">
        <f t="shared" si="44"/>
        <v>-2384.46</v>
      </c>
      <c r="BE54" s="31">
        <f t="shared" si="45"/>
        <v>-482.76</v>
      </c>
      <c r="BF54" s="31">
        <f t="shared" si="46"/>
        <v>-2616.96</v>
      </c>
      <c r="BG54" s="31">
        <f t="shared" si="47"/>
        <v>-4125.83</v>
      </c>
      <c r="BH54" s="31">
        <f t="shared" si="48"/>
        <v>-8795.23</v>
      </c>
      <c r="BI54" s="31">
        <f t="shared" si="49"/>
        <v>-17553.11</v>
      </c>
      <c r="BJ54" s="31">
        <f t="shared" si="50"/>
        <v>-11322.02</v>
      </c>
      <c r="BK54" s="31">
        <f t="shared" si="51"/>
        <v>-10373.870000000001</v>
      </c>
      <c r="BL54" s="31">
        <f t="shared" si="52"/>
        <v>-4897.1400000000003</v>
      </c>
      <c r="BM54" s="6">
        <v>-2.0199999999999999E-2</v>
      </c>
      <c r="BN54" s="6">
        <v>-2.0199999999999999E-2</v>
      </c>
      <c r="BO54" s="6">
        <v>-2.0199999999999999E-2</v>
      </c>
      <c r="BP54" s="6">
        <v>-2.0199999999999999E-2</v>
      </c>
      <c r="BQ54" s="6">
        <v>-2.0199999999999999E-2</v>
      </c>
      <c r="BR54" s="6">
        <v>-2.0199999999999999E-2</v>
      </c>
      <c r="BS54" s="6">
        <v>-2.0199999999999999E-2</v>
      </c>
      <c r="BT54" s="6">
        <v>-2.0199999999999999E-2</v>
      </c>
      <c r="BU54" s="6">
        <v>-2.0199999999999999E-2</v>
      </c>
      <c r="BV54" s="6">
        <v>-2.0199999999999999E-2</v>
      </c>
      <c r="BW54" s="6">
        <v>-2.0199999999999999E-2</v>
      </c>
      <c r="BX54" s="6">
        <v>-2.0199999999999999E-2</v>
      </c>
      <c r="BY54" s="31">
        <v>-2002.95</v>
      </c>
      <c r="BZ54" s="31">
        <v>-8068.2</v>
      </c>
      <c r="CA54" s="31">
        <v>-11831.87</v>
      </c>
      <c r="CB54" s="31">
        <v>-13379.44</v>
      </c>
      <c r="CC54" s="31">
        <v>-2708.82</v>
      </c>
      <c r="CD54" s="31">
        <v>-14684.05</v>
      </c>
      <c r="CE54" s="31">
        <v>-23150.49</v>
      </c>
      <c r="CF54" s="31">
        <v>-19740.41</v>
      </c>
      <c r="CG54" s="31">
        <v>-39396.980000000003</v>
      </c>
      <c r="CH54" s="31">
        <v>-41582.68</v>
      </c>
      <c r="CI54" s="31">
        <v>-38100.39</v>
      </c>
      <c r="CJ54" s="31">
        <v>-17985.87</v>
      </c>
      <c r="CK54" s="32">
        <f t="shared" si="53"/>
        <v>-396.62</v>
      </c>
      <c r="CL54" s="32">
        <f t="shared" si="54"/>
        <v>-1597.66</v>
      </c>
      <c r="CM54" s="32">
        <f t="shared" si="55"/>
        <v>-2342.94</v>
      </c>
      <c r="CN54" s="32">
        <f t="shared" si="56"/>
        <v>-2649.39</v>
      </c>
      <c r="CO54" s="32">
        <f t="shared" si="57"/>
        <v>-536.4</v>
      </c>
      <c r="CP54" s="32">
        <f t="shared" si="58"/>
        <v>-2907.73</v>
      </c>
      <c r="CQ54" s="32">
        <f t="shared" si="59"/>
        <v>-4584.26</v>
      </c>
      <c r="CR54" s="32">
        <f t="shared" si="60"/>
        <v>-3908.99</v>
      </c>
      <c r="CS54" s="32">
        <f t="shared" si="61"/>
        <v>-7801.38</v>
      </c>
      <c r="CT54" s="32">
        <f t="shared" si="62"/>
        <v>-8234.19</v>
      </c>
      <c r="CU54" s="32">
        <f t="shared" si="63"/>
        <v>-7544.63</v>
      </c>
      <c r="CV54" s="32">
        <f t="shared" si="64"/>
        <v>-3561.56</v>
      </c>
      <c r="CW54" s="31">
        <f t="shared" si="186"/>
        <v>-6068.34</v>
      </c>
      <c r="CX54" s="31">
        <f t="shared" si="187"/>
        <v>-24444.240000000002</v>
      </c>
      <c r="CY54" s="31">
        <f t="shared" si="188"/>
        <v>-35847.040000000001</v>
      </c>
      <c r="CZ54" s="31">
        <f t="shared" si="189"/>
        <v>-34905.760000000002</v>
      </c>
      <c r="DA54" s="31">
        <f t="shared" si="190"/>
        <v>-7067.07</v>
      </c>
      <c r="DB54" s="31">
        <f t="shared" si="191"/>
        <v>-38309.379999999997</v>
      </c>
      <c r="DC54" s="31">
        <f t="shared" si="192"/>
        <v>-60397.57</v>
      </c>
      <c r="DD54" s="31">
        <f t="shared" si="193"/>
        <v>-41826.210000000006</v>
      </c>
      <c r="DE54" s="31">
        <f t="shared" si="194"/>
        <v>-83474.789999999994</v>
      </c>
      <c r="DF54" s="31">
        <f t="shared" si="195"/>
        <v>-95310.78</v>
      </c>
      <c r="DG54" s="31">
        <f t="shared" si="196"/>
        <v>-87329.11</v>
      </c>
      <c r="DH54" s="31">
        <f t="shared" si="197"/>
        <v>-41225.050000000003</v>
      </c>
      <c r="DI54" s="32">
        <f t="shared" si="65"/>
        <v>-303.42</v>
      </c>
      <c r="DJ54" s="32">
        <f t="shared" si="66"/>
        <v>-1222.21</v>
      </c>
      <c r="DK54" s="32">
        <f t="shared" si="67"/>
        <v>-1792.35</v>
      </c>
      <c r="DL54" s="32">
        <f t="shared" si="68"/>
        <v>-1745.29</v>
      </c>
      <c r="DM54" s="32">
        <f t="shared" si="69"/>
        <v>-353.35</v>
      </c>
      <c r="DN54" s="32">
        <f t="shared" si="70"/>
        <v>-1915.47</v>
      </c>
      <c r="DO54" s="32">
        <f t="shared" si="71"/>
        <v>-3019.88</v>
      </c>
      <c r="DP54" s="32">
        <f t="shared" si="72"/>
        <v>-2091.31</v>
      </c>
      <c r="DQ54" s="32">
        <f t="shared" si="73"/>
        <v>-4173.74</v>
      </c>
      <c r="DR54" s="32">
        <f t="shared" si="74"/>
        <v>-4765.54</v>
      </c>
      <c r="DS54" s="32">
        <f t="shared" si="75"/>
        <v>-4366.46</v>
      </c>
      <c r="DT54" s="32">
        <f t="shared" si="76"/>
        <v>-2061.25</v>
      </c>
      <c r="DU54" s="31">
        <f t="shared" si="77"/>
        <v>-1485.57</v>
      </c>
      <c r="DV54" s="31">
        <f t="shared" si="78"/>
        <v>-5927.19</v>
      </c>
      <c r="DW54" s="31">
        <f t="shared" si="79"/>
        <v>-8614.01</v>
      </c>
      <c r="DX54" s="31">
        <f t="shared" si="80"/>
        <v>-8306.51</v>
      </c>
      <c r="DY54" s="31">
        <f t="shared" si="81"/>
        <v>-1665.82</v>
      </c>
      <c r="DZ54" s="31">
        <f t="shared" si="82"/>
        <v>-8940.89</v>
      </c>
      <c r="EA54" s="31">
        <f t="shared" si="83"/>
        <v>-13959.83</v>
      </c>
      <c r="EB54" s="31">
        <f t="shared" si="84"/>
        <v>-9569.9699999999993</v>
      </c>
      <c r="EC54" s="31">
        <f t="shared" si="85"/>
        <v>-18904.86</v>
      </c>
      <c r="ED54" s="31">
        <f t="shared" si="86"/>
        <v>-21370.560000000001</v>
      </c>
      <c r="EE54" s="31">
        <f t="shared" si="87"/>
        <v>-19377.5</v>
      </c>
      <c r="EF54" s="31">
        <f t="shared" si="88"/>
        <v>-9054.52</v>
      </c>
      <c r="EG54" s="32">
        <f t="shared" si="89"/>
        <v>-7857.33</v>
      </c>
      <c r="EH54" s="32">
        <f t="shared" si="90"/>
        <v>-31593.64</v>
      </c>
      <c r="EI54" s="32">
        <f t="shared" si="91"/>
        <v>-46253.4</v>
      </c>
      <c r="EJ54" s="32">
        <f t="shared" si="92"/>
        <v>-44957.560000000005</v>
      </c>
      <c r="EK54" s="32">
        <f t="shared" si="93"/>
        <v>-9086.24</v>
      </c>
      <c r="EL54" s="32">
        <f t="shared" si="94"/>
        <v>-49165.74</v>
      </c>
      <c r="EM54" s="32">
        <f t="shared" si="95"/>
        <v>-77377.279999999999</v>
      </c>
      <c r="EN54" s="32">
        <f t="shared" si="96"/>
        <v>-53487.490000000005</v>
      </c>
      <c r="EO54" s="32">
        <f t="shared" si="97"/>
        <v>-106553.39</v>
      </c>
      <c r="EP54" s="32">
        <f t="shared" si="98"/>
        <v>-121446.87999999999</v>
      </c>
      <c r="EQ54" s="32">
        <f t="shared" si="99"/>
        <v>-111073.07</v>
      </c>
      <c r="ER54" s="32">
        <f t="shared" si="100"/>
        <v>-52340.820000000007</v>
      </c>
    </row>
    <row r="55" spans="1:148" x14ac:dyDescent="0.25">
      <c r="A55" t="s">
        <v>445</v>
      </c>
      <c r="B55" s="1" t="s">
        <v>127</v>
      </c>
      <c r="C55" t="str">
        <f t="shared" ca="1" si="198"/>
        <v>GHO</v>
      </c>
      <c r="D55" t="str">
        <f t="shared" ca="1" si="199"/>
        <v>Ghost Hydro Facility</v>
      </c>
      <c r="E55" s="51">
        <v>9559.9080271000003</v>
      </c>
      <c r="F55" s="51">
        <v>8790.7521648000002</v>
      </c>
      <c r="G55" s="51">
        <v>10228.5970901</v>
      </c>
      <c r="H55" s="51">
        <v>10946.6997584</v>
      </c>
      <c r="I55" s="51">
        <v>18817.7576625</v>
      </c>
      <c r="J55" s="51">
        <v>32585.190119999999</v>
      </c>
      <c r="K55" s="51">
        <v>38537.124862999997</v>
      </c>
      <c r="L55" s="51">
        <v>26744.920122</v>
      </c>
      <c r="M55" s="51">
        <v>12168.526647999999</v>
      </c>
      <c r="N55" s="51">
        <v>9813.0151000000005</v>
      </c>
      <c r="O55" s="51">
        <v>9402.6182602999997</v>
      </c>
      <c r="P55" s="51">
        <v>10524.525962</v>
      </c>
      <c r="Q55" s="32">
        <v>1089506.33</v>
      </c>
      <c r="R55" s="32">
        <v>458728.19</v>
      </c>
      <c r="S55" s="32">
        <v>596509.07999999996</v>
      </c>
      <c r="T55" s="32">
        <v>585311.79</v>
      </c>
      <c r="U55" s="32">
        <v>688165.58</v>
      </c>
      <c r="V55" s="32">
        <v>1604881.62</v>
      </c>
      <c r="W55" s="32">
        <v>2619064.65</v>
      </c>
      <c r="X55" s="32">
        <v>1595214.37</v>
      </c>
      <c r="Y55" s="32">
        <v>1449794.08</v>
      </c>
      <c r="Z55" s="32">
        <v>1038923.41</v>
      </c>
      <c r="AA55" s="32">
        <v>894377.7</v>
      </c>
      <c r="AB55" s="32">
        <v>667839.13</v>
      </c>
      <c r="AC55" s="2">
        <v>-0.46</v>
      </c>
      <c r="AD55" s="2">
        <v>-0.46</v>
      </c>
      <c r="AE55" s="2">
        <v>-0.46</v>
      </c>
      <c r="AF55" s="2">
        <v>-0.46</v>
      </c>
      <c r="AG55" s="2">
        <v>-0.46</v>
      </c>
      <c r="AH55" s="2">
        <v>-0.46</v>
      </c>
      <c r="AI55" s="2">
        <v>-0.46</v>
      </c>
      <c r="AJ55" s="2">
        <v>-1.07</v>
      </c>
      <c r="AK55" s="2">
        <v>-1.07</v>
      </c>
      <c r="AL55" s="2">
        <v>-1.07</v>
      </c>
      <c r="AM55" s="2">
        <v>-1.07</v>
      </c>
      <c r="AN55" s="2">
        <v>-1.07</v>
      </c>
      <c r="AO55" s="33">
        <v>-5011.7299999999996</v>
      </c>
      <c r="AP55" s="33">
        <v>-2110.15</v>
      </c>
      <c r="AQ55" s="33">
        <v>-2743.94</v>
      </c>
      <c r="AR55" s="33">
        <v>-2692.43</v>
      </c>
      <c r="AS55" s="33">
        <v>-3165.56</v>
      </c>
      <c r="AT55" s="33">
        <v>-7382.46</v>
      </c>
      <c r="AU55" s="33">
        <v>-12047.7</v>
      </c>
      <c r="AV55" s="33">
        <v>-17068.79</v>
      </c>
      <c r="AW55" s="33">
        <v>-15512.8</v>
      </c>
      <c r="AX55" s="33">
        <v>-11116.48</v>
      </c>
      <c r="AY55" s="33">
        <v>-9569.84</v>
      </c>
      <c r="AZ55" s="33">
        <v>-7145.88</v>
      </c>
      <c r="BA55" s="31">
        <f t="shared" si="41"/>
        <v>108.95</v>
      </c>
      <c r="BB55" s="31">
        <f t="shared" si="42"/>
        <v>45.87</v>
      </c>
      <c r="BC55" s="31">
        <f t="shared" si="43"/>
        <v>59.65</v>
      </c>
      <c r="BD55" s="31">
        <f t="shared" si="44"/>
        <v>-2107.12</v>
      </c>
      <c r="BE55" s="31">
        <f t="shared" si="45"/>
        <v>-2477.4</v>
      </c>
      <c r="BF55" s="31">
        <f t="shared" si="46"/>
        <v>-5777.57</v>
      </c>
      <c r="BG55" s="31">
        <f t="shared" si="47"/>
        <v>-9428.6299999999992</v>
      </c>
      <c r="BH55" s="31">
        <f t="shared" si="48"/>
        <v>-14356.93</v>
      </c>
      <c r="BI55" s="31">
        <f t="shared" si="49"/>
        <v>-13048.15</v>
      </c>
      <c r="BJ55" s="31">
        <f t="shared" si="50"/>
        <v>-5714.08</v>
      </c>
      <c r="BK55" s="31">
        <f t="shared" si="51"/>
        <v>-4919.08</v>
      </c>
      <c r="BL55" s="31">
        <f t="shared" si="52"/>
        <v>-3673.12</v>
      </c>
      <c r="BM55" s="6">
        <v>-1.03E-2</v>
      </c>
      <c r="BN55" s="6">
        <v>-1.03E-2</v>
      </c>
      <c r="BO55" s="6">
        <v>-1.03E-2</v>
      </c>
      <c r="BP55" s="6">
        <v>-1.03E-2</v>
      </c>
      <c r="BQ55" s="6">
        <v>-1.03E-2</v>
      </c>
      <c r="BR55" s="6">
        <v>-1.03E-2</v>
      </c>
      <c r="BS55" s="6">
        <v>-1.03E-2</v>
      </c>
      <c r="BT55" s="6">
        <v>-1.03E-2</v>
      </c>
      <c r="BU55" s="6">
        <v>-1.03E-2</v>
      </c>
      <c r="BV55" s="6">
        <v>-1.03E-2</v>
      </c>
      <c r="BW55" s="6">
        <v>-1.03E-2</v>
      </c>
      <c r="BX55" s="6">
        <v>-1.03E-2</v>
      </c>
      <c r="BY55" s="31">
        <v>-11221.92</v>
      </c>
      <c r="BZ55" s="31">
        <v>-4724.8999999999996</v>
      </c>
      <c r="CA55" s="31">
        <v>-6144.04</v>
      </c>
      <c r="CB55" s="31">
        <v>-6028.71</v>
      </c>
      <c r="CC55" s="31">
        <v>-7088.11</v>
      </c>
      <c r="CD55" s="31">
        <v>-16530.28</v>
      </c>
      <c r="CE55" s="31">
        <v>-26976.37</v>
      </c>
      <c r="CF55" s="31">
        <v>-16430.71</v>
      </c>
      <c r="CG55" s="31">
        <v>-14932.88</v>
      </c>
      <c r="CH55" s="31">
        <v>-10700.91</v>
      </c>
      <c r="CI55" s="31">
        <v>-9212.09</v>
      </c>
      <c r="CJ55" s="31">
        <v>-6878.74</v>
      </c>
      <c r="CK55" s="32">
        <f t="shared" si="53"/>
        <v>-4358.03</v>
      </c>
      <c r="CL55" s="32">
        <f t="shared" si="54"/>
        <v>-1834.91</v>
      </c>
      <c r="CM55" s="32">
        <f t="shared" si="55"/>
        <v>-2386.04</v>
      </c>
      <c r="CN55" s="32">
        <f t="shared" si="56"/>
        <v>-2341.25</v>
      </c>
      <c r="CO55" s="32">
        <f t="shared" si="57"/>
        <v>-2752.66</v>
      </c>
      <c r="CP55" s="32">
        <f t="shared" si="58"/>
        <v>-6419.53</v>
      </c>
      <c r="CQ55" s="32">
        <f t="shared" si="59"/>
        <v>-10476.26</v>
      </c>
      <c r="CR55" s="32">
        <f t="shared" si="60"/>
        <v>-6380.86</v>
      </c>
      <c r="CS55" s="32">
        <f t="shared" si="61"/>
        <v>-5799.18</v>
      </c>
      <c r="CT55" s="32">
        <f t="shared" si="62"/>
        <v>-4155.6899999999996</v>
      </c>
      <c r="CU55" s="32">
        <f t="shared" si="63"/>
        <v>-3577.51</v>
      </c>
      <c r="CV55" s="32">
        <f t="shared" si="64"/>
        <v>-2671.36</v>
      </c>
      <c r="CW55" s="31">
        <f t="shared" si="186"/>
        <v>-10677.170000000002</v>
      </c>
      <c r="CX55" s="31">
        <f t="shared" si="187"/>
        <v>-4495.53</v>
      </c>
      <c r="CY55" s="31">
        <f t="shared" si="188"/>
        <v>-5845.7899999999991</v>
      </c>
      <c r="CZ55" s="31">
        <f t="shared" si="189"/>
        <v>-3570.4099999999989</v>
      </c>
      <c r="DA55" s="31">
        <f t="shared" si="190"/>
        <v>-4197.8100000000013</v>
      </c>
      <c r="DB55" s="31">
        <f t="shared" si="191"/>
        <v>-9789.7799999999988</v>
      </c>
      <c r="DC55" s="31">
        <f t="shared" si="192"/>
        <v>-15976.299999999997</v>
      </c>
      <c r="DD55" s="31">
        <f t="shared" si="193"/>
        <v>8614.1500000000015</v>
      </c>
      <c r="DE55" s="31">
        <f t="shared" si="194"/>
        <v>7828.8900000000012</v>
      </c>
      <c r="DF55" s="31">
        <f t="shared" si="195"/>
        <v>1973.9600000000009</v>
      </c>
      <c r="DG55" s="31">
        <f t="shared" si="196"/>
        <v>1699.3199999999997</v>
      </c>
      <c r="DH55" s="31">
        <f t="shared" si="197"/>
        <v>1268.8999999999996</v>
      </c>
      <c r="DI55" s="32">
        <f t="shared" si="65"/>
        <v>-533.86</v>
      </c>
      <c r="DJ55" s="32">
        <f t="shared" si="66"/>
        <v>-224.78</v>
      </c>
      <c r="DK55" s="32">
        <f t="shared" si="67"/>
        <v>-292.29000000000002</v>
      </c>
      <c r="DL55" s="32">
        <f t="shared" si="68"/>
        <v>-178.52</v>
      </c>
      <c r="DM55" s="32">
        <f t="shared" si="69"/>
        <v>-209.89</v>
      </c>
      <c r="DN55" s="32">
        <f t="shared" si="70"/>
        <v>-489.49</v>
      </c>
      <c r="DO55" s="32">
        <f t="shared" si="71"/>
        <v>-798.82</v>
      </c>
      <c r="DP55" s="32">
        <f t="shared" si="72"/>
        <v>430.71</v>
      </c>
      <c r="DQ55" s="32">
        <f t="shared" si="73"/>
        <v>391.44</v>
      </c>
      <c r="DR55" s="32">
        <f t="shared" si="74"/>
        <v>98.7</v>
      </c>
      <c r="DS55" s="32">
        <f t="shared" si="75"/>
        <v>84.97</v>
      </c>
      <c r="DT55" s="32">
        <f t="shared" si="76"/>
        <v>63.45</v>
      </c>
      <c r="DU55" s="31">
        <f t="shared" si="77"/>
        <v>-2613.85</v>
      </c>
      <c r="DV55" s="31">
        <f t="shared" si="78"/>
        <v>-1090.07</v>
      </c>
      <c r="DW55" s="31">
        <f t="shared" si="79"/>
        <v>-1404.74</v>
      </c>
      <c r="DX55" s="31">
        <f t="shared" si="80"/>
        <v>-849.65</v>
      </c>
      <c r="DY55" s="31">
        <f t="shared" si="81"/>
        <v>-989.49</v>
      </c>
      <c r="DZ55" s="31">
        <f t="shared" si="82"/>
        <v>-2284.8000000000002</v>
      </c>
      <c r="EA55" s="31">
        <f t="shared" si="83"/>
        <v>-3692.64</v>
      </c>
      <c r="EB55" s="31">
        <f t="shared" si="84"/>
        <v>1970.94</v>
      </c>
      <c r="EC55" s="31">
        <f t="shared" si="85"/>
        <v>1773.04</v>
      </c>
      <c r="ED55" s="31">
        <f t="shared" si="86"/>
        <v>442.6</v>
      </c>
      <c r="EE55" s="31">
        <f t="shared" si="87"/>
        <v>377.06</v>
      </c>
      <c r="EF55" s="31">
        <f t="shared" si="88"/>
        <v>278.7</v>
      </c>
      <c r="EG55" s="32">
        <f t="shared" si="89"/>
        <v>-13824.880000000003</v>
      </c>
      <c r="EH55" s="32">
        <f t="shared" si="90"/>
        <v>-5810.3799999999992</v>
      </c>
      <c r="EI55" s="32">
        <f t="shared" si="91"/>
        <v>-7542.8199999999988</v>
      </c>
      <c r="EJ55" s="32">
        <f t="shared" si="92"/>
        <v>-4598.579999999999</v>
      </c>
      <c r="EK55" s="32">
        <f t="shared" si="93"/>
        <v>-5397.1900000000014</v>
      </c>
      <c r="EL55" s="32">
        <f t="shared" si="94"/>
        <v>-12564.07</v>
      </c>
      <c r="EM55" s="32">
        <f t="shared" si="95"/>
        <v>-20467.759999999998</v>
      </c>
      <c r="EN55" s="32">
        <f t="shared" si="96"/>
        <v>11015.800000000001</v>
      </c>
      <c r="EO55" s="32">
        <f t="shared" si="97"/>
        <v>9993.3700000000026</v>
      </c>
      <c r="EP55" s="32">
        <f t="shared" si="98"/>
        <v>2515.2600000000007</v>
      </c>
      <c r="EQ55" s="32">
        <f t="shared" si="99"/>
        <v>2161.35</v>
      </c>
      <c r="ER55" s="32">
        <f t="shared" si="100"/>
        <v>1611.0499999999997</v>
      </c>
    </row>
    <row r="56" spans="1:148" x14ac:dyDescent="0.25">
      <c r="A56" t="s">
        <v>460</v>
      </c>
      <c r="B56" s="1" t="s">
        <v>46</v>
      </c>
      <c r="C56" t="str">
        <f t="shared" ca="1" si="198"/>
        <v>GN1</v>
      </c>
      <c r="D56" t="str">
        <f t="shared" ca="1" si="199"/>
        <v>Genesee #1</v>
      </c>
      <c r="E56" s="51">
        <v>287388.25852450001</v>
      </c>
      <c r="F56" s="51">
        <v>272052.78744340001</v>
      </c>
      <c r="G56" s="51">
        <v>254340.49644469999</v>
      </c>
      <c r="H56" s="51">
        <v>250163.7481925</v>
      </c>
      <c r="I56" s="51">
        <v>282414.8082197</v>
      </c>
      <c r="J56" s="51">
        <v>234320.86147050001</v>
      </c>
      <c r="K56" s="51">
        <v>262671.34626680001</v>
      </c>
      <c r="L56" s="51">
        <v>281501.30305779999</v>
      </c>
      <c r="M56" s="51">
        <v>211070.81786380001</v>
      </c>
      <c r="N56" s="51">
        <v>286786.77254149999</v>
      </c>
      <c r="O56" s="51">
        <v>273176.51329159999</v>
      </c>
      <c r="P56" s="51">
        <v>269987.89175359998</v>
      </c>
      <c r="Q56" s="32">
        <v>24448283.949999999</v>
      </c>
      <c r="R56" s="32">
        <v>11888544.210000001</v>
      </c>
      <c r="S56" s="32">
        <v>13863233.539999999</v>
      </c>
      <c r="T56" s="32">
        <v>6792405.5199999996</v>
      </c>
      <c r="U56" s="32">
        <v>8379233.6399999997</v>
      </c>
      <c r="V56" s="32">
        <v>12466436.380000001</v>
      </c>
      <c r="W56" s="32">
        <v>19860939.800000001</v>
      </c>
      <c r="X56" s="32">
        <v>16391413.82</v>
      </c>
      <c r="Y56" s="32">
        <v>22263517.960000001</v>
      </c>
      <c r="Z56" s="32">
        <v>26394649.129999999</v>
      </c>
      <c r="AA56" s="32">
        <v>22835574.18</v>
      </c>
      <c r="AB56" s="32">
        <v>13983789.699999999</v>
      </c>
      <c r="AC56" s="2">
        <v>5.65</v>
      </c>
      <c r="AD56" s="2">
        <v>5.65</v>
      </c>
      <c r="AE56" s="2">
        <v>5.65</v>
      </c>
      <c r="AF56" s="2">
        <v>5.65</v>
      </c>
      <c r="AG56" s="2">
        <v>5.65</v>
      </c>
      <c r="AH56" s="2">
        <v>5.65</v>
      </c>
      <c r="AI56" s="2">
        <v>5.65</v>
      </c>
      <c r="AJ56" s="2">
        <v>5.04</v>
      </c>
      <c r="AK56" s="2">
        <v>5.04</v>
      </c>
      <c r="AL56" s="2">
        <v>5.04</v>
      </c>
      <c r="AM56" s="2">
        <v>5.04</v>
      </c>
      <c r="AN56" s="2">
        <v>5.04</v>
      </c>
      <c r="AO56" s="33">
        <v>1381328.04</v>
      </c>
      <c r="AP56" s="33">
        <v>671702.75</v>
      </c>
      <c r="AQ56" s="33">
        <v>783272.7</v>
      </c>
      <c r="AR56" s="33">
        <v>383770.91</v>
      </c>
      <c r="AS56" s="33">
        <v>473426.7</v>
      </c>
      <c r="AT56" s="33">
        <v>704353.66</v>
      </c>
      <c r="AU56" s="33">
        <v>1122143.1000000001</v>
      </c>
      <c r="AV56" s="33">
        <v>826127.26</v>
      </c>
      <c r="AW56" s="33">
        <v>1122081.31</v>
      </c>
      <c r="AX56" s="33">
        <v>1330290.32</v>
      </c>
      <c r="AY56" s="33">
        <v>1150912.94</v>
      </c>
      <c r="AZ56" s="33">
        <v>704783</v>
      </c>
      <c r="BA56" s="31">
        <f t="shared" si="41"/>
        <v>2444.83</v>
      </c>
      <c r="BB56" s="31">
        <f t="shared" si="42"/>
        <v>1188.8499999999999</v>
      </c>
      <c r="BC56" s="31">
        <f t="shared" si="43"/>
        <v>1386.32</v>
      </c>
      <c r="BD56" s="31">
        <f t="shared" si="44"/>
        <v>-24452.66</v>
      </c>
      <c r="BE56" s="31">
        <f t="shared" si="45"/>
        <v>-30165.24</v>
      </c>
      <c r="BF56" s="31">
        <f t="shared" si="46"/>
        <v>-44879.17</v>
      </c>
      <c r="BG56" s="31">
        <f t="shared" si="47"/>
        <v>-71499.38</v>
      </c>
      <c r="BH56" s="31">
        <f t="shared" si="48"/>
        <v>-147522.72</v>
      </c>
      <c r="BI56" s="31">
        <f t="shared" si="49"/>
        <v>-200371.66</v>
      </c>
      <c r="BJ56" s="31">
        <f t="shared" si="50"/>
        <v>-145170.57</v>
      </c>
      <c r="BK56" s="31">
        <f t="shared" si="51"/>
        <v>-125595.66</v>
      </c>
      <c r="BL56" s="31">
        <f t="shared" si="52"/>
        <v>-76910.84</v>
      </c>
      <c r="BM56" s="6">
        <v>5.6099999999999997E-2</v>
      </c>
      <c r="BN56" s="6">
        <v>5.6099999999999997E-2</v>
      </c>
      <c r="BO56" s="6">
        <v>5.6099999999999997E-2</v>
      </c>
      <c r="BP56" s="6">
        <v>5.6099999999999997E-2</v>
      </c>
      <c r="BQ56" s="6">
        <v>5.6099999999999997E-2</v>
      </c>
      <c r="BR56" s="6">
        <v>5.6099999999999997E-2</v>
      </c>
      <c r="BS56" s="6">
        <v>5.6099999999999997E-2</v>
      </c>
      <c r="BT56" s="6">
        <v>5.6099999999999997E-2</v>
      </c>
      <c r="BU56" s="6">
        <v>5.6099999999999997E-2</v>
      </c>
      <c r="BV56" s="6">
        <v>5.6099999999999997E-2</v>
      </c>
      <c r="BW56" s="6">
        <v>5.6099999999999997E-2</v>
      </c>
      <c r="BX56" s="6">
        <v>5.6099999999999997E-2</v>
      </c>
      <c r="BY56" s="31">
        <v>1371548.73</v>
      </c>
      <c r="BZ56" s="31">
        <v>666947.32999999996</v>
      </c>
      <c r="CA56" s="31">
        <v>777727.4</v>
      </c>
      <c r="CB56" s="31">
        <v>381053.95</v>
      </c>
      <c r="CC56" s="31">
        <v>470075.01</v>
      </c>
      <c r="CD56" s="31">
        <v>699367.08</v>
      </c>
      <c r="CE56" s="31">
        <v>1114198.72</v>
      </c>
      <c r="CF56" s="31">
        <v>919558.32</v>
      </c>
      <c r="CG56" s="31">
        <v>1248983.3600000001</v>
      </c>
      <c r="CH56" s="31">
        <v>1480739.82</v>
      </c>
      <c r="CI56" s="31">
        <v>1281075.71</v>
      </c>
      <c r="CJ56" s="31">
        <v>784490.6</v>
      </c>
      <c r="CK56" s="32">
        <f t="shared" si="53"/>
        <v>-97793.14</v>
      </c>
      <c r="CL56" s="32">
        <f t="shared" si="54"/>
        <v>-47554.18</v>
      </c>
      <c r="CM56" s="32">
        <f t="shared" si="55"/>
        <v>-55452.93</v>
      </c>
      <c r="CN56" s="32">
        <f t="shared" si="56"/>
        <v>-27169.62</v>
      </c>
      <c r="CO56" s="32">
        <f t="shared" si="57"/>
        <v>-33516.93</v>
      </c>
      <c r="CP56" s="32">
        <f t="shared" si="58"/>
        <v>-49865.75</v>
      </c>
      <c r="CQ56" s="32">
        <f t="shared" si="59"/>
        <v>-79443.759999999995</v>
      </c>
      <c r="CR56" s="32">
        <f t="shared" si="60"/>
        <v>-65565.66</v>
      </c>
      <c r="CS56" s="32">
        <f t="shared" si="61"/>
        <v>-89054.07</v>
      </c>
      <c r="CT56" s="32">
        <f t="shared" si="62"/>
        <v>-105578.6</v>
      </c>
      <c r="CU56" s="32">
        <f t="shared" si="63"/>
        <v>-91342.3</v>
      </c>
      <c r="CV56" s="32">
        <f t="shared" si="64"/>
        <v>-55935.16</v>
      </c>
      <c r="CW56" s="31">
        <f t="shared" si="186"/>
        <v>-110017.27999999996</v>
      </c>
      <c r="CX56" s="31">
        <f t="shared" si="187"/>
        <v>-53498.450000000092</v>
      </c>
      <c r="CY56" s="31">
        <f t="shared" si="188"/>
        <v>-62384.549999999981</v>
      </c>
      <c r="CZ56" s="31">
        <f t="shared" si="189"/>
        <v>-5433.9199999999582</v>
      </c>
      <c r="DA56" s="31">
        <f t="shared" si="190"/>
        <v>-6703.3799999999937</v>
      </c>
      <c r="DB56" s="31">
        <f t="shared" si="191"/>
        <v>-9973.1600000000763</v>
      </c>
      <c r="DC56" s="31">
        <f t="shared" si="192"/>
        <v>-15888.760000000126</v>
      </c>
      <c r="DD56" s="31">
        <f t="shared" si="193"/>
        <v>175388.11999999991</v>
      </c>
      <c r="DE56" s="31">
        <f t="shared" si="194"/>
        <v>238219.63999999998</v>
      </c>
      <c r="DF56" s="31">
        <f t="shared" si="195"/>
        <v>190041.46999999991</v>
      </c>
      <c r="DG56" s="31">
        <f t="shared" si="196"/>
        <v>164416.12999999998</v>
      </c>
      <c r="DH56" s="31">
        <f t="shared" si="197"/>
        <v>100683.27999999994</v>
      </c>
      <c r="DI56" s="32">
        <f t="shared" si="65"/>
        <v>-5500.86</v>
      </c>
      <c r="DJ56" s="32">
        <f t="shared" si="66"/>
        <v>-2674.92</v>
      </c>
      <c r="DK56" s="32">
        <f t="shared" si="67"/>
        <v>-3119.23</v>
      </c>
      <c r="DL56" s="32">
        <f t="shared" si="68"/>
        <v>-271.7</v>
      </c>
      <c r="DM56" s="32">
        <f t="shared" si="69"/>
        <v>-335.17</v>
      </c>
      <c r="DN56" s="32">
        <f t="shared" si="70"/>
        <v>-498.66</v>
      </c>
      <c r="DO56" s="32">
        <f t="shared" si="71"/>
        <v>-794.44</v>
      </c>
      <c r="DP56" s="32">
        <f t="shared" si="72"/>
        <v>8769.41</v>
      </c>
      <c r="DQ56" s="32">
        <f t="shared" si="73"/>
        <v>11910.98</v>
      </c>
      <c r="DR56" s="32">
        <f t="shared" si="74"/>
        <v>9502.07</v>
      </c>
      <c r="DS56" s="32">
        <f t="shared" si="75"/>
        <v>8220.81</v>
      </c>
      <c r="DT56" s="32">
        <f t="shared" si="76"/>
        <v>5034.16</v>
      </c>
      <c r="DU56" s="31">
        <f t="shared" si="77"/>
        <v>-26933.02</v>
      </c>
      <c r="DV56" s="31">
        <f t="shared" si="78"/>
        <v>-12972.19</v>
      </c>
      <c r="DW56" s="31">
        <f t="shared" si="79"/>
        <v>-14990.94</v>
      </c>
      <c r="DX56" s="31">
        <f t="shared" si="80"/>
        <v>-1293.1099999999999</v>
      </c>
      <c r="DY56" s="31">
        <f t="shared" si="81"/>
        <v>-1580.09</v>
      </c>
      <c r="DZ56" s="31">
        <f t="shared" si="82"/>
        <v>-2327.6</v>
      </c>
      <c r="EA56" s="31">
        <f t="shared" si="83"/>
        <v>-3672.41</v>
      </c>
      <c r="EB56" s="31">
        <f t="shared" si="84"/>
        <v>40129.339999999997</v>
      </c>
      <c r="EC56" s="31">
        <f t="shared" si="85"/>
        <v>53950.52</v>
      </c>
      <c r="ED56" s="31">
        <f t="shared" si="86"/>
        <v>42611.05</v>
      </c>
      <c r="EE56" s="31">
        <f t="shared" si="87"/>
        <v>36482.379999999997</v>
      </c>
      <c r="EF56" s="31">
        <f t="shared" si="88"/>
        <v>22113.71</v>
      </c>
      <c r="EG56" s="32">
        <f t="shared" si="89"/>
        <v>-142451.15999999995</v>
      </c>
      <c r="EH56" s="32">
        <f t="shared" si="90"/>
        <v>-69145.560000000085</v>
      </c>
      <c r="EI56" s="32">
        <f t="shared" si="91"/>
        <v>-80494.719999999987</v>
      </c>
      <c r="EJ56" s="32">
        <f t="shared" si="92"/>
        <v>-6998.7299999999577</v>
      </c>
      <c r="EK56" s="32">
        <f t="shared" si="93"/>
        <v>-8618.639999999994</v>
      </c>
      <c r="EL56" s="32">
        <f t="shared" si="94"/>
        <v>-12799.420000000076</v>
      </c>
      <c r="EM56" s="32">
        <f t="shared" si="95"/>
        <v>-20355.610000000124</v>
      </c>
      <c r="EN56" s="32">
        <f t="shared" si="96"/>
        <v>224286.86999999991</v>
      </c>
      <c r="EO56" s="32">
        <f t="shared" si="97"/>
        <v>304081.14</v>
      </c>
      <c r="EP56" s="32">
        <f t="shared" si="98"/>
        <v>242154.58999999991</v>
      </c>
      <c r="EQ56" s="32">
        <f t="shared" si="99"/>
        <v>209119.31999999998</v>
      </c>
      <c r="ER56" s="32">
        <f t="shared" si="100"/>
        <v>127831.14999999994</v>
      </c>
    </row>
    <row r="57" spans="1:148" x14ac:dyDescent="0.25">
      <c r="A57" t="s">
        <v>460</v>
      </c>
      <c r="B57" s="1" t="s">
        <v>47</v>
      </c>
      <c r="C57" t="str">
        <f t="shared" ca="1" si="198"/>
        <v>GN2</v>
      </c>
      <c r="D57" t="str">
        <f t="shared" ca="1" si="199"/>
        <v>Genesee #2</v>
      </c>
      <c r="E57" s="51">
        <v>284435.73937570001</v>
      </c>
      <c r="F57" s="51">
        <v>271807.91335659998</v>
      </c>
      <c r="G57" s="51">
        <v>286998.84755529999</v>
      </c>
      <c r="H57" s="51">
        <v>275141.17070750002</v>
      </c>
      <c r="I57" s="51">
        <v>229270.3885803</v>
      </c>
      <c r="J57" s="51">
        <v>84304.352029500005</v>
      </c>
      <c r="K57" s="51">
        <v>261621.66653320001</v>
      </c>
      <c r="L57" s="51">
        <v>275114.24764219997</v>
      </c>
      <c r="M57" s="51">
        <v>278827.74333620002</v>
      </c>
      <c r="N57" s="51">
        <v>284613.16785859998</v>
      </c>
      <c r="O57" s="51">
        <v>260042.44490860001</v>
      </c>
      <c r="P57" s="51">
        <v>222158.0857468</v>
      </c>
      <c r="Q57" s="32">
        <v>24468062.059999999</v>
      </c>
      <c r="R57" s="32">
        <v>11882585.92</v>
      </c>
      <c r="S57" s="32">
        <v>14807060.99</v>
      </c>
      <c r="T57" s="32">
        <v>11695714.08</v>
      </c>
      <c r="U57" s="32">
        <v>6062074.3499999996</v>
      </c>
      <c r="V57" s="32">
        <v>2969457.3</v>
      </c>
      <c r="W57" s="32">
        <v>17639087.93</v>
      </c>
      <c r="X57" s="32">
        <v>15994779.23</v>
      </c>
      <c r="Y57" s="32">
        <v>31339340.100000001</v>
      </c>
      <c r="Z57" s="32">
        <v>25716169.789999999</v>
      </c>
      <c r="AA57" s="32">
        <v>22846987.09</v>
      </c>
      <c r="AB57" s="32">
        <v>11247945.52</v>
      </c>
      <c r="AC57" s="2">
        <v>5.65</v>
      </c>
      <c r="AD57" s="2">
        <v>5.65</v>
      </c>
      <c r="AE57" s="2">
        <v>5.65</v>
      </c>
      <c r="AF57" s="2">
        <v>5.65</v>
      </c>
      <c r="AG57" s="2">
        <v>5.65</v>
      </c>
      <c r="AH57" s="2">
        <v>5.65</v>
      </c>
      <c r="AI57" s="2">
        <v>5.65</v>
      </c>
      <c r="AJ57" s="2">
        <v>5.04</v>
      </c>
      <c r="AK57" s="2">
        <v>5.04</v>
      </c>
      <c r="AL57" s="2">
        <v>5.04</v>
      </c>
      <c r="AM57" s="2">
        <v>5.04</v>
      </c>
      <c r="AN57" s="2">
        <v>5.04</v>
      </c>
      <c r="AO57" s="33">
        <v>1382445.51</v>
      </c>
      <c r="AP57" s="33">
        <v>671366.1</v>
      </c>
      <c r="AQ57" s="33">
        <v>836598.95</v>
      </c>
      <c r="AR57" s="33">
        <v>660807.85</v>
      </c>
      <c r="AS57" s="33">
        <v>342507.2</v>
      </c>
      <c r="AT57" s="33">
        <v>167774.34</v>
      </c>
      <c r="AU57" s="33">
        <v>996608.47</v>
      </c>
      <c r="AV57" s="33">
        <v>806136.87</v>
      </c>
      <c r="AW57" s="33">
        <v>1579502.74</v>
      </c>
      <c r="AX57" s="33">
        <v>1296094.96</v>
      </c>
      <c r="AY57" s="33">
        <v>1151488.1499999999</v>
      </c>
      <c r="AZ57" s="33">
        <v>566896.44999999995</v>
      </c>
      <c r="BA57" s="31">
        <f t="shared" si="41"/>
        <v>2446.81</v>
      </c>
      <c r="BB57" s="31">
        <f t="shared" si="42"/>
        <v>1188.26</v>
      </c>
      <c r="BC57" s="31">
        <f t="shared" si="43"/>
        <v>1480.71</v>
      </c>
      <c r="BD57" s="31">
        <f t="shared" si="44"/>
        <v>-42104.57</v>
      </c>
      <c r="BE57" s="31">
        <f t="shared" si="45"/>
        <v>-21823.47</v>
      </c>
      <c r="BF57" s="31">
        <f t="shared" si="46"/>
        <v>-10690.05</v>
      </c>
      <c r="BG57" s="31">
        <f t="shared" si="47"/>
        <v>-63500.72</v>
      </c>
      <c r="BH57" s="31">
        <f t="shared" si="48"/>
        <v>-143953.01</v>
      </c>
      <c r="BI57" s="31">
        <f t="shared" si="49"/>
        <v>-282054.06</v>
      </c>
      <c r="BJ57" s="31">
        <f t="shared" si="50"/>
        <v>-141438.93</v>
      </c>
      <c r="BK57" s="31">
        <f t="shared" si="51"/>
        <v>-125658.43</v>
      </c>
      <c r="BL57" s="31">
        <f t="shared" si="52"/>
        <v>-61863.7</v>
      </c>
      <c r="BM57" s="6">
        <v>5.6000000000000001E-2</v>
      </c>
      <c r="BN57" s="6">
        <v>5.6000000000000001E-2</v>
      </c>
      <c r="BO57" s="6">
        <v>5.6000000000000001E-2</v>
      </c>
      <c r="BP57" s="6">
        <v>5.6000000000000001E-2</v>
      </c>
      <c r="BQ57" s="6">
        <v>5.6000000000000001E-2</v>
      </c>
      <c r="BR57" s="6">
        <v>5.6000000000000001E-2</v>
      </c>
      <c r="BS57" s="6">
        <v>5.6000000000000001E-2</v>
      </c>
      <c r="BT57" s="6">
        <v>5.6000000000000001E-2</v>
      </c>
      <c r="BU57" s="6">
        <v>5.6000000000000001E-2</v>
      </c>
      <c r="BV57" s="6">
        <v>5.6000000000000001E-2</v>
      </c>
      <c r="BW57" s="6">
        <v>5.6000000000000001E-2</v>
      </c>
      <c r="BX57" s="6">
        <v>5.6000000000000001E-2</v>
      </c>
      <c r="BY57" s="31">
        <v>1370211.48</v>
      </c>
      <c r="BZ57" s="31">
        <v>665424.81000000006</v>
      </c>
      <c r="CA57" s="31">
        <v>829195.42</v>
      </c>
      <c r="CB57" s="31">
        <v>654959.99</v>
      </c>
      <c r="CC57" s="31">
        <v>339476.16</v>
      </c>
      <c r="CD57" s="31">
        <v>166289.60999999999</v>
      </c>
      <c r="CE57" s="31">
        <v>987788.92</v>
      </c>
      <c r="CF57" s="31">
        <v>895707.64</v>
      </c>
      <c r="CG57" s="31">
        <v>1755003.05</v>
      </c>
      <c r="CH57" s="31">
        <v>1440105.51</v>
      </c>
      <c r="CI57" s="31">
        <v>1279431.28</v>
      </c>
      <c r="CJ57" s="31">
        <v>629884.94999999995</v>
      </c>
      <c r="CK57" s="32">
        <f t="shared" si="53"/>
        <v>-97872.25</v>
      </c>
      <c r="CL57" s="32">
        <f t="shared" si="54"/>
        <v>-47530.34</v>
      </c>
      <c r="CM57" s="32">
        <f t="shared" si="55"/>
        <v>-59228.24</v>
      </c>
      <c r="CN57" s="32">
        <f t="shared" si="56"/>
        <v>-46782.86</v>
      </c>
      <c r="CO57" s="32">
        <f t="shared" si="57"/>
        <v>-24248.3</v>
      </c>
      <c r="CP57" s="32">
        <f t="shared" si="58"/>
        <v>-11877.83</v>
      </c>
      <c r="CQ57" s="32">
        <f t="shared" si="59"/>
        <v>-70556.350000000006</v>
      </c>
      <c r="CR57" s="32">
        <f t="shared" si="60"/>
        <v>-63979.12</v>
      </c>
      <c r="CS57" s="32">
        <f t="shared" si="61"/>
        <v>-125357.36</v>
      </c>
      <c r="CT57" s="32">
        <f t="shared" si="62"/>
        <v>-102864.68</v>
      </c>
      <c r="CU57" s="32">
        <f t="shared" si="63"/>
        <v>-91387.95</v>
      </c>
      <c r="CV57" s="32">
        <f t="shared" si="64"/>
        <v>-44991.78</v>
      </c>
      <c r="CW57" s="31">
        <f t="shared" si="186"/>
        <v>-112553.09000000003</v>
      </c>
      <c r="CX57" s="31">
        <f t="shared" si="187"/>
        <v>-54659.88999999989</v>
      </c>
      <c r="CY57" s="31">
        <f t="shared" si="188"/>
        <v>-68112.479999999909</v>
      </c>
      <c r="CZ57" s="31">
        <f t="shared" si="189"/>
        <v>-10526.149999999972</v>
      </c>
      <c r="DA57" s="31">
        <f t="shared" si="190"/>
        <v>-5455.8700000000244</v>
      </c>
      <c r="DB57" s="31">
        <f t="shared" si="191"/>
        <v>-2672.5099999999984</v>
      </c>
      <c r="DC57" s="31">
        <f t="shared" si="192"/>
        <v>-15875.179999999906</v>
      </c>
      <c r="DD57" s="31">
        <f t="shared" si="193"/>
        <v>169544.66000000003</v>
      </c>
      <c r="DE57" s="31">
        <f t="shared" si="194"/>
        <v>332197.00999999995</v>
      </c>
      <c r="DF57" s="31">
        <f t="shared" si="195"/>
        <v>182584.8000000001</v>
      </c>
      <c r="DG57" s="31">
        <f t="shared" si="196"/>
        <v>162213.61000000016</v>
      </c>
      <c r="DH57" s="31">
        <f t="shared" si="197"/>
        <v>79860.419999999969</v>
      </c>
      <c r="DI57" s="32">
        <f t="shared" si="65"/>
        <v>-5627.65</v>
      </c>
      <c r="DJ57" s="32">
        <f t="shared" si="66"/>
        <v>-2732.99</v>
      </c>
      <c r="DK57" s="32">
        <f t="shared" si="67"/>
        <v>-3405.62</v>
      </c>
      <c r="DL57" s="32">
        <f t="shared" si="68"/>
        <v>-526.30999999999995</v>
      </c>
      <c r="DM57" s="32">
        <f t="shared" si="69"/>
        <v>-272.79000000000002</v>
      </c>
      <c r="DN57" s="32">
        <f t="shared" si="70"/>
        <v>-133.63</v>
      </c>
      <c r="DO57" s="32">
        <f t="shared" si="71"/>
        <v>-793.76</v>
      </c>
      <c r="DP57" s="32">
        <f t="shared" si="72"/>
        <v>8477.23</v>
      </c>
      <c r="DQ57" s="32">
        <f t="shared" si="73"/>
        <v>16609.849999999999</v>
      </c>
      <c r="DR57" s="32">
        <f t="shared" si="74"/>
        <v>9129.24</v>
      </c>
      <c r="DS57" s="32">
        <f t="shared" si="75"/>
        <v>8110.68</v>
      </c>
      <c r="DT57" s="32">
        <f t="shared" si="76"/>
        <v>3993.02</v>
      </c>
      <c r="DU57" s="31">
        <f t="shared" si="77"/>
        <v>-27553.8</v>
      </c>
      <c r="DV57" s="31">
        <f t="shared" si="78"/>
        <v>-13253.82</v>
      </c>
      <c r="DW57" s="31">
        <f t="shared" si="79"/>
        <v>-16367.36</v>
      </c>
      <c r="DX57" s="31">
        <f t="shared" si="80"/>
        <v>-2504.91</v>
      </c>
      <c r="DY57" s="31">
        <f t="shared" si="81"/>
        <v>-1286.03</v>
      </c>
      <c r="DZ57" s="31">
        <f t="shared" si="82"/>
        <v>-623.73</v>
      </c>
      <c r="EA57" s="31">
        <f t="shared" si="83"/>
        <v>-3669.27</v>
      </c>
      <c r="EB57" s="31">
        <f t="shared" si="84"/>
        <v>38792.339999999997</v>
      </c>
      <c r="EC57" s="31">
        <f t="shared" si="85"/>
        <v>75233.929999999993</v>
      </c>
      <c r="ED57" s="31">
        <f t="shared" si="86"/>
        <v>40939.120000000003</v>
      </c>
      <c r="EE57" s="31">
        <f t="shared" si="87"/>
        <v>35993.660000000003</v>
      </c>
      <c r="EF57" s="31">
        <f t="shared" si="88"/>
        <v>17540.259999999998</v>
      </c>
      <c r="EG57" s="32">
        <f t="shared" si="89"/>
        <v>-145734.54</v>
      </c>
      <c r="EH57" s="32">
        <f t="shared" si="90"/>
        <v>-70646.699999999895</v>
      </c>
      <c r="EI57" s="32">
        <f t="shared" si="91"/>
        <v>-87885.459999999905</v>
      </c>
      <c r="EJ57" s="32">
        <f t="shared" si="92"/>
        <v>-13557.369999999972</v>
      </c>
      <c r="EK57" s="32">
        <f t="shared" si="93"/>
        <v>-7014.6900000000242</v>
      </c>
      <c r="EL57" s="32">
        <f t="shared" si="94"/>
        <v>-3429.8699999999985</v>
      </c>
      <c r="EM57" s="32">
        <f t="shared" si="95"/>
        <v>-20338.209999999905</v>
      </c>
      <c r="EN57" s="32">
        <f t="shared" si="96"/>
        <v>216814.23000000004</v>
      </c>
      <c r="EO57" s="32">
        <f t="shared" si="97"/>
        <v>424040.78999999992</v>
      </c>
      <c r="EP57" s="32">
        <f t="shared" si="98"/>
        <v>232653.16000000009</v>
      </c>
      <c r="EQ57" s="32">
        <f t="shared" si="99"/>
        <v>206317.95000000016</v>
      </c>
      <c r="ER57" s="32">
        <f t="shared" si="100"/>
        <v>101393.69999999997</v>
      </c>
    </row>
    <row r="58" spans="1:148" x14ac:dyDescent="0.25">
      <c r="A58" t="s">
        <v>461</v>
      </c>
      <c r="B58" s="1" t="s">
        <v>79</v>
      </c>
      <c r="C58" t="str">
        <f t="shared" ca="1" si="198"/>
        <v>GN3</v>
      </c>
      <c r="D58" t="str">
        <f t="shared" ca="1" si="199"/>
        <v>Genesee #3</v>
      </c>
      <c r="E58" s="51">
        <v>167832.21770000001</v>
      </c>
      <c r="F58" s="51">
        <v>311460.97710000002</v>
      </c>
      <c r="G58" s="51">
        <v>322942.17619999999</v>
      </c>
      <c r="H58" s="51">
        <v>294394.44130000001</v>
      </c>
      <c r="I58" s="51">
        <v>301054.18829999998</v>
      </c>
      <c r="J58" s="51">
        <v>247585.20759999999</v>
      </c>
      <c r="K58" s="51">
        <v>303687.46759999997</v>
      </c>
      <c r="L58" s="51">
        <v>290632.42910000001</v>
      </c>
      <c r="M58" s="51">
        <v>247417.05050000001</v>
      </c>
      <c r="O58" s="51">
        <v>206215.12109999999</v>
      </c>
      <c r="P58" s="51">
        <v>337730.68199999997</v>
      </c>
      <c r="Q58" s="32">
        <v>23109828.100000001</v>
      </c>
      <c r="R58" s="32">
        <v>13620937.49</v>
      </c>
      <c r="S58" s="32">
        <v>15936874.66</v>
      </c>
      <c r="T58" s="32">
        <v>11390040.98</v>
      </c>
      <c r="U58" s="32">
        <v>9188204.8699999992</v>
      </c>
      <c r="V58" s="32">
        <v>12731742.18</v>
      </c>
      <c r="W58" s="32">
        <v>22421596.170000002</v>
      </c>
      <c r="X58" s="32">
        <v>16305733.720000001</v>
      </c>
      <c r="Y58" s="32">
        <v>28369234.34</v>
      </c>
      <c r="Z58" s="32"/>
      <c r="AA58" s="32">
        <v>20143392.539999999</v>
      </c>
      <c r="AB58" s="32">
        <v>19049804.649999999</v>
      </c>
      <c r="AC58" s="2">
        <v>5.65</v>
      </c>
      <c r="AD58" s="2">
        <v>5.65</v>
      </c>
      <c r="AE58" s="2">
        <v>5.65</v>
      </c>
      <c r="AF58" s="2">
        <v>5.65</v>
      </c>
      <c r="AG58" s="2">
        <v>5.65</v>
      </c>
      <c r="AH58" s="2">
        <v>5.65</v>
      </c>
      <c r="AI58" s="2">
        <v>5.65</v>
      </c>
      <c r="AJ58" s="2">
        <v>5.04</v>
      </c>
      <c r="AK58" s="2">
        <v>5.04</v>
      </c>
      <c r="AM58" s="2">
        <v>5.04</v>
      </c>
      <c r="AN58" s="2">
        <v>5.04</v>
      </c>
      <c r="AO58" s="33">
        <v>1305705.29</v>
      </c>
      <c r="AP58" s="33">
        <v>769582.97</v>
      </c>
      <c r="AQ58" s="33">
        <v>900433.42</v>
      </c>
      <c r="AR58" s="33">
        <v>643537.31999999995</v>
      </c>
      <c r="AS58" s="33">
        <v>519133.58</v>
      </c>
      <c r="AT58" s="33">
        <v>719343.43</v>
      </c>
      <c r="AU58" s="33">
        <v>1266820.18</v>
      </c>
      <c r="AV58" s="33">
        <v>821808.98</v>
      </c>
      <c r="AW58" s="33">
        <v>1429809.41</v>
      </c>
      <c r="AX58" s="33"/>
      <c r="AY58" s="33">
        <v>1015226.98</v>
      </c>
      <c r="AZ58" s="33">
        <v>960110.15</v>
      </c>
      <c r="BA58" s="31">
        <f t="shared" si="41"/>
        <v>2310.98</v>
      </c>
      <c r="BB58" s="31">
        <f t="shared" si="42"/>
        <v>1362.09</v>
      </c>
      <c r="BC58" s="31">
        <f t="shared" si="43"/>
        <v>1593.69</v>
      </c>
      <c r="BD58" s="31">
        <f t="shared" si="44"/>
        <v>-41004.15</v>
      </c>
      <c r="BE58" s="31">
        <f t="shared" si="45"/>
        <v>-33077.54</v>
      </c>
      <c r="BF58" s="31">
        <f t="shared" si="46"/>
        <v>-45834.27</v>
      </c>
      <c r="BG58" s="31">
        <f t="shared" si="47"/>
        <v>-80717.75</v>
      </c>
      <c r="BH58" s="31">
        <f t="shared" si="48"/>
        <v>-146751.6</v>
      </c>
      <c r="BI58" s="31">
        <f t="shared" si="49"/>
        <v>-255323.11</v>
      </c>
      <c r="BJ58" s="31">
        <f t="shared" si="50"/>
        <v>0</v>
      </c>
      <c r="BK58" s="31">
        <f t="shared" si="51"/>
        <v>-110788.66</v>
      </c>
      <c r="BL58" s="31">
        <f t="shared" si="52"/>
        <v>-104773.93</v>
      </c>
      <c r="BM58" s="6">
        <v>5.7299999999999997E-2</v>
      </c>
      <c r="BN58" s="6">
        <v>5.7299999999999997E-2</v>
      </c>
      <c r="BO58" s="6">
        <v>5.7299999999999997E-2</v>
      </c>
      <c r="BP58" s="6">
        <v>5.7299999999999997E-2</v>
      </c>
      <c r="BQ58" s="6">
        <v>5.7299999999999997E-2</v>
      </c>
      <c r="BR58" s="6">
        <v>5.7299999999999997E-2</v>
      </c>
      <c r="BS58" s="6">
        <v>5.7299999999999997E-2</v>
      </c>
      <c r="BT58" s="6">
        <v>5.7299999999999997E-2</v>
      </c>
      <c r="BU58" s="6">
        <v>5.7299999999999997E-2</v>
      </c>
      <c r="BV58" s="6">
        <v>5.7299999999999997E-2</v>
      </c>
      <c r="BW58" s="6">
        <v>5.7299999999999997E-2</v>
      </c>
      <c r="BX58" s="6">
        <v>5.7299999999999997E-2</v>
      </c>
      <c r="BY58" s="31">
        <v>1324193.1499999999</v>
      </c>
      <c r="BZ58" s="31">
        <v>780479.72</v>
      </c>
      <c r="CA58" s="31">
        <v>913182.92</v>
      </c>
      <c r="CB58" s="31">
        <v>652649.35</v>
      </c>
      <c r="CC58" s="31">
        <v>526484.14</v>
      </c>
      <c r="CD58" s="31">
        <v>729528.83</v>
      </c>
      <c r="CE58" s="31">
        <v>1284757.46</v>
      </c>
      <c r="CF58" s="31">
        <v>934318.54</v>
      </c>
      <c r="CG58" s="31">
        <v>1625557.13</v>
      </c>
      <c r="CH58" s="31">
        <v>0</v>
      </c>
      <c r="CI58" s="31">
        <v>1154216.3899999999</v>
      </c>
      <c r="CJ58" s="31">
        <v>1091553.81</v>
      </c>
      <c r="CK58" s="32">
        <f t="shared" si="53"/>
        <v>-92439.31</v>
      </c>
      <c r="CL58" s="32">
        <f t="shared" si="54"/>
        <v>-54483.75</v>
      </c>
      <c r="CM58" s="32">
        <f t="shared" si="55"/>
        <v>-63747.5</v>
      </c>
      <c r="CN58" s="32">
        <f t="shared" si="56"/>
        <v>-45560.160000000003</v>
      </c>
      <c r="CO58" s="32">
        <f t="shared" si="57"/>
        <v>-36752.82</v>
      </c>
      <c r="CP58" s="32">
        <f t="shared" si="58"/>
        <v>-50926.97</v>
      </c>
      <c r="CQ58" s="32">
        <f t="shared" si="59"/>
        <v>-89686.38</v>
      </c>
      <c r="CR58" s="32">
        <f t="shared" si="60"/>
        <v>-65222.93</v>
      </c>
      <c r="CS58" s="32">
        <f t="shared" si="61"/>
        <v>-113476.94</v>
      </c>
      <c r="CT58" s="32">
        <f t="shared" si="62"/>
        <v>0</v>
      </c>
      <c r="CU58" s="32">
        <f t="shared" si="63"/>
        <v>-80573.570000000007</v>
      </c>
      <c r="CV58" s="32">
        <f t="shared" si="64"/>
        <v>-76199.22</v>
      </c>
      <c r="CW58" s="31">
        <f t="shared" si="186"/>
        <v>-76262.430000000182</v>
      </c>
      <c r="CX58" s="31">
        <f t="shared" si="187"/>
        <v>-44949.09</v>
      </c>
      <c r="CY58" s="31">
        <f t="shared" si="188"/>
        <v>-52591.69</v>
      </c>
      <c r="CZ58" s="31">
        <f t="shared" si="189"/>
        <v>4556.0199999999968</v>
      </c>
      <c r="DA58" s="31">
        <f t="shared" si="190"/>
        <v>3675.2799999999916</v>
      </c>
      <c r="DB58" s="31">
        <f t="shared" si="191"/>
        <v>5092.6999999999316</v>
      </c>
      <c r="DC58" s="31">
        <f t="shared" si="192"/>
        <v>8968.6500000001397</v>
      </c>
      <c r="DD58" s="31">
        <f t="shared" si="193"/>
        <v>194038.23</v>
      </c>
      <c r="DE58" s="31">
        <f t="shared" si="194"/>
        <v>337593.89</v>
      </c>
      <c r="DF58" s="31">
        <f t="shared" si="195"/>
        <v>0</v>
      </c>
      <c r="DG58" s="31">
        <f t="shared" si="196"/>
        <v>169204.49999999985</v>
      </c>
      <c r="DH58" s="31">
        <f t="shared" si="197"/>
        <v>160018.37000000005</v>
      </c>
      <c r="DI58" s="32">
        <f t="shared" si="65"/>
        <v>-3813.12</v>
      </c>
      <c r="DJ58" s="32">
        <f t="shared" si="66"/>
        <v>-2247.4499999999998</v>
      </c>
      <c r="DK58" s="32">
        <f t="shared" si="67"/>
        <v>-2629.58</v>
      </c>
      <c r="DL58" s="32">
        <f t="shared" si="68"/>
        <v>227.8</v>
      </c>
      <c r="DM58" s="32">
        <f t="shared" si="69"/>
        <v>183.76</v>
      </c>
      <c r="DN58" s="32">
        <f t="shared" si="70"/>
        <v>254.63</v>
      </c>
      <c r="DO58" s="32">
        <f t="shared" si="71"/>
        <v>448.43</v>
      </c>
      <c r="DP58" s="32">
        <f t="shared" si="72"/>
        <v>9701.91</v>
      </c>
      <c r="DQ58" s="32">
        <f t="shared" si="73"/>
        <v>16879.689999999999</v>
      </c>
      <c r="DR58" s="32">
        <f t="shared" si="74"/>
        <v>0</v>
      </c>
      <c r="DS58" s="32">
        <f t="shared" si="75"/>
        <v>8460.2199999999993</v>
      </c>
      <c r="DT58" s="32">
        <f t="shared" si="76"/>
        <v>8000.92</v>
      </c>
      <c r="DU58" s="31">
        <f t="shared" si="77"/>
        <v>-18669.59</v>
      </c>
      <c r="DV58" s="31">
        <f t="shared" si="78"/>
        <v>-10899.16</v>
      </c>
      <c r="DW58" s="31">
        <f t="shared" si="79"/>
        <v>-12637.73</v>
      </c>
      <c r="DX58" s="31">
        <f t="shared" si="80"/>
        <v>1084.19</v>
      </c>
      <c r="DY58" s="31">
        <f t="shared" si="81"/>
        <v>866.32</v>
      </c>
      <c r="DZ58" s="31">
        <f t="shared" si="82"/>
        <v>1188.57</v>
      </c>
      <c r="EA58" s="31">
        <f t="shared" si="83"/>
        <v>2072.94</v>
      </c>
      <c r="EB58" s="31">
        <f t="shared" si="84"/>
        <v>44396.54</v>
      </c>
      <c r="EC58" s="31">
        <f t="shared" si="85"/>
        <v>76456.179999999993</v>
      </c>
      <c r="ED58" s="31">
        <f t="shared" si="86"/>
        <v>0</v>
      </c>
      <c r="EE58" s="31">
        <f t="shared" si="87"/>
        <v>37544.870000000003</v>
      </c>
      <c r="EF58" s="31">
        <f t="shared" si="88"/>
        <v>35145.86</v>
      </c>
      <c r="EG58" s="32">
        <f t="shared" si="89"/>
        <v>-98745.140000000174</v>
      </c>
      <c r="EH58" s="32">
        <f t="shared" si="90"/>
        <v>-58095.7</v>
      </c>
      <c r="EI58" s="32">
        <f t="shared" si="91"/>
        <v>-67859</v>
      </c>
      <c r="EJ58" s="32">
        <f t="shared" si="92"/>
        <v>5868.0099999999966</v>
      </c>
      <c r="EK58" s="32">
        <f t="shared" si="93"/>
        <v>4725.3599999999915</v>
      </c>
      <c r="EL58" s="32">
        <f t="shared" si="94"/>
        <v>6535.8999999999314</v>
      </c>
      <c r="EM58" s="32">
        <f t="shared" si="95"/>
        <v>11490.02000000014</v>
      </c>
      <c r="EN58" s="32">
        <f t="shared" si="96"/>
        <v>248136.68000000002</v>
      </c>
      <c r="EO58" s="32">
        <f t="shared" si="97"/>
        <v>430929.76</v>
      </c>
      <c r="EP58" s="32">
        <f t="shared" si="98"/>
        <v>0</v>
      </c>
      <c r="EQ58" s="32">
        <f t="shared" si="99"/>
        <v>215209.58999999985</v>
      </c>
      <c r="ER58" s="32">
        <f t="shared" si="100"/>
        <v>203165.15000000008</v>
      </c>
    </row>
    <row r="59" spans="1:148" x14ac:dyDescent="0.25">
      <c r="A59" t="s">
        <v>462</v>
      </c>
      <c r="B59" s="1" t="s">
        <v>43</v>
      </c>
      <c r="C59" t="str">
        <f t="shared" ca="1" si="198"/>
        <v>GPEC</v>
      </c>
      <c r="D59" t="str">
        <f t="shared" ca="1" si="199"/>
        <v>Grande Prairie EcoPower Industrial System</v>
      </c>
      <c r="E59" s="51">
        <v>6362.5096999999996</v>
      </c>
      <c r="F59" s="51">
        <v>6440.7581</v>
      </c>
      <c r="G59" s="51">
        <v>3921.7577000000001</v>
      </c>
      <c r="H59" s="51">
        <v>7942.5096000000003</v>
      </c>
      <c r="I59" s="51">
        <v>7487.2785000000003</v>
      </c>
      <c r="J59" s="51">
        <v>6158.0173999999997</v>
      </c>
      <c r="K59" s="51">
        <v>7286.3818000000001</v>
      </c>
      <c r="L59" s="51">
        <v>6119.6098000000002</v>
      </c>
      <c r="M59" s="51">
        <v>7660.5685999999996</v>
      </c>
      <c r="N59" s="51">
        <v>6814.0655999999999</v>
      </c>
      <c r="O59" s="51">
        <v>7457.0744999999997</v>
      </c>
      <c r="P59" s="51">
        <v>7002.9883</v>
      </c>
      <c r="Q59" s="32">
        <v>376409.35</v>
      </c>
      <c r="R59" s="32">
        <v>263085.99</v>
      </c>
      <c r="S59" s="32">
        <v>143781.85</v>
      </c>
      <c r="T59" s="32">
        <v>329596.33</v>
      </c>
      <c r="U59" s="32">
        <v>213988.95</v>
      </c>
      <c r="V59" s="32">
        <v>341697.01</v>
      </c>
      <c r="W59" s="32">
        <v>425892.59</v>
      </c>
      <c r="X59" s="32">
        <v>315058.69</v>
      </c>
      <c r="Y59" s="32">
        <v>811838.68</v>
      </c>
      <c r="Z59" s="32">
        <v>630861.67000000004</v>
      </c>
      <c r="AA59" s="32">
        <v>656398.62</v>
      </c>
      <c r="AB59" s="32">
        <v>409554.65</v>
      </c>
      <c r="AC59" s="2">
        <v>-3.85</v>
      </c>
      <c r="AD59" s="2">
        <v>-3.85</v>
      </c>
      <c r="AE59" s="2">
        <v>-3.85</v>
      </c>
      <c r="AF59" s="2">
        <v>-3.85</v>
      </c>
      <c r="AG59" s="2">
        <v>-3.85</v>
      </c>
      <c r="AH59" s="2">
        <v>-3.85</v>
      </c>
      <c r="AI59" s="2">
        <v>-3.85</v>
      </c>
      <c r="AJ59" s="2">
        <v>-4.5</v>
      </c>
      <c r="AK59" s="2">
        <v>-4.5</v>
      </c>
      <c r="AL59" s="2">
        <v>-4.5</v>
      </c>
      <c r="AM59" s="2">
        <v>-4.5</v>
      </c>
      <c r="AN59" s="2">
        <v>-4.5</v>
      </c>
      <c r="AO59" s="33">
        <v>-14491.76</v>
      </c>
      <c r="AP59" s="33">
        <v>-10128.81</v>
      </c>
      <c r="AQ59" s="33">
        <v>-5535.6</v>
      </c>
      <c r="AR59" s="33">
        <v>-12689.46</v>
      </c>
      <c r="AS59" s="33">
        <v>-8238.57</v>
      </c>
      <c r="AT59" s="33">
        <v>-13155.33</v>
      </c>
      <c r="AU59" s="33">
        <v>-16396.86</v>
      </c>
      <c r="AV59" s="33">
        <v>-14177.64</v>
      </c>
      <c r="AW59" s="33">
        <v>-36532.74</v>
      </c>
      <c r="AX59" s="33">
        <v>-28388.78</v>
      </c>
      <c r="AY59" s="33">
        <v>-29537.94</v>
      </c>
      <c r="AZ59" s="33">
        <v>-18429.96</v>
      </c>
      <c r="BA59" s="31">
        <f t="shared" si="41"/>
        <v>37.64</v>
      </c>
      <c r="BB59" s="31">
        <f t="shared" si="42"/>
        <v>26.31</v>
      </c>
      <c r="BC59" s="31">
        <f t="shared" si="43"/>
        <v>14.38</v>
      </c>
      <c r="BD59" s="31">
        <f t="shared" si="44"/>
        <v>-1186.55</v>
      </c>
      <c r="BE59" s="31">
        <f t="shared" si="45"/>
        <v>-770.36</v>
      </c>
      <c r="BF59" s="31">
        <f t="shared" si="46"/>
        <v>-1230.1099999999999</v>
      </c>
      <c r="BG59" s="31">
        <f t="shared" si="47"/>
        <v>-1533.21</v>
      </c>
      <c r="BH59" s="31">
        <f t="shared" si="48"/>
        <v>-2835.53</v>
      </c>
      <c r="BI59" s="31">
        <f t="shared" si="49"/>
        <v>-7306.55</v>
      </c>
      <c r="BJ59" s="31">
        <f t="shared" si="50"/>
        <v>-3469.74</v>
      </c>
      <c r="BK59" s="31">
        <f t="shared" si="51"/>
        <v>-3610.19</v>
      </c>
      <c r="BL59" s="31">
        <f t="shared" si="52"/>
        <v>-2252.5500000000002</v>
      </c>
      <c r="BM59" s="6">
        <v>-0.12</v>
      </c>
      <c r="BN59" s="6">
        <v>-0.12</v>
      </c>
      <c r="BO59" s="6">
        <v>-0.12</v>
      </c>
      <c r="BP59" s="6">
        <v>-0.12</v>
      </c>
      <c r="BQ59" s="6">
        <v>-0.12</v>
      </c>
      <c r="BR59" s="6">
        <v>-0.12</v>
      </c>
      <c r="BS59" s="6">
        <v>-0.12</v>
      </c>
      <c r="BT59" s="6">
        <v>-0.12</v>
      </c>
      <c r="BU59" s="6">
        <v>-0.12</v>
      </c>
      <c r="BV59" s="6">
        <v>-0.12</v>
      </c>
      <c r="BW59" s="6">
        <v>-0.12</v>
      </c>
      <c r="BX59" s="6">
        <v>-0.12</v>
      </c>
      <c r="BY59" s="31">
        <v>-45169.120000000003</v>
      </c>
      <c r="BZ59" s="31">
        <v>-31570.32</v>
      </c>
      <c r="CA59" s="31">
        <v>-17253.82</v>
      </c>
      <c r="CB59" s="31">
        <v>-39551.56</v>
      </c>
      <c r="CC59" s="31">
        <v>-25678.67</v>
      </c>
      <c r="CD59" s="31">
        <v>-41003.64</v>
      </c>
      <c r="CE59" s="31">
        <v>-51107.11</v>
      </c>
      <c r="CF59" s="31">
        <v>-37807.040000000001</v>
      </c>
      <c r="CG59" s="31">
        <v>-97420.64</v>
      </c>
      <c r="CH59" s="31">
        <v>-75703.399999999994</v>
      </c>
      <c r="CI59" s="31">
        <v>-78767.83</v>
      </c>
      <c r="CJ59" s="31">
        <v>-49146.559999999998</v>
      </c>
      <c r="CK59" s="32">
        <f t="shared" si="53"/>
        <v>-1505.64</v>
      </c>
      <c r="CL59" s="32">
        <f t="shared" si="54"/>
        <v>-1052.3399999999999</v>
      </c>
      <c r="CM59" s="32">
        <f t="shared" si="55"/>
        <v>-575.13</v>
      </c>
      <c r="CN59" s="32">
        <f t="shared" si="56"/>
        <v>-1318.39</v>
      </c>
      <c r="CO59" s="32">
        <f t="shared" si="57"/>
        <v>-855.96</v>
      </c>
      <c r="CP59" s="32">
        <f t="shared" si="58"/>
        <v>-1366.79</v>
      </c>
      <c r="CQ59" s="32">
        <f t="shared" si="59"/>
        <v>-1703.57</v>
      </c>
      <c r="CR59" s="32">
        <f t="shared" si="60"/>
        <v>-1260.23</v>
      </c>
      <c r="CS59" s="32">
        <f t="shared" si="61"/>
        <v>-3247.35</v>
      </c>
      <c r="CT59" s="32">
        <f t="shared" si="62"/>
        <v>-2523.4499999999998</v>
      </c>
      <c r="CU59" s="32">
        <f t="shared" si="63"/>
        <v>-2625.59</v>
      </c>
      <c r="CV59" s="32">
        <f t="shared" si="64"/>
        <v>-1638.22</v>
      </c>
      <c r="CW59" s="31">
        <f t="shared" si="186"/>
        <v>-32220.639999999999</v>
      </c>
      <c r="CX59" s="31">
        <f t="shared" si="187"/>
        <v>-22520.16</v>
      </c>
      <c r="CY59" s="31">
        <f t="shared" si="188"/>
        <v>-12307.73</v>
      </c>
      <c r="CZ59" s="31">
        <f t="shared" si="189"/>
        <v>-26993.94</v>
      </c>
      <c r="DA59" s="31">
        <f t="shared" si="190"/>
        <v>-17525.699999999997</v>
      </c>
      <c r="DB59" s="31">
        <f t="shared" si="191"/>
        <v>-27984.989999999998</v>
      </c>
      <c r="DC59" s="31">
        <f t="shared" si="192"/>
        <v>-34880.61</v>
      </c>
      <c r="DD59" s="31">
        <f t="shared" si="193"/>
        <v>-22054.100000000006</v>
      </c>
      <c r="DE59" s="31">
        <f t="shared" si="194"/>
        <v>-56828.700000000004</v>
      </c>
      <c r="DF59" s="31">
        <f t="shared" si="195"/>
        <v>-46368.329999999994</v>
      </c>
      <c r="DG59" s="31">
        <f t="shared" si="196"/>
        <v>-48245.289999999994</v>
      </c>
      <c r="DH59" s="31">
        <f t="shared" si="197"/>
        <v>-30102.27</v>
      </c>
      <c r="DI59" s="32">
        <f t="shared" si="65"/>
        <v>-1611.03</v>
      </c>
      <c r="DJ59" s="32">
        <f t="shared" si="66"/>
        <v>-1126.01</v>
      </c>
      <c r="DK59" s="32">
        <f t="shared" si="67"/>
        <v>-615.39</v>
      </c>
      <c r="DL59" s="32">
        <f t="shared" si="68"/>
        <v>-1349.7</v>
      </c>
      <c r="DM59" s="32">
        <f t="shared" si="69"/>
        <v>-876.29</v>
      </c>
      <c r="DN59" s="32">
        <f t="shared" si="70"/>
        <v>-1399.25</v>
      </c>
      <c r="DO59" s="32">
        <f t="shared" si="71"/>
        <v>-1744.03</v>
      </c>
      <c r="DP59" s="32">
        <f t="shared" si="72"/>
        <v>-1102.71</v>
      </c>
      <c r="DQ59" s="32">
        <f t="shared" si="73"/>
        <v>-2841.44</v>
      </c>
      <c r="DR59" s="32">
        <f t="shared" si="74"/>
        <v>-2318.42</v>
      </c>
      <c r="DS59" s="32">
        <f t="shared" si="75"/>
        <v>-2412.2600000000002</v>
      </c>
      <c r="DT59" s="32">
        <f t="shared" si="76"/>
        <v>-1505.11</v>
      </c>
      <c r="DU59" s="31">
        <f t="shared" si="77"/>
        <v>-7887.84</v>
      </c>
      <c r="DV59" s="31">
        <f t="shared" si="78"/>
        <v>-5460.64</v>
      </c>
      <c r="DW59" s="31">
        <f t="shared" si="79"/>
        <v>-2957.53</v>
      </c>
      <c r="DX59" s="31">
        <f t="shared" si="80"/>
        <v>-6423.74</v>
      </c>
      <c r="DY59" s="31">
        <f t="shared" si="81"/>
        <v>-4131.08</v>
      </c>
      <c r="DZ59" s="31">
        <f t="shared" si="82"/>
        <v>-6531.32</v>
      </c>
      <c r="EA59" s="31">
        <f t="shared" si="83"/>
        <v>-8062.04</v>
      </c>
      <c r="EB59" s="31">
        <f t="shared" si="84"/>
        <v>-5046.05</v>
      </c>
      <c r="EC59" s="31">
        <f t="shared" si="85"/>
        <v>-12870.21</v>
      </c>
      <c r="ED59" s="31">
        <f t="shared" si="86"/>
        <v>-10396.69</v>
      </c>
      <c r="EE59" s="31">
        <f t="shared" si="87"/>
        <v>-10705.17</v>
      </c>
      <c r="EF59" s="31">
        <f t="shared" si="88"/>
        <v>-6611.55</v>
      </c>
      <c r="EG59" s="32">
        <f t="shared" si="89"/>
        <v>-41719.509999999995</v>
      </c>
      <c r="EH59" s="32">
        <f t="shared" si="90"/>
        <v>-29106.809999999998</v>
      </c>
      <c r="EI59" s="32">
        <f t="shared" si="91"/>
        <v>-15880.65</v>
      </c>
      <c r="EJ59" s="32">
        <f t="shared" si="92"/>
        <v>-34767.379999999997</v>
      </c>
      <c r="EK59" s="32">
        <f t="shared" si="93"/>
        <v>-22533.07</v>
      </c>
      <c r="EL59" s="32">
        <f t="shared" si="94"/>
        <v>-35915.56</v>
      </c>
      <c r="EM59" s="32">
        <f t="shared" si="95"/>
        <v>-44686.68</v>
      </c>
      <c r="EN59" s="32">
        <f t="shared" si="96"/>
        <v>-28202.860000000004</v>
      </c>
      <c r="EO59" s="32">
        <f t="shared" si="97"/>
        <v>-72540.350000000006</v>
      </c>
      <c r="EP59" s="32">
        <f t="shared" si="98"/>
        <v>-59083.439999999995</v>
      </c>
      <c r="EQ59" s="32">
        <f t="shared" si="99"/>
        <v>-61362.719999999994</v>
      </c>
      <c r="ER59" s="32">
        <f t="shared" si="100"/>
        <v>-38218.93</v>
      </c>
    </row>
    <row r="60" spans="1:148" x14ac:dyDescent="0.25">
      <c r="A60" t="s">
        <v>475</v>
      </c>
      <c r="B60" s="1" t="s">
        <v>119</v>
      </c>
      <c r="C60" t="str">
        <f t="shared" ca="1" si="198"/>
        <v>GWW1</v>
      </c>
      <c r="D60" t="str">
        <f t="shared" ca="1" si="199"/>
        <v>Soderglen Wind Facility</v>
      </c>
      <c r="E60" s="51">
        <v>29592.114099999999</v>
      </c>
      <c r="F60" s="51">
        <v>18394.2363</v>
      </c>
      <c r="G60" s="51">
        <v>22198.113300000001</v>
      </c>
      <c r="H60" s="51">
        <v>16150.0764</v>
      </c>
      <c r="I60" s="51">
        <v>19749.841899999999</v>
      </c>
      <c r="J60" s="51">
        <v>18421.641</v>
      </c>
      <c r="K60" s="51">
        <v>10069.757799999999</v>
      </c>
      <c r="L60" s="51">
        <v>10502.672</v>
      </c>
      <c r="M60" s="51">
        <v>15886.5278</v>
      </c>
      <c r="N60" s="51">
        <v>18255.6574</v>
      </c>
      <c r="O60" s="51">
        <v>20052.800599999999</v>
      </c>
      <c r="P60" s="51">
        <v>24160.423999999999</v>
      </c>
      <c r="Q60" s="32">
        <v>929729.43</v>
      </c>
      <c r="R60" s="32">
        <v>557912.85</v>
      </c>
      <c r="S60" s="32">
        <v>783637.24</v>
      </c>
      <c r="T60" s="32">
        <v>392202.9</v>
      </c>
      <c r="U60" s="32">
        <v>409779.71</v>
      </c>
      <c r="V60" s="32">
        <v>474567.99</v>
      </c>
      <c r="W60" s="32">
        <v>194965.79</v>
      </c>
      <c r="X60" s="32">
        <v>543549.51</v>
      </c>
      <c r="Y60" s="32">
        <v>746408.16</v>
      </c>
      <c r="Z60" s="32">
        <v>781890.19</v>
      </c>
      <c r="AA60" s="32">
        <v>900955.09</v>
      </c>
      <c r="AB60" s="32">
        <v>943862.04</v>
      </c>
      <c r="AC60" s="2">
        <v>2.91</v>
      </c>
      <c r="AD60" s="2">
        <v>2.91</v>
      </c>
      <c r="AE60" s="2">
        <v>2.91</v>
      </c>
      <c r="AF60" s="2">
        <v>2.91</v>
      </c>
      <c r="AG60" s="2">
        <v>2.91</v>
      </c>
      <c r="AH60" s="2">
        <v>2.91</v>
      </c>
      <c r="AI60" s="2">
        <v>2.91</v>
      </c>
      <c r="AJ60" s="2">
        <v>2.3199999999999998</v>
      </c>
      <c r="AK60" s="2">
        <v>2.3199999999999998</v>
      </c>
      <c r="AL60" s="2">
        <v>2.3199999999999998</v>
      </c>
      <c r="AM60" s="2">
        <v>2.3199999999999998</v>
      </c>
      <c r="AN60" s="2">
        <v>2.3199999999999998</v>
      </c>
      <c r="AO60" s="33">
        <v>27055.13</v>
      </c>
      <c r="AP60" s="33">
        <v>16235.26</v>
      </c>
      <c r="AQ60" s="33">
        <v>22803.84</v>
      </c>
      <c r="AR60" s="33">
        <v>11413.1</v>
      </c>
      <c r="AS60" s="33">
        <v>11924.59</v>
      </c>
      <c r="AT60" s="33">
        <v>13809.93</v>
      </c>
      <c r="AU60" s="33">
        <v>5673.5</v>
      </c>
      <c r="AV60" s="33">
        <v>12610.35</v>
      </c>
      <c r="AW60" s="33">
        <v>17316.669999999998</v>
      </c>
      <c r="AX60" s="33">
        <v>18139.849999999999</v>
      </c>
      <c r="AY60" s="33">
        <v>20902.16</v>
      </c>
      <c r="AZ60" s="33">
        <v>21897.599999999999</v>
      </c>
      <c r="BA60" s="31">
        <f t="shared" si="41"/>
        <v>92.97</v>
      </c>
      <c r="BB60" s="31">
        <f t="shared" si="42"/>
        <v>55.79</v>
      </c>
      <c r="BC60" s="31">
        <f t="shared" si="43"/>
        <v>78.36</v>
      </c>
      <c r="BD60" s="31">
        <f t="shared" si="44"/>
        <v>-1411.93</v>
      </c>
      <c r="BE60" s="31">
        <f t="shared" si="45"/>
        <v>-1475.21</v>
      </c>
      <c r="BF60" s="31">
        <f t="shared" si="46"/>
        <v>-1708.44</v>
      </c>
      <c r="BG60" s="31">
        <f t="shared" si="47"/>
        <v>-701.88</v>
      </c>
      <c r="BH60" s="31">
        <f t="shared" si="48"/>
        <v>-4891.95</v>
      </c>
      <c r="BI60" s="31">
        <f t="shared" si="49"/>
        <v>-6717.67</v>
      </c>
      <c r="BJ60" s="31">
        <f t="shared" si="50"/>
        <v>-4300.3999999999996</v>
      </c>
      <c r="BK60" s="31">
        <f t="shared" si="51"/>
        <v>-4955.25</v>
      </c>
      <c r="BL60" s="31">
        <f t="shared" si="52"/>
        <v>-5191.24</v>
      </c>
      <c r="BM60" s="6">
        <v>5.5100000000000003E-2</v>
      </c>
      <c r="BN60" s="6">
        <v>5.5100000000000003E-2</v>
      </c>
      <c r="BO60" s="6">
        <v>5.5100000000000003E-2</v>
      </c>
      <c r="BP60" s="6">
        <v>5.5100000000000003E-2</v>
      </c>
      <c r="BQ60" s="6">
        <v>5.5100000000000003E-2</v>
      </c>
      <c r="BR60" s="6">
        <v>5.5100000000000003E-2</v>
      </c>
      <c r="BS60" s="6">
        <v>5.5100000000000003E-2</v>
      </c>
      <c r="BT60" s="6">
        <v>5.5100000000000003E-2</v>
      </c>
      <c r="BU60" s="6">
        <v>5.5100000000000003E-2</v>
      </c>
      <c r="BV60" s="6">
        <v>5.5100000000000003E-2</v>
      </c>
      <c r="BW60" s="6">
        <v>5.5100000000000003E-2</v>
      </c>
      <c r="BX60" s="6">
        <v>5.5100000000000003E-2</v>
      </c>
      <c r="BY60" s="31">
        <v>51228.09</v>
      </c>
      <c r="BZ60" s="31">
        <v>30741</v>
      </c>
      <c r="CA60" s="31">
        <v>43178.41</v>
      </c>
      <c r="CB60" s="31">
        <v>21610.38</v>
      </c>
      <c r="CC60" s="31">
        <v>22578.86</v>
      </c>
      <c r="CD60" s="31">
        <v>26148.7</v>
      </c>
      <c r="CE60" s="31">
        <v>10742.62</v>
      </c>
      <c r="CF60" s="31">
        <v>29949.58</v>
      </c>
      <c r="CG60" s="31">
        <v>41127.089999999997</v>
      </c>
      <c r="CH60" s="31">
        <v>43082.15</v>
      </c>
      <c r="CI60" s="31">
        <v>49642.63</v>
      </c>
      <c r="CJ60" s="31">
        <v>52006.8</v>
      </c>
      <c r="CK60" s="32">
        <f t="shared" si="53"/>
        <v>-3718.92</v>
      </c>
      <c r="CL60" s="32">
        <f t="shared" si="54"/>
        <v>-2231.65</v>
      </c>
      <c r="CM60" s="32">
        <f t="shared" si="55"/>
        <v>-3134.55</v>
      </c>
      <c r="CN60" s="32">
        <f t="shared" si="56"/>
        <v>-1568.81</v>
      </c>
      <c r="CO60" s="32">
        <f t="shared" si="57"/>
        <v>-1639.12</v>
      </c>
      <c r="CP60" s="32">
        <f t="shared" si="58"/>
        <v>-1898.27</v>
      </c>
      <c r="CQ60" s="32">
        <f t="shared" si="59"/>
        <v>-779.86</v>
      </c>
      <c r="CR60" s="32">
        <f t="shared" si="60"/>
        <v>-2174.1999999999998</v>
      </c>
      <c r="CS60" s="32">
        <f t="shared" si="61"/>
        <v>-2985.63</v>
      </c>
      <c r="CT60" s="32">
        <f t="shared" si="62"/>
        <v>-3127.56</v>
      </c>
      <c r="CU60" s="32">
        <f t="shared" si="63"/>
        <v>-3603.82</v>
      </c>
      <c r="CV60" s="32">
        <f t="shared" si="64"/>
        <v>-3775.45</v>
      </c>
      <c r="CW60" s="31">
        <f t="shared" si="186"/>
        <v>20361.069999999996</v>
      </c>
      <c r="CX60" s="31">
        <f t="shared" si="187"/>
        <v>12218.299999999997</v>
      </c>
      <c r="CY60" s="31">
        <f t="shared" si="188"/>
        <v>17161.66</v>
      </c>
      <c r="CZ60" s="31">
        <f t="shared" si="189"/>
        <v>10040.4</v>
      </c>
      <c r="DA60" s="31">
        <f t="shared" si="190"/>
        <v>10490.36</v>
      </c>
      <c r="DB60" s="31">
        <f t="shared" si="191"/>
        <v>12148.94</v>
      </c>
      <c r="DC60" s="31">
        <f t="shared" si="192"/>
        <v>4991.1400000000003</v>
      </c>
      <c r="DD60" s="31">
        <f t="shared" si="193"/>
        <v>20056.98</v>
      </c>
      <c r="DE60" s="31">
        <f t="shared" si="194"/>
        <v>27542.46</v>
      </c>
      <c r="DF60" s="31">
        <f t="shared" si="195"/>
        <v>26115.140000000007</v>
      </c>
      <c r="DG60" s="31">
        <f t="shared" si="196"/>
        <v>30091.899999999998</v>
      </c>
      <c r="DH60" s="31">
        <f t="shared" si="197"/>
        <v>31524.990000000005</v>
      </c>
      <c r="DI60" s="32">
        <f t="shared" si="65"/>
        <v>1018.05</v>
      </c>
      <c r="DJ60" s="32">
        <f t="shared" si="66"/>
        <v>610.91999999999996</v>
      </c>
      <c r="DK60" s="32">
        <f t="shared" si="67"/>
        <v>858.08</v>
      </c>
      <c r="DL60" s="32">
        <f t="shared" si="68"/>
        <v>502.02</v>
      </c>
      <c r="DM60" s="32">
        <f t="shared" si="69"/>
        <v>524.52</v>
      </c>
      <c r="DN60" s="32">
        <f t="shared" si="70"/>
        <v>607.45000000000005</v>
      </c>
      <c r="DO60" s="32">
        <f t="shared" si="71"/>
        <v>249.56</v>
      </c>
      <c r="DP60" s="32">
        <f t="shared" si="72"/>
        <v>1002.85</v>
      </c>
      <c r="DQ60" s="32">
        <f t="shared" si="73"/>
        <v>1377.12</v>
      </c>
      <c r="DR60" s="32">
        <f t="shared" si="74"/>
        <v>1305.76</v>
      </c>
      <c r="DS60" s="32">
        <f t="shared" si="75"/>
        <v>1504.6</v>
      </c>
      <c r="DT60" s="32">
        <f t="shared" si="76"/>
        <v>1576.25</v>
      </c>
      <c r="DU60" s="31">
        <f t="shared" si="77"/>
        <v>4984.54</v>
      </c>
      <c r="DV60" s="31">
        <f t="shared" si="78"/>
        <v>2962.67</v>
      </c>
      <c r="DW60" s="31">
        <f t="shared" si="79"/>
        <v>4123.93</v>
      </c>
      <c r="DX60" s="31">
        <f t="shared" si="80"/>
        <v>2389.31</v>
      </c>
      <c r="DY60" s="31">
        <f t="shared" si="81"/>
        <v>2472.7399999999998</v>
      </c>
      <c r="DZ60" s="31">
        <f t="shared" si="82"/>
        <v>2835.4</v>
      </c>
      <c r="EA60" s="31">
        <f t="shared" si="83"/>
        <v>1153.6099999999999</v>
      </c>
      <c r="EB60" s="31">
        <f t="shared" si="84"/>
        <v>4589.1000000000004</v>
      </c>
      <c r="EC60" s="31">
        <f t="shared" si="85"/>
        <v>6237.65</v>
      </c>
      <c r="ED60" s="31">
        <f t="shared" si="86"/>
        <v>5855.53</v>
      </c>
      <c r="EE60" s="31">
        <f t="shared" si="87"/>
        <v>6677.11</v>
      </c>
      <c r="EF60" s="31">
        <f t="shared" si="88"/>
        <v>6924.04</v>
      </c>
      <c r="EG60" s="32">
        <f t="shared" si="89"/>
        <v>26363.659999999996</v>
      </c>
      <c r="EH60" s="32">
        <f t="shared" si="90"/>
        <v>15791.889999999998</v>
      </c>
      <c r="EI60" s="32">
        <f t="shared" si="91"/>
        <v>22143.670000000002</v>
      </c>
      <c r="EJ60" s="32">
        <f t="shared" si="92"/>
        <v>12931.73</v>
      </c>
      <c r="EK60" s="32">
        <f t="shared" si="93"/>
        <v>13487.62</v>
      </c>
      <c r="EL60" s="32">
        <f t="shared" si="94"/>
        <v>15591.79</v>
      </c>
      <c r="EM60" s="32">
        <f t="shared" si="95"/>
        <v>6394.31</v>
      </c>
      <c r="EN60" s="32">
        <f t="shared" si="96"/>
        <v>25648.93</v>
      </c>
      <c r="EO60" s="32">
        <f t="shared" si="97"/>
        <v>35157.229999999996</v>
      </c>
      <c r="EP60" s="32">
        <f t="shared" si="98"/>
        <v>33276.430000000008</v>
      </c>
      <c r="EQ60" s="32">
        <f t="shared" si="99"/>
        <v>38273.609999999993</v>
      </c>
      <c r="ER60" s="32">
        <f t="shared" si="100"/>
        <v>40025.280000000006</v>
      </c>
    </row>
    <row r="61" spans="1:148" x14ac:dyDescent="0.25">
      <c r="A61" t="s">
        <v>500</v>
      </c>
      <c r="B61" s="1" t="s">
        <v>84</v>
      </c>
      <c r="C61" t="str">
        <f t="shared" ca="1" si="198"/>
        <v>HAL1</v>
      </c>
      <c r="D61" t="str">
        <f t="shared" ca="1" si="199"/>
        <v>Halkirk Wind Facility</v>
      </c>
      <c r="N61" s="51">
        <v>0.307</v>
      </c>
      <c r="O61" s="51">
        <v>13299.864</v>
      </c>
      <c r="P61" s="51">
        <v>30562.122500000001</v>
      </c>
      <c r="Q61" s="32"/>
      <c r="R61" s="32"/>
      <c r="S61" s="32"/>
      <c r="T61" s="32"/>
      <c r="U61" s="32"/>
      <c r="V61" s="32"/>
      <c r="W61" s="32"/>
      <c r="X61" s="32"/>
      <c r="Y61" s="32"/>
      <c r="Z61" s="32">
        <v>73.28</v>
      </c>
      <c r="AA61" s="32">
        <v>1037863.06</v>
      </c>
      <c r="AB61" s="32">
        <v>1441943.42</v>
      </c>
      <c r="AL61" s="2">
        <v>4.67</v>
      </c>
      <c r="AM61" s="2">
        <v>4.67</v>
      </c>
      <c r="AN61" s="2">
        <v>4.67</v>
      </c>
      <c r="AO61" s="33"/>
      <c r="AP61" s="33"/>
      <c r="AQ61" s="33"/>
      <c r="AR61" s="33"/>
      <c r="AS61" s="33"/>
      <c r="AT61" s="33"/>
      <c r="AU61" s="33"/>
      <c r="AV61" s="33"/>
      <c r="AW61" s="33"/>
      <c r="AX61" s="33">
        <v>3.42</v>
      </c>
      <c r="AY61" s="33">
        <v>48468.2</v>
      </c>
      <c r="AZ61" s="33">
        <v>67338.759999999995</v>
      </c>
      <c r="BA61" s="31">
        <f t="shared" si="41"/>
        <v>0</v>
      </c>
      <c r="BB61" s="31">
        <f t="shared" si="42"/>
        <v>0</v>
      </c>
      <c r="BC61" s="31">
        <f t="shared" si="43"/>
        <v>0</v>
      </c>
      <c r="BD61" s="31">
        <f t="shared" si="44"/>
        <v>0</v>
      </c>
      <c r="BE61" s="31">
        <f t="shared" si="45"/>
        <v>0</v>
      </c>
      <c r="BF61" s="31">
        <f t="shared" si="46"/>
        <v>0</v>
      </c>
      <c r="BG61" s="31">
        <f t="shared" si="47"/>
        <v>0</v>
      </c>
      <c r="BH61" s="31">
        <f t="shared" si="48"/>
        <v>0</v>
      </c>
      <c r="BI61" s="31">
        <f t="shared" si="49"/>
        <v>0</v>
      </c>
      <c r="BJ61" s="31">
        <f t="shared" si="50"/>
        <v>-0.4</v>
      </c>
      <c r="BK61" s="31">
        <f t="shared" si="51"/>
        <v>-5708.25</v>
      </c>
      <c r="BL61" s="31">
        <f t="shared" si="52"/>
        <v>-7930.69</v>
      </c>
      <c r="BM61" s="6">
        <v>8.5000000000000006E-2</v>
      </c>
      <c r="BN61" s="6">
        <v>8.5000000000000006E-2</v>
      </c>
      <c r="BO61" s="6">
        <v>8.5000000000000006E-2</v>
      </c>
      <c r="BP61" s="6">
        <v>8.5000000000000006E-2</v>
      </c>
      <c r="BQ61" s="6">
        <v>8.5000000000000006E-2</v>
      </c>
      <c r="BR61" s="6">
        <v>8.5000000000000006E-2</v>
      </c>
      <c r="BS61" s="6">
        <v>8.5000000000000006E-2</v>
      </c>
      <c r="BT61" s="6">
        <v>8.5000000000000006E-2</v>
      </c>
      <c r="BU61" s="6">
        <v>8.5000000000000006E-2</v>
      </c>
      <c r="BV61" s="6">
        <v>8.5000000000000006E-2</v>
      </c>
      <c r="BW61" s="6">
        <v>8.5000000000000006E-2</v>
      </c>
      <c r="BX61" s="6">
        <v>8.5000000000000006E-2</v>
      </c>
      <c r="BY61" s="31">
        <v>0</v>
      </c>
      <c r="BZ61" s="31">
        <v>0</v>
      </c>
      <c r="CA61" s="31">
        <v>0</v>
      </c>
      <c r="CB61" s="31">
        <v>0</v>
      </c>
      <c r="CC61" s="31">
        <v>0</v>
      </c>
      <c r="CD61" s="31">
        <v>0</v>
      </c>
      <c r="CE61" s="31">
        <v>0</v>
      </c>
      <c r="CF61" s="31">
        <v>0</v>
      </c>
      <c r="CG61" s="31">
        <v>0</v>
      </c>
      <c r="CH61" s="31">
        <v>6.23</v>
      </c>
      <c r="CI61" s="31">
        <v>88218.36</v>
      </c>
      <c r="CJ61" s="31">
        <v>122565.19</v>
      </c>
      <c r="CK61" s="32">
        <f t="shared" si="53"/>
        <v>0</v>
      </c>
      <c r="CL61" s="32">
        <f t="shared" si="54"/>
        <v>0</v>
      </c>
      <c r="CM61" s="32">
        <f t="shared" si="55"/>
        <v>0</v>
      </c>
      <c r="CN61" s="32">
        <f t="shared" si="56"/>
        <v>0</v>
      </c>
      <c r="CO61" s="32">
        <f t="shared" si="57"/>
        <v>0</v>
      </c>
      <c r="CP61" s="32">
        <f t="shared" si="58"/>
        <v>0</v>
      </c>
      <c r="CQ61" s="32">
        <f t="shared" si="59"/>
        <v>0</v>
      </c>
      <c r="CR61" s="32">
        <f t="shared" si="60"/>
        <v>0</v>
      </c>
      <c r="CS61" s="32">
        <f t="shared" si="61"/>
        <v>0</v>
      </c>
      <c r="CT61" s="32">
        <f t="shared" si="62"/>
        <v>-0.28999999999999998</v>
      </c>
      <c r="CU61" s="32">
        <f t="shared" si="63"/>
        <v>-4151.45</v>
      </c>
      <c r="CV61" s="32">
        <f t="shared" si="64"/>
        <v>-5767.77</v>
      </c>
      <c r="CW61" s="31">
        <f t="shared" si="186"/>
        <v>0</v>
      </c>
      <c r="CX61" s="31">
        <f t="shared" si="187"/>
        <v>0</v>
      </c>
      <c r="CY61" s="31">
        <f t="shared" si="188"/>
        <v>0</v>
      </c>
      <c r="CZ61" s="31">
        <f t="shared" si="189"/>
        <v>0</v>
      </c>
      <c r="DA61" s="31">
        <f t="shared" si="190"/>
        <v>0</v>
      </c>
      <c r="DB61" s="31">
        <f t="shared" si="191"/>
        <v>0</v>
      </c>
      <c r="DC61" s="31">
        <f t="shared" si="192"/>
        <v>0</v>
      </c>
      <c r="DD61" s="31">
        <f t="shared" si="193"/>
        <v>0</v>
      </c>
      <c r="DE61" s="31">
        <f t="shared" si="194"/>
        <v>0</v>
      </c>
      <c r="DF61" s="31">
        <f t="shared" si="195"/>
        <v>2.9200000000000004</v>
      </c>
      <c r="DG61" s="31">
        <f t="shared" si="196"/>
        <v>41306.960000000006</v>
      </c>
      <c r="DH61" s="31">
        <f t="shared" si="197"/>
        <v>57389.350000000006</v>
      </c>
      <c r="DI61" s="32">
        <f t="shared" si="65"/>
        <v>0</v>
      </c>
      <c r="DJ61" s="32">
        <f t="shared" si="66"/>
        <v>0</v>
      </c>
      <c r="DK61" s="32">
        <f t="shared" si="67"/>
        <v>0</v>
      </c>
      <c r="DL61" s="32">
        <f t="shared" si="68"/>
        <v>0</v>
      </c>
      <c r="DM61" s="32">
        <f t="shared" si="69"/>
        <v>0</v>
      </c>
      <c r="DN61" s="32">
        <f t="shared" si="70"/>
        <v>0</v>
      </c>
      <c r="DO61" s="32">
        <f t="shared" si="71"/>
        <v>0</v>
      </c>
      <c r="DP61" s="32">
        <f t="shared" si="72"/>
        <v>0</v>
      </c>
      <c r="DQ61" s="32">
        <f t="shared" si="73"/>
        <v>0</v>
      </c>
      <c r="DR61" s="32">
        <f t="shared" si="74"/>
        <v>0.15</v>
      </c>
      <c r="DS61" s="32">
        <f t="shared" si="75"/>
        <v>2065.35</v>
      </c>
      <c r="DT61" s="32">
        <f t="shared" si="76"/>
        <v>2869.47</v>
      </c>
      <c r="DU61" s="31">
        <f t="shared" si="77"/>
        <v>0</v>
      </c>
      <c r="DV61" s="31">
        <f t="shared" si="78"/>
        <v>0</v>
      </c>
      <c r="DW61" s="31">
        <f t="shared" si="79"/>
        <v>0</v>
      </c>
      <c r="DX61" s="31">
        <f t="shared" si="80"/>
        <v>0</v>
      </c>
      <c r="DY61" s="31">
        <f t="shared" si="81"/>
        <v>0</v>
      </c>
      <c r="DZ61" s="31">
        <f t="shared" si="82"/>
        <v>0</v>
      </c>
      <c r="EA61" s="31">
        <f t="shared" si="83"/>
        <v>0</v>
      </c>
      <c r="EB61" s="31">
        <f t="shared" si="84"/>
        <v>0</v>
      </c>
      <c r="EC61" s="31">
        <f t="shared" si="85"/>
        <v>0</v>
      </c>
      <c r="ED61" s="31">
        <f t="shared" si="86"/>
        <v>0.65</v>
      </c>
      <c r="EE61" s="31">
        <f t="shared" si="87"/>
        <v>9165.6200000000008</v>
      </c>
      <c r="EF61" s="31">
        <f t="shared" si="88"/>
        <v>12604.79</v>
      </c>
      <c r="EG61" s="32">
        <f t="shared" si="89"/>
        <v>0</v>
      </c>
      <c r="EH61" s="32">
        <f t="shared" si="90"/>
        <v>0</v>
      </c>
      <c r="EI61" s="32">
        <f t="shared" si="91"/>
        <v>0</v>
      </c>
      <c r="EJ61" s="32">
        <f t="shared" si="92"/>
        <v>0</v>
      </c>
      <c r="EK61" s="32">
        <f t="shared" si="93"/>
        <v>0</v>
      </c>
      <c r="EL61" s="32">
        <f t="shared" si="94"/>
        <v>0</v>
      </c>
      <c r="EM61" s="32">
        <f t="shared" si="95"/>
        <v>0</v>
      </c>
      <c r="EN61" s="32">
        <f t="shared" si="96"/>
        <v>0</v>
      </c>
      <c r="EO61" s="32">
        <f t="shared" si="97"/>
        <v>0</v>
      </c>
      <c r="EP61" s="32">
        <f t="shared" si="98"/>
        <v>3.72</v>
      </c>
      <c r="EQ61" s="32">
        <f t="shared" si="99"/>
        <v>52537.930000000008</v>
      </c>
      <c r="ER61" s="32">
        <f t="shared" si="100"/>
        <v>72863.610000000015</v>
      </c>
    </row>
    <row r="62" spans="1:148" x14ac:dyDescent="0.25">
      <c r="A62" t="s">
        <v>463</v>
      </c>
      <c r="B62" s="1" t="s">
        <v>92</v>
      </c>
      <c r="C62" t="str">
        <f t="shared" ca="1" si="198"/>
        <v>HRM</v>
      </c>
      <c r="D62" t="str">
        <f t="shared" ca="1" si="199"/>
        <v>H. R. Milner</v>
      </c>
      <c r="E62" s="51">
        <v>56473.707583000003</v>
      </c>
      <c r="F62" s="51">
        <v>65388.141767000001</v>
      </c>
      <c r="G62" s="51">
        <v>67626.356182999996</v>
      </c>
      <c r="H62" s="51">
        <v>48955.536781000003</v>
      </c>
      <c r="I62" s="51">
        <v>4808.3144300000004</v>
      </c>
      <c r="J62" s="51">
        <v>35669.380345999998</v>
      </c>
      <c r="K62" s="51">
        <v>41971.617560999999</v>
      </c>
      <c r="L62" s="51">
        <v>56794.649722000002</v>
      </c>
      <c r="M62" s="51">
        <v>61313.925878000002</v>
      </c>
      <c r="N62" s="51">
        <v>67847.870102000001</v>
      </c>
      <c r="O62" s="51">
        <v>74271.473230000003</v>
      </c>
      <c r="P62" s="51">
        <v>53320.451119999998</v>
      </c>
      <c r="Q62" s="32">
        <v>3399184.35</v>
      </c>
      <c r="R62" s="32">
        <v>3080456.01</v>
      </c>
      <c r="S62" s="32">
        <v>4316683.84</v>
      </c>
      <c r="T62" s="32">
        <v>3219210.98</v>
      </c>
      <c r="U62" s="32">
        <v>143766.03</v>
      </c>
      <c r="V62" s="32">
        <v>2610562.38</v>
      </c>
      <c r="W62" s="32">
        <v>6236940.2599999998</v>
      </c>
      <c r="X62" s="32">
        <v>4965171.1500000004</v>
      </c>
      <c r="Y62" s="32">
        <v>10333393.970000001</v>
      </c>
      <c r="Z62" s="32">
        <v>8124936.3899999997</v>
      </c>
      <c r="AA62" s="32">
        <v>7170546.5300000003</v>
      </c>
      <c r="AB62" s="32">
        <v>3927514.58</v>
      </c>
      <c r="AC62" s="2">
        <v>-0.9</v>
      </c>
      <c r="AD62" s="2">
        <v>-0.9</v>
      </c>
      <c r="AE62" s="2">
        <v>-0.9</v>
      </c>
      <c r="AF62" s="2">
        <v>-0.9</v>
      </c>
      <c r="AG62" s="2">
        <v>-0.9</v>
      </c>
      <c r="AH62" s="2">
        <v>-0.9</v>
      </c>
      <c r="AI62" s="2">
        <v>-0.9</v>
      </c>
      <c r="AJ62" s="2">
        <v>-1.55</v>
      </c>
      <c r="AK62" s="2">
        <v>-1.55</v>
      </c>
      <c r="AL62" s="2">
        <v>-1.55</v>
      </c>
      <c r="AM62" s="2">
        <v>-1.55</v>
      </c>
      <c r="AN62" s="2">
        <v>-1.55</v>
      </c>
      <c r="AO62" s="33">
        <v>-30592.66</v>
      </c>
      <c r="AP62" s="33">
        <v>-27724.1</v>
      </c>
      <c r="AQ62" s="33">
        <v>-38850.15</v>
      </c>
      <c r="AR62" s="33">
        <v>-28972.9</v>
      </c>
      <c r="AS62" s="33">
        <v>-1293.8900000000001</v>
      </c>
      <c r="AT62" s="33">
        <v>-23495.06</v>
      </c>
      <c r="AU62" s="33">
        <v>-56132.46</v>
      </c>
      <c r="AV62" s="33">
        <v>-76960.149999999994</v>
      </c>
      <c r="AW62" s="33">
        <v>-160167.60999999999</v>
      </c>
      <c r="AX62" s="33">
        <v>-125936.51</v>
      </c>
      <c r="AY62" s="33">
        <v>-111143.47</v>
      </c>
      <c r="AZ62" s="33">
        <v>-60876.480000000003</v>
      </c>
      <c r="BA62" s="31">
        <f t="shared" si="41"/>
        <v>339.92</v>
      </c>
      <c r="BB62" s="31">
        <f t="shared" si="42"/>
        <v>308.05</v>
      </c>
      <c r="BC62" s="31">
        <f t="shared" si="43"/>
        <v>431.67</v>
      </c>
      <c r="BD62" s="31">
        <f t="shared" si="44"/>
        <v>-11589.16</v>
      </c>
      <c r="BE62" s="31">
        <f t="shared" si="45"/>
        <v>-517.55999999999995</v>
      </c>
      <c r="BF62" s="31">
        <f t="shared" si="46"/>
        <v>-9398.02</v>
      </c>
      <c r="BG62" s="31">
        <f t="shared" si="47"/>
        <v>-22452.98</v>
      </c>
      <c r="BH62" s="31">
        <f t="shared" si="48"/>
        <v>-44686.54</v>
      </c>
      <c r="BI62" s="31">
        <f t="shared" si="49"/>
        <v>-93000.55</v>
      </c>
      <c r="BJ62" s="31">
        <f t="shared" si="50"/>
        <v>-44687.15</v>
      </c>
      <c r="BK62" s="31">
        <f t="shared" si="51"/>
        <v>-39438.01</v>
      </c>
      <c r="BL62" s="31">
        <f t="shared" si="52"/>
        <v>-21601.33</v>
      </c>
      <c r="BM62" s="6">
        <v>-0.10920000000000001</v>
      </c>
      <c r="BN62" s="6">
        <v>-0.10920000000000001</v>
      </c>
      <c r="BO62" s="6">
        <v>-0.10920000000000001</v>
      </c>
      <c r="BP62" s="6">
        <v>-0.10920000000000001</v>
      </c>
      <c r="BQ62" s="6">
        <v>-0.10920000000000001</v>
      </c>
      <c r="BR62" s="6">
        <v>-0.10920000000000001</v>
      </c>
      <c r="BS62" s="6">
        <v>-0.10920000000000001</v>
      </c>
      <c r="BT62" s="6">
        <v>-0.10920000000000001</v>
      </c>
      <c r="BU62" s="6">
        <v>-0.10920000000000001</v>
      </c>
      <c r="BV62" s="6">
        <v>-0.10920000000000001</v>
      </c>
      <c r="BW62" s="6">
        <v>-0.10920000000000001</v>
      </c>
      <c r="BX62" s="6">
        <v>-0.10920000000000001</v>
      </c>
      <c r="BY62" s="31">
        <v>-371190.93</v>
      </c>
      <c r="BZ62" s="31">
        <v>-336385.8</v>
      </c>
      <c r="CA62" s="31">
        <v>-471381.88</v>
      </c>
      <c r="CB62" s="31">
        <v>-351537.84</v>
      </c>
      <c r="CC62" s="31">
        <v>-15699.25</v>
      </c>
      <c r="CD62" s="31">
        <v>-285073.40999999997</v>
      </c>
      <c r="CE62" s="31">
        <v>-681073.88</v>
      </c>
      <c r="CF62" s="31">
        <v>-542196.68999999994</v>
      </c>
      <c r="CG62" s="31">
        <v>-1128406.6200000001</v>
      </c>
      <c r="CH62" s="31">
        <v>-887243.05</v>
      </c>
      <c r="CI62" s="31">
        <v>-783023.68</v>
      </c>
      <c r="CJ62" s="31">
        <v>-428884.59</v>
      </c>
      <c r="CK62" s="32">
        <f t="shared" si="53"/>
        <v>-13596.74</v>
      </c>
      <c r="CL62" s="32">
        <f t="shared" si="54"/>
        <v>-12321.82</v>
      </c>
      <c r="CM62" s="32">
        <f t="shared" si="55"/>
        <v>-17266.740000000002</v>
      </c>
      <c r="CN62" s="32">
        <f t="shared" si="56"/>
        <v>-12876.84</v>
      </c>
      <c r="CO62" s="32">
        <f t="shared" si="57"/>
        <v>-575.05999999999995</v>
      </c>
      <c r="CP62" s="32">
        <f t="shared" si="58"/>
        <v>-10442.25</v>
      </c>
      <c r="CQ62" s="32">
        <f t="shared" si="59"/>
        <v>-24947.759999999998</v>
      </c>
      <c r="CR62" s="32">
        <f t="shared" si="60"/>
        <v>-19860.68</v>
      </c>
      <c r="CS62" s="32">
        <f t="shared" si="61"/>
        <v>-41333.58</v>
      </c>
      <c r="CT62" s="32">
        <f t="shared" si="62"/>
        <v>-32499.75</v>
      </c>
      <c r="CU62" s="32">
        <f t="shared" si="63"/>
        <v>-28682.19</v>
      </c>
      <c r="CV62" s="32">
        <f t="shared" si="64"/>
        <v>-15710.06</v>
      </c>
      <c r="CW62" s="31">
        <f t="shared" si="186"/>
        <v>-354534.93</v>
      </c>
      <c r="CX62" s="31">
        <f t="shared" si="187"/>
        <v>-321291.57</v>
      </c>
      <c r="CY62" s="31">
        <f t="shared" si="188"/>
        <v>-450230.13999999996</v>
      </c>
      <c r="CZ62" s="31">
        <f t="shared" si="189"/>
        <v>-323852.62000000005</v>
      </c>
      <c r="DA62" s="31">
        <f t="shared" si="190"/>
        <v>-14462.86</v>
      </c>
      <c r="DB62" s="31">
        <f t="shared" si="191"/>
        <v>-262622.57999999996</v>
      </c>
      <c r="DC62" s="31">
        <f t="shared" si="192"/>
        <v>-627436.20000000007</v>
      </c>
      <c r="DD62" s="31">
        <f t="shared" si="193"/>
        <v>-440410.68</v>
      </c>
      <c r="DE62" s="31">
        <f t="shared" si="194"/>
        <v>-916572.04000000015</v>
      </c>
      <c r="DF62" s="31">
        <f t="shared" si="195"/>
        <v>-749119.14</v>
      </c>
      <c r="DG62" s="31">
        <f t="shared" si="196"/>
        <v>-661124.39</v>
      </c>
      <c r="DH62" s="31">
        <f t="shared" si="197"/>
        <v>-362116.84</v>
      </c>
      <c r="DI62" s="32">
        <f t="shared" si="65"/>
        <v>-17726.75</v>
      </c>
      <c r="DJ62" s="32">
        <f t="shared" si="66"/>
        <v>-16064.58</v>
      </c>
      <c r="DK62" s="32">
        <f t="shared" si="67"/>
        <v>-22511.51</v>
      </c>
      <c r="DL62" s="32">
        <f t="shared" si="68"/>
        <v>-16192.63</v>
      </c>
      <c r="DM62" s="32">
        <f t="shared" si="69"/>
        <v>-723.14</v>
      </c>
      <c r="DN62" s="32">
        <f t="shared" si="70"/>
        <v>-13131.13</v>
      </c>
      <c r="DO62" s="32">
        <f t="shared" si="71"/>
        <v>-31371.81</v>
      </c>
      <c r="DP62" s="32">
        <f t="shared" si="72"/>
        <v>-22020.53</v>
      </c>
      <c r="DQ62" s="32">
        <f t="shared" si="73"/>
        <v>-45828.6</v>
      </c>
      <c r="DR62" s="32">
        <f t="shared" si="74"/>
        <v>-37455.96</v>
      </c>
      <c r="DS62" s="32">
        <f t="shared" si="75"/>
        <v>-33056.22</v>
      </c>
      <c r="DT62" s="32">
        <f t="shared" si="76"/>
        <v>-18105.84</v>
      </c>
      <c r="DU62" s="31">
        <f t="shared" si="77"/>
        <v>-86792.69</v>
      </c>
      <c r="DV62" s="31">
        <f t="shared" si="78"/>
        <v>-77906.12</v>
      </c>
      <c r="DW62" s="31">
        <f t="shared" si="79"/>
        <v>-108189.84</v>
      </c>
      <c r="DX62" s="31">
        <f t="shared" si="80"/>
        <v>-77067.12</v>
      </c>
      <c r="DY62" s="31">
        <f t="shared" si="81"/>
        <v>-3409.12</v>
      </c>
      <c r="DZ62" s="31">
        <f t="shared" si="82"/>
        <v>-61292.54</v>
      </c>
      <c r="EA62" s="31">
        <f t="shared" si="83"/>
        <v>-145020.78</v>
      </c>
      <c r="EB62" s="31">
        <f t="shared" si="84"/>
        <v>-100767.32</v>
      </c>
      <c r="EC62" s="31">
        <f t="shared" si="85"/>
        <v>-207579.59</v>
      </c>
      <c r="ED62" s="31">
        <f t="shared" si="86"/>
        <v>-167967.3</v>
      </c>
      <c r="EE62" s="31">
        <f t="shared" si="87"/>
        <v>-146697.22</v>
      </c>
      <c r="EF62" s="31">
        <f t="shared" si="88"/>
        <v>-79534.039999999994</v>
      </c>
      <c r="EG62" s="32">
        <f t="shared" si="89"/>
        <v>-459054.37</v>
      </c>
      <c r="EH62" s="32">
        <f t="shared" si="90"/>
        <v>-415262.27</v>
      </c>
      <c r="EI62" s="32">
        <f t="shared" si="91"/>
        <v>-580931.49</v>
      </c>
      <c r="EJ62" s="32">
        <f t="shared" si="92"/>
        <v>-417112.37000000005</v>
      </c>
      <c r="EK62" s="32">
        <f t="shared" si="93"/>
        <v>-18595.12</v>
      </c>
      <c r="EL62" s="32">
        <f t="shared" si="94"/>
        <v>-337046.24999999994</v>
      </c>
      <c r="EM62" s="32">
        <f t="shared" si="95"/>
        <v>-803828.79000000015</v>
      </c>
      <c r="EN62" s="32">
        <f t="shared" si="96"/>
        <v>-563198.53</v>
      </c>
      <c r="EO62" s="32">
        <f t="shared" si="97"/>
        <v>-1169980.2300000002</v>
      </c>
      <c r="EP62" s="32">
        <f t="shared" si="98"/>
        <v>-954542.39999999991</v>
      </c>
      <c r="EQ62" s="32">
        <f t="shared" si="99"/>
        <v>-840877.83</v>
      </c>
      <c r="ER62" s="32">
        <f t="shared" si="100"/>
        <v>-459756.72000000003</v>
      </c>
    </row>
    <row r="63" spans="1:148" x14ac:dyDescent="0.25">
      <c r="A63" t="s">
        <v>445</v>
      </c>
      <c r="B63" s="1" t="s">
        <v>128</v>
      </c>
      <c r="C63" t="str">
        <f t="shared" ca="1" si="198"/>
        <v>HSH</v>
      </c>
      <c r="D63" t="str">
        <f t="shared" ca="1" si="199"/>
        <v>Horseshoe Hydro Facility</v>
      </c>
      <c r="E63" s="51">
        <v>5089.4569966999998</v>
      </c>
      <c r="F63" s="51">
        <v>4956.4386321000002</v>
      </c>
      <c r="G63" s="51">
        <v>5692.8622828999996</v>
      </c>
      <c r="H63" s="51">
        <v>6025.3163409999997</v>
      </c>
      <c r="I63" s="51">
        <v>8532.8141720999993</v>
      </c>
      <c r="J63" s="51">
        <v>9722.8282440000003</v>
      </c>
      <c r="K63" s="51">
        <v>8415.6129486999998</v>
      </c>
      <c r="L63" s="51">
        <v>8860.4105459999992</v>
      </c>
      <c r="M63" s="51">
        <v>6776.2443638000004</v>
      </c>
      <c r="N63" s="51">
        <v>5545.7512417999997</v>
      </c>
      <c r="O63" s="51">
        <v>3712.4626667000002</v>
      </c>
      <c r="P63" s="51">
        <v>6073.5783302</v>
      </c>
      <c r="Q63" s="32">
        <v>433066.94</v>
      </c>
      <c r="R63" s="32">
        <v>224293.38</v>
      </c>
      <c r="S63" s="32">
        <v>296315.39</v>
      </c>
      <c r="T63" s="32">
        <v>254394.23999999999</v>
      </c>
      <c r="U63" s="32">
        <v>253741.14</v>
      </c>
      <c r="V63" s="32">
        <v>487657.38</v>
      </c>
      <c r="W63" s="32">
        <v>630096.93000000005</v>
      </c>
      <c r="X63" s="32">
        <v>533306.42000000004</v>
      </c>
      <c r="Y63" s="32">
        <v>774352.81</v>
      </c>
      <c r="Z63" s="32">
        <v>502586.41</v>
      </c>
      <c r="AA63" s="32">
        <v>334051.82</v>
      </c>
      <c r="AB63" s="32">
        <v>367703.24</v>
      </c>
      <c r="AC63" s="2">
        <v>-0.42</v>
      </c>
      <c r="AD63" s="2">
        <v>-0.42</v>
      </c>
      <c r="AE63" s="2">
        <v>-0.42</v>
      </c>
      <c r="AF63" s="2">
        <v>-0.42</v>
      </c>
      <c r="AG63" s="2">
        <v>-0.42</v>
      </c>
      <c r="AH63" s="2">
        <v>-0.42</v>
      </c>
      <c r="AI63" s="2">
        <v>-0.42</v>
      </c>
      <c r="AJ63" s="2">
        <v>-1.04</v>
      </c>
      <c r="AK63" s="2">
        <v>-1.04</v>
      </c>
      <c r="AL63" s="2">
        <v>-1.04</v>
      </c>
      <c r="AM63" s="2">
        <v>-1.04</v>
      </c>
      <c r="AN63" s="2">
        <v>-1.04</v>
      </c>
      <c r="AO63" s="33">
        <v>-1818.88</v>
      </c>
      <c r="AP63" s="33">
        <v>-942.03</v>
      </c>
      <c r="AQ63" s="33">
        <v>-1244.52</v>
      </c>
      <c r="AR63" s="33">
        <v>-1068.46</v>
      </c>
      <c r="AS63" s="33">
        <v>-1065.71</v>
      </c>
      <c r="AT63" s="33">
        <v>-2048.16</v>
      </c>
      <c r="AU63" s="33">
        <v>-2646.41</v>
      </c>
      <c r="AV63" s="33">
        <v>-5546.39</v>
      </c>
      <c r="AW63" s="33">
        <v>-8053.27</v>
      </c>
      <c r="AX63" s="33">
        <v>-5226.8999999999996</v>
      </c>
      <c r="AY63" s="33">
        <v>-3474.14</v>
      </c>
      <c r="AZ63" s="33">
        <v>-3824.11</v>
      </c>
      <c r="BA63" s="31">
        <f t="shared" si="41"/>
        <v>43.31</v>
      </c>
      <c r="BB63" s="31">
        <f t="shared" si="42"/>
        <v>22.43</v>
      </c>
      <c r="BC63" s="31">
        <f t="shared" si="43"/>
        <v>29.63</v>
      </c>
      <c r="BD63" s="31">
        <f t="shared" si="44"/>
        <v>-915.82</v>
      </c>
      <c r="BE63" s="31">
        <f t="shared" si="45"/>
        <v>-913.47</v>
      </c>
      <c r="BF63" s="31">
        <f t="shared" si="46"/>
        <v>-1755.57</v>
      </c>
      <c r="BG63" s="31">
        <f t="shared" si="47"/>
        <v>-2268.35</v>
      </c>
      <c r="BH63" s="31">
        <f t="shared" si="48"/>
        <v>-4799.76</v>
      </c>
      <c r="BI63" s="31">
        <f t="shared" si="49"/>
        <v>-6969.18</v>
      </c>
      <c r="BJ63" s="31">
        <f t="shared" si="50"/>
        <v>-2764.23</v>
      </c>
      <c r="BK63" s="31">
        <f t="shared" si="51"/>
        <v>-1837.29</v>
      </c>
      <c r="BL63" s="31">
        <f t="shared" si="52"/>
        <v>-2022.37</v>
      </c>
      <c r="BM63" s="6">
        <v>-3.7000000000000002E-3</v>
      </c>
      <c r="BN63" s="6">
        <v>-3.7000000000000002E-3</v>
      </c>
      <c r="BO63" s="6">
        <v>-3.7000000000000002E-3</v>
      </c>
      <c r="BP63" s="6">
        <v>-3.7000000000000002E-3</v>
      </c>
      <c r="BQ63" s="6">
        <v>-3.7000000000000002E-3</v>
      </c>
      <c r="BR63" s="6">
        <v>-3.7000000000000002E-3</v>
      </c>
      <c r="BS63" s="6">
        <v>-3.7000000000000002E-3</v>
      </c>
      <c r="BT63" s="6">
        <v>-3.7000000000000002E-3</v>
      </c>
      <c r="BU63" s="6">
        <v>-3.7000000000000002E-3</v>
      </c>
      <c r="BV63" s="6">
        <v>-3.7000000000000002E-3</v>
      </c>
      <c r="BW63" s="6">
        <v>-3.7000000000000002E-3</v>
      </c>
      <c r="BX63" s="6">
        <v>-3.7000000000000002E-3</v>
      </c>
      <c r="BY63" s="31">
        <v>-1602.35</v>
      </c>
      <c r="BZ63" s="31">
        <v>-829.89</v>
      </c>
      <c r="CA63" s="31">
        <v>-1096.3699999999999</v>
      </c>
      <c r="CB63" s="31">
        <v>-941.26</v>
      </c>
      <c r="CC63" s="31">
        <v>-938.84</v>
      </c>
      <c r="CD63" s="31">
        <v>-1804.33</v>
      </c>
      <c r="CE63" s="31">
        <v>-2331.36</v>
      </c>
      <c r="CF63" s="31">
        <v>-1973.23</v>
      </c>
      <c r="CG63" s="31">
        <v>-2865.11</v>
      </c>
      <c r="CH63" s="31">
        <v>-1859.57</v>
      </c>
      <c r="CI63" s="31">
        <v>-1235.99</v>
      </c>
      <c r="CJ63" s="31">
        <v>-1360.5</v>
      </c>
      <c r="CK63" s="32">
        <f t="shared" si="53"/>
        <v>-1732.27</v>
      </c>
      <c r="CL63" s="32">
        <f t="shared" si="54"/>
        <v>-897.17</v>
      </c>
      <c r="CM63" s="32">
        <f t="shared" si="55"/>
        <v>-1185.26</v>
      </c>
      <c r="CN63" s="32">
        <f t="shared" si="56"/>
        <v>-1017.58</v>
      </c>
      <c r="CO63" s="32">
        <f t="shared" si="57"/>
        <v>-1014.96</v>
      </c>
      <c r="CP63" s="32">
        <f t="shared" si="58"/>
        <v>-1950.63</v>
      </c>
      <c r="CQ63" s="32">
        <f t="shared" si="59"/>
        <v>-2520.39</v>
      </c>
      <c r="CR63" s="32">
        <f t="shared" si="60"/>
        <v>-2133.23</v>
      </c>
      <c r="CS63" s="32">
        <f t="shared" si="61"/>
        <v>-3097.41</v>
      </c>
      <c r="CT63" s="32">
        <f t="shared" si="62"/>
        <v>-2010.35</v>
      </c>
      <c r="CU63" s="32">
        <f t="shared" si="63"/>
        <v>-1336.21</v>
      </c>
      <c r="CV63" s="32">
        <f t="shared" si="64"/>
        <v>-1470.81</v>
      </c>
      <c r="CW63" s="31">
        <f t="shared" si="186"/>
        <v>-1559.0499999999997</v>
      </c>
      <c r="CX63" s="31">
        <f t="shared" si="187"/>
        <v>-807.45999999999992</v>
      </c>
      <c r="CY63" s="31">
        <f t="shared" si="188"/>
        <v>-1066.7400000000002</v>
      </c>
      <c r="CZ63" s="31">
        <f t="shared" si="189"/>
        <v>25.439999999999941</v>
      </c>
      <c r="DA63" s="31">
        <f t="shared" si="190"/>
        <v>25.379999999999882</v>
      </c>
      <c r="DB63" s="31">
        <f t="shared" si="191"/>
        <v>48.769999999999754</v>
      </c>
      <c r="DC63" s="31">
        <f t="shared" si="192"/>
        <v>63.009999999999764</v>
      </c>
      <c r="DD63" s="31">
        <f t="shared" si="193"/>
        <v>6239.6900000000005</v>
      </c>
      <c r="DE63" s="31">
        <f t="shared" si="194"/>
        <v>9059.93</v>
      </c>
      <c r="DF63" s="31">
        <f t="shared" si="195"/>
        <v>4121.2099999999991</v>
      </c>
      <c r="DG63" s="31">
        <f t="shared" si="196"/>
        <v>2739.23</v>
      </c>
      <c r="DH63" s="31">
        <f t="shared" si="197"/>
        <v>3015.17</v>
      </c>
      <c r="DI63" s="32">
        <f t="shared" si="65"/>
        <v>-77.95</v>
      </c>
      <c r="DJ63" s="32">
        <f t="shared" si="66"/>
        <v>-40.369999999999997</v>
      </c>
      <c r="DK63" s="32">
        <f t="shared" si="67"/>
        <v>-53.34</v>
      </c>
      <c r="DL63" s="32">
        <f t="shared" si="68"/>
        <v>1.27</v>
      </c>
      <c r="DM63" s="32">
        <f t="shared" si="69"/>
        <v>1.27</v>
      </c>
      <c r="DN63" s="32">
        <f t="shared" si="70"/>
        <v>2.44</v>
      </c>
      <c r="DO63" s="32">
        <f t="shared" si="71"/>
        <v>3.15</v>
      </c>
      <c r="DP63" s="32">
        <f t="shared" si="72"/>
        <v>311.98</v>
      </c>
      <c r="DQ63" s="32">
        <f t="shared" si="73"/>
        <v>453</v>
      </c>
      <c r="DR63" s="32">
        <f t="shared" si="74"/>
        <v>206.06</v>
      </c>
      <c r="DS63" s="32">
        <f t="shared" si="75"/>
        <v>136.96</v>
      </c>
      <c r="DT63" s="32">
        <f t="shared" si="76"/>
        <v>150.76</v>
      </c>
      <c r="DU63" s="31">
        <f t="shared" si="77"/>
        <v>-381.67</v>
      </c>
      <c r="DV63" s="31">
        <f t="shared" si="78"/>
        <v>-195.79</v>
      </c>
      <c r="DW63" s="31">
        <f t="shared" si="79"/>
        <v>-256.33999999999997</v>
      </c>
      <c r="DX63" s="31">
        <f t="shared" si="80"/>
        <v>6.05</v>
      </c>
      <c r="DY63" s="31">
        <f t="shared" si="81"/>
        <v>5.98</v>
      </c>
      <c r="DZ63" s="31">
        <f t="shared" si="82"/>
        <v>11.38</v>
      </c>
      <c r="EA63" s="31">
        <f t="shared" si="83"/>
        <v>14.56</v>
      </c>
      <c r="EB63" s="31">
        <f t="shared" si="84"/>
        <v>1427.66</v>
      </c>
      <c r="EC63" s="31">
        <f t="shared" si="85"/>
        <v>2051.84</v>
      </c>
      <c r="ED63" s="31">
        <f t="shared" si="86"/>
        <v>924.06</v>
      </c>
      <c r="EE63" s="31">
        <f t="shared" si="87"/>
        <v>607.80999999999995</v>
      </c>
      <c r="EF63" s="31">
        <f t="shared" si="88"/>
        <v>662.24</v>
      </c>
      <c r="EG63" s="32">
        <f t="shared" si="89"/>
        <v>-2018.6699999999998</v>
      </c>
      <c r="EH63" s="32">
        <f t="shared" si="90"/>
        <v>-1043.6199999999999</v>
      </c>
      <c r="EI63" s="32">
        <f t="shared" si="91"/>
        <v>-1376.42</v>
      </c>
      <c r="EJ63" s="32">
        <f t="shared" si="92"/>
        <v>32.759999999999941</v>
      </c>
      <c r="EK63" s="32">
        <f t="shared" si="93"/>
        <v>32.629999999999882</v>
      </c>
      <c r="EL63" s="32">
        <f t="shared" si="94"/>
        <v>62.589999999999755</v>
      </c>
      <c r="EM63" s="32">
        <f t="shared" si="95"/>
        <v>80.719999999999771</v>
      </c>
      <c r="EN63" s="32">
        <f t="shared" si="96"/>
        <v>7979.33</v>
      </c>
      <c r="EO63" s="32">
        <f t="shared" si="97"/>
        <v>11564.77</v>
      </c>
      <c r="EP63" s="32">
        <f t="shared" si="98"/>
        <v>5251.33</v>
      </c>
      <c r="EQ63" s="32">
        <f t="shared" si="99"/>
        <v>3484</v>
      </c>
      <c r="ER63" s="32">
        <f t="shared" si="100"/>
        <v>3828.17</v>
      </c>
    </row>
    <row r="64" spans="1:148" x14ac:dyDescent="0.25">
      <c r="A64" t="s">
        <v>444</v>
      </c>
      <c r="B64" s="1" t="s">
        <v>161</v>
      </c>
      <c r="C64" t="str">
        <f t="shared" ca="1" si="198"/>
        <v>IEW1</v>
      </c>
      <c r="D64" t="str">
        <f t="shared" ca="1" si="199"/>
        <v>Summerview 1 Wind Facility</v>
      </c>
      <c r="E64" s="51">
        <v>24930.420699999999</v>
      </c>
      <c r="F64" s="51">
        <v>16727.5975</v>
      </c>
      <c r="G64" s="51">
        <v>19000.406200000001</v>
      </c>
      <c r="H64" s="51">
        <v>13662.339</v>
      </c>
      <c r="I64" s="51">
        <v>13717.8573</v>
      </c>
      <c r="J64" s="51">
        <v>14315.6255</v>
      </c>
      <c r="K64" s="51">
        <v>7319.1655000000001</v>
      </c>
      <c r="L64" s="51">
        <v>6694.7075000000004</v>
      </c>
      <c r="M64" s="51">
        <v>9988.1404999999995</v>
      </c>
      <c r="N64" s="51">
        <v>12941.770699999999</v>
      </c>
      <c r="O64" s="51">
        <v>17548.954399999999</v>
      </c>
      <c r="P64" s="51">
        <v>19435.9872</v>
      </c>
      <c r="Q64" s="32">
        <v>713847.97</v>
      </c>
      <c r="R64" s="32">
        <v>494925.21</v>
      </c>
      <c r="S64" s="32">
        <v>599341.43000000005</v>
      </c>
      <c r="T64" s="32">
        <v>283266.78000000003</v>
      </c>
      <c r="U64" s="32">
        <v>353087.92</v>
      </c>
      <c r="V64" s="32">
        <v>392050.23</v>
      </c>
      <c r="W64" s="32">
        <v>263296.34999999998</v>
      </c>
      <c r="X64" s="32">
        <v>472633.04</v>
      </c>
      <c r="Y64" s="32">
        <v>498582.04</v>
      </c>
      <c r="Z64" s="32">
        <v>529822.42000000004</v>
      </c>
      <c r="AA64" s="32">
        <v>912078.8</v>
      </c>
      <c r="AB64" s="32">
        <v>711516.58</v>
      </c>
      <c r="AC64" s="2">
        <v>2.84</v>
      </c>
      <c r="AD64" s="2">
        <v>2.84</v>
      </c>
      <c r="AE64" s="2">
        <v>2.84</v>
      </c>
      <c r="AF64" s="2">
        <v>3.26</v>
      </c>
      <c r="AG64" s="2">
        <v>3.26</v>
      </c>
      <c r="AH64" s="2">
        <v>3.26</v>
      </c>
      <c r="AI64" s="2">
        <v>3.26</v>
      </c>
      <c r="AJ64" s="2">
        <v>2.46</v>
      </c>
      <c r="AK64" s="2">
        <v>2.46</v>
      </c>
      <c r="AL64" s="2">
        <v>2.46</v>
      </c>
      <c r="AM64" s="2">
        <v>2.46</v>
      </c>
      <c r="AN64" s="2">
        <v>2.46</v>
      </c>
      <c r="AO64" s="33">
        <v>20273.28</v>
      </c>
      <c r="AP64" s="33">
        <v>14055.88</v>
      </c>
      <c r="AQ64" s="33">
        <v>17021.3</v>
      </c>
      <c r="AR64" s="33">
        <v>9234.5</v>
      </c>
      <c r="AS64" s="33">
        <v>11510.67</v>
      </c>
      <c r="AT64" s="33">
        <v>12780.84</v>
      </c>
      <c r="AU64" s="33">
        <v>8583.4599999999991</v>
      </c>
      <c r="AV64" s="33">
        <v>11626.77</v>
      </c>
      <c r="AW64" s="33">
        <v>12265.12</v>
      </c>
      <c r="AX64" s="33">
        <v>13033.63</v>
      </c>
      <c r="AY64" s="33">
        <v>22437.14</v>
      </c>
      <c r="AZ64" s="33">
        <v>17503.310000000001</v>
      </c>
      <c r="BA64" s="31">
        <f t="shared" si="41"/>
        <v>71.38</v>
      </c>
      <c r="BB64" s="31">
        <f t="shared" si="42"/>
        <v>49.49</v>
      </c>
      <c r="BC64" s="31">
        <f t="shared" si="43"/>
        <v>59.93</v>
      </c>
      <c r="BD64" s="31">
        <f t="shared" si="44"/>
        <v>-1019.76</v>
      </c>
      <c r="BE64" s="31">
        <f t="shared" si="45"/>
        <v>-1271.1199999999999</v>
      </c>
      <c r="BF64" s="31">
        <f t="shared" si="46"/>
        <v>-1411.38</v>
      </c>
      <c r="BG64" s="31">
        <f t="shared" si="47"/>
        <v>-947.87</v>
      </c>
      <c r="BH64" s="31">
        <f t="shared" si="48"/>
        <v>-4253.7</v>
      </c>
      <c r="BI64" s="31">
        <f t="shared" si="49"/>
        <v>-4487.24</v>
      </c>
      <c r="BJ64" s="31">
        <f t="shared" si="50"/>
        <v>-2914.02</v>
      </c>
      <c r="BK64" s="31">
        <f t="shared" si="51"/>
        <v>-5016.43</v>
      </c>
      <c r="BL64" s="31">
        <f t="shared" si="52"/>
        <v>-3913.34</v>
      </c>
      <c r="BM64" s="6">
        <v>6.8500000000000005E-2</v>
      </c>
      <c r="BN64" s="6">
        <v>6.8500000000000005E-2</v>
      </c>
      <c r="BO64" s="6">
        <v>6.8500000000000005E-2</v>
      </c>
      <c r="BP64" s="6">
        <v>6.8500000000000005E-2</v>
      </c>
      <c r="BQ64" s="6">
        <v>6.8500000000000005E-2</v>
      </c>
      <c r="BR64" s="6">
        <v>6.8500000000000005E-2</v>
      </c>
      <c r="BS64" s="6">
        <v>6.8500000000000005E-2</v>
      </c>
      <c r="BT64" s="6">
        <v>6.8500000000000005E-2</v>
      </c>
      <c r="BU64" s="6">
        <v>6.8500000000000005E-2</v>
      </c>
      <c r="BV64" s="6">
        <v>6.8500000000000005E-2</v>
      </c>
      <c r="BW64" s="6">
        <v>6.8500000000000005E-2</v>
      </c>
      <c r="BX64" s="6">
        <v>6.8500000000000005E-2</v>
      </c>
      <c r="BY64" s="31">
        <v>48898.59</v>
      </c>
      <c r="BZ64" s="31">
        <v>33902.379999999997</v>
      </c>
      <c r="CA64" s="31">
        <v>41054.89</v>
      </c>
      <c r="CB64" s="31">
        <v>19403.77</v>
      </c>
      <c r="CC64" s="31">
        <v>24186.52</v>
      </c>
      <c r="CD64" s="31">
        <v>26855.439999999999</v>
      </c>
      <c r="CE64" s="31">
        <v>18035.8</v>
      </c>
      <c r="CF64" s="31">
        <v>32375.360000000001</v>
      </c>
      <c r="CG64" s="31">
        <v>34152.870000000003</v>
      </c>
      <c r="CH64" s="31">
        <v>36292.839999999997</v>
      </c>
      <c r="CI64" s="31">
        <v>62477.4</v>
      </c>
      <c r="CJ64" s="31">
        <v>48738.89</v>
      </c>
      <c r="CK64" s="32">
        <f t="shared" si="53"/>
        <v>-2855.39</v>
      </c>
      <c r="CL64" s="32">
        <f t="shared" si="54"/>
        <v>-1979.7</v>
      </c>
      <c r="CM64" s="32">
        <f t="shared" si="55"/>
        <v>-2397.37</v>
      </c>
      <c r="CN64" s="32">
        <f t="shared" si="56"/>
        <v>-1133.07</v>
      </c>
      <c r="CO64" s="32">
        <f t="shared" si="57"/>
        <v>-1412.35</v>
      </c>
      <c r="CP64" s="32">
        <f t="shared" si="58"/>
        <v>-1568.2</v>
      </c>
      <c r="CQ64" s="32">
        <f t="shared" si="59"/>
        <v>-1053.19</v>
      </c>
      <c r="CR64" s="32">
        <f t="shared" si="60"/>
        <v>-1890.53</v>
      </c>
      <c r="CS64" s="32">
        <f t="shared" si="61"/>
        <v>-1994.33</v>
      </c>
      <c r="CT64" s="32">
        <f t="shared" si="62"/>
        <v>-2119.29</v>
      </c>
      <c r="CU64" s="32">
        <f t="shared" si="63"/>
        <v>-3648.32</v>
      </c>
      <c r="CV64" s="32">
        <f t="shared" si="64"/>
        <v>-2846.07</v>
      </c>
      <c r="CW64" s="31">
        <f t="shared" si="186"/>
        <v>25698.539999999997</v>
      </c>
      <c r="CX64" s="31">
        <f t="shared" si="187"/>
        <v>17817.309999999994</v>
      </c>
      <c r="CY64" s="31">
        <f t="shared" si="188"/>
        <v>21576.289999999997</v>
      </c>
      <c r="CZ64" s="31">
        <f t="shared" si="189"/>
        <v>10055.960000000001</v>
      </c>
      <c r="DA64" s="31">
        <f t="shared" si="190"/>
        <v>12534.620000000003</v>
      </c>
      <c r="DB64" s="31">
        <f t="shared" si="191"/>
        <v>13917.779999999999</v>
      </c>
      <c r="DC64" s="31">
        <f t="shared" si="192"/>
        <v>9347.0200000000023</v>
      </c>
      <c r="DD64" s="31">
        <f t="shared" si="193"/>
        <v>23111.760000000002</v>
      </c>
      <c r="DE64" s="31">
        <f t="shared" si="194"/>
        <v>24380.659999999996</v>
      </c>
      <c r="DF64" s="31">
        <f t="shared" si="195"/>
        <v>24053.94</v>
      </c>
      <c r="DG64" s="31">
        <f t="shared" si="196"/>
        <v>41408.370000000003</v>
      </c>
      <c r="DH64" s="31">
        <f t="shared" si="197"/>
        <v>32302.85</v>
      </c>
      <c r="DI64" s="32">
        <f t="shared" si="65"/>
        <v>1284.93</v>
      </c>
      <c r="DJ64" s="32">
        <f t="shared" si="66"/>
        <v>890.87</v>
      </c>
      <c r="DK64" s="32">
        <f t="shared" si="67"/>
        <v>1078.81</v>
      </c>
      <c r="DL64" s="32">
        <f t="shared" si="68"/>
        <v>502.8</v>
      </c>
      <c r="DM64" s="32">
        <f t="shared" si="69"/>
        <v>626.73</v>
      </c>
      <c r="DN64" s="32">
        <f t="shared" si="70"/>
        <v>695.89</v>
      </c>
      <c r="DO64" s="32">
        <f t="shared" si="71"/>
        <v>467.35</v>
      </c>
      <c r="DP64" s="32">
        <f t="shared" si="72"/>
        <v>1155.5899999999999</v>
      </c>
      <c r="DQ64" s="32">
        <f t="shared" si="73"/>
        <v>1219.03</v>
      </c>
      <c r="DR64" s="32">
        <f t="shared" si="74"/>
        <v>1202.7</v>
      </c>
      <c r="DS64" s="32">
        <f t="shared" si="75"/>
        <v>2070.42</v>
      </c>
      <c r="DT64" s="32">
        <f t="shared" si="76"/>
        <v>1615.14</v>
      </c>
      <c r="DU64" s="31">
        <f t="shared" si="77"/>
        <v>6291.19</v>
      </c>
      <c r="DV64" s="31">
        <f t="shared" si="78"/>
        <v>4320.3</v>
      </c>
      <c r="DW64" s="31">
        <f t="shared" si="79"/>
        <v>5184.76</v>
      </c>
      <c r="DX64" s="31">
        <f t="shared" si="80"/>
        <v>2393.0100000000002</v>
      </c>
      <c r="DY64" s="31">
        <f t="shared" si="81"/>
        <v>2954.61</v>
      </c>
      <c r="DZ64" s="31">
        <f t="shared" si="82"/>
        <v>3248.22</v>
      </c>
      <c r="EA64" s="31">
        <f t="shared" si="83"/>
        <v>2160.4</v>
      </c>
      <c r="EB64" s="31">
        <f t="shared" si="84"/>
        <v>5288.04</v>
      </c>
      <c r="EC64" s="31">
        <f t="shared" si="85"/>
        <v>5521.58</v>
      </c>
      <c r="ED64" s="31">
        <f t="shared" si="86"/>
        <v>5393.37</v>
      </c>
      <c r="EE64" s="31">
        <f t="shared" si="87"/>
        <v>9188.1200000000008</v>
      </c>
      <c r="EF64" s="31">
        <f t="shared" si="88"/>
        <v>7094.88</v>
      </c>
      <c r="EG64" s="32">
        <f t="shared" si="89"/>
        <v>33274.659999999996</v>
      </c>
      <c r="EH64" s="32">
        <f t="shared" si="90"/>
        <v>23028.479999999992</v>
      </c>
      <c r="EI64" s="32">
        <f t="shared" si="91"/>
        <v>27839.86</v>
      </c>
      <c r="EJ64" s="32">
        <f t="shared" si="92"/>
        <v>12951.77</v>
      </c>
      <c r="EK64" s="32">
        <f t="shared" si="93"/>
        <v>16115.960000000003</v>
      </c>
      <c r="EL64" s="32">
        <f t="shared" si="94"/>
        <v>17861.89</v>
      </c>
      <c r="EM64" s="32">
        <f t="shared" si="95"/>
        <v>11974.770000000002</v>
      </c>
      <c r="EN64" s="32">
        <f t="shared" si="96"/>
        <v>29555.390000000003</v>
      </c>
      <c r="EO64" s="32">
        <f t="shared" si="97"/>
        <v>31121.269999999997</v>
      </c>
      <c r="EP64" s="32">
        <f t="shared" si="98"/>
        <v>30650.01</v>
      </c>
      <c r="EQ64" s="32">
        <f t="shared" si="99"/>
        <v>52666.91</v>
      </c>
      <c r="ER64" s="32">
        <f t="shared" si="100"/>
        <v>41012.869999999995</v>
      </c>
    </row>
    <row r="65" spans="1:148" x14ac:dyDescent="0.25">
      <c r="A65" t="s">
        <v>444</v>
      </c>
      <c r="B65" s="1" t="s">
        <v>162</v>
      </c>
      <c r="C65" t="str">
        <f t="shared" ca="1" si="198"/>
        <v>IEW2</v>
      </c>
      <c r="D65" t="str">
        <f t="shared" ca="1" si="199"/>
        <v>Summerview 2 Wind Facility</v>
      </c>
      <c r="E65" s="51">
        <v>24634.169399999999</v>
      </c>
      <c r="F65" s="51">
        <v>16468.9794</v>
      </c>
      <c r="G65" s="51">
        <v>19198.3802</v>
      </c>
      <c r="H65" s="51">
        <v>11800.8053</v>
      </c>
      <c r="I65" s="51">
        <v>11440.429599999999</v>
      </c>
      <c r="J65" s="51">
        <v>11254.6481</v>
      </c>
      <c r="K65" s="51">
        <v>6188.0006000000003</v>
      </c>
      <c r="L65" s="51">
        <v>5633.9808000000003</v>
      </c>
      <c r="M65" s="51">
        <v>9110.4452999999994</v>
      </c>
      <c r="N65" s="51">
        <v>11769.011500000001</v>
      </c>
      <c r="O65" s="51">
        <v>17352.257300000001</v>
      </c>
      <c r="P65" s="51">
        <v>19673.685099999999</v>
      </c>
      <c r="Q65" s="32">
        <v>714175.39</v>
      </c>
      <c r="R65" s="32">
        <v>487183.75</v>
      </c>
      <c r="S65" s="32">
        <v>596992.94999999995</v>
      </c>
      <c r="T65" s="32">
        <v>252799.53</v>
      </c>
      <c r="U65" s="32">
        <v>313497.46000000002</v>
      </c>
      <c r="V65" s="32">
        <v>307815.39</v>
      </c>
      <c r="W65" s="32">
        <v>223148.48</v>
      </c>
      <c r="X65" s="32">
        <v>410053.58</v>
      </c>
      <c r="Y65" s="32">
        <v>431298.31</v>
      </c>
      <c r="Z65" s="32">
        <v>501459</v>
      </c>
      <c r="AA65" s="32">
        <v>885401.88</v>
      </c>
      <c r="AB65" s="32">
        <v>713649.12</v>
      </c>
      <c r="AC65" s="2">
        <v>2.84</v>
      </c>
      <c r="AD65" s="2">
        <v>2.84</v>
      </c>
      <c r="AE65" s="2">
        <v>2.84</v>
      </c>
      <c r="AF65" s="2">
        <v>3.26</v>
      </c>
      <c r="AG65" s="2">
        <v>3.26</v>
      </c>
      <c r="AH65" s="2">
        <v>3.26</v>
      </c>
      <c r="AI65" s="2">
        <v>3.26</v>
      </c>
      <c r="AJ65" s="2">
        <v>2.46</v>
      </c>
      <c r="AK65" s="2">
        <v>2.46</v>
      </c>
      <c r="AL65" s="2">
        <v>2.46</v>
      </c>
      <c r="AM65" s="2">
        <v>2.46</v>
      </c>
      <c r="AN65" s="2">
        <v>2.46</v>
      </c>
      <c r="AO65" s="33">
        <v>20282.580000000002</v>
      </c>
      <c r="AP65" s="33">
        <v>13836.02</v>
      </c>
      <c r="AQ65" s="33">
        <v>16954.599999999999</v>
      </c>
      <c r="AR65" s="33">
        <v>8241.26</v>
      </c>
      <c r="AS65" s="33">
        <v>10220.02</v>
      </c>
      <c r="AT65" s="33">
        <v>10034.780000000001</v>
      </c>
      <c r="AU65" s="33">
        <v>7274.64</v>
      </c>
      <c r="AV65" s="33">
        <v>10087.32</v>
      </c>
      <c r="AW65" s="33">
        <v>10609.94</v>
      </c>
      <c r="AX65" s="33">
        <v>12335.89</v>
      </c>
      <c r="AY65" s="33">
        <v>21780.89</v>
      </c>
      <c r="AZ65" s="33">
        <v>17555.77</v>
      </c>
      <c r="BA65" s="31">
        <f t="shared" si="41"/>
        <v>71.42</v>
      </c>
      <c r="BB65" s="31">
        <f t="shared" si="42"/>
        <v>48.72</v>
      </c>
      <c r="BC65" s="31">
        <f t="shared" si="43"/>
        <v>59.7</v>
      </c>
      <c r="BD65" s="31">
        <f t="shared" si="44"/>
        <v>-910.08</v>
      </c>
      <c r="BE65" s="31">
        <f t="shared" si="45"/>
        <v>-1128.5899999999999</v>
      </c>
      <c r="BF65" s="31">
        <f t="shared" si="46"/>
        <v>-1108.1400000000001</v>
      </c>
      <c r="BG65" s="31">
        <f t="shared" si="47"/>
        <v>-803.33</v>
      </c>
      <c r="BH65" s="31">
        <f t="shared" si="48"/>
        <v>-3690.48</v>
      </c>
      <c r="BI65" s="31">
        <f t="shared" si="49"/>
        <v>-3881.68</v>
      </c>
      <c r="BJ65" s="31">
        <f t="shared" si="50"/>
        <v>-2758.02</v>
      </c>
      <c r="BK65" s="31">
        <f t="shared" si="51"/>
        <v>-4869.71</v>
      </c>
      <c r="BL65" s="31">
        <f t="shared" si="52"/>
        <v>-3925.07</v>
      </c>
      <c r="BM65" s="6">
        <v>7.0800000000000002E-2</v>
      </c>
      <c r="BN65" s="6">
        <v>7.0800000000000002E-2</v>
      </c>
      <c r="BO65" s="6">
        <v>7.0800000000000002E-2</v>
      </c>
      <c r="BP65" s="6">
        <v>7.0800000000000002E-2</v>
      </c>
      <c r="BQ65" s="6">
        <v>7.0800000000000002E-2</v>
      </c>
      <c r="BR65" s="6">
        <v>7.0800000000000002E-2</v>
      </c>
      <c r="BS65" s="6">
        <v>7.0800000000000002E-2</v>
      </c>
      <c r="BT65" s="6">
        <v>7.0800000000000002E-2</v>
      </c>
      <c r="BU65" s="6">
        <v>7.0800000000000002E-2</v>
      </c>
      <c r="BV65" s="6">
        <v>7.0800000000000002E-2</v>
      </c>
      <c r="BW65" s="6">
        <v>7.0800000000000002E-2</v>
      </c>
      <c r="BX65" s="6">
        <v>7.0800000000000002E-2</v>
      </c>
      <c r="BY65" s="31">
        <v>50563.62</v>
      </c>
      <c r="BZ65" s="31">
        <v>34492.61</v>
      </c>
      <c r="CA65" s="31">
        <v>42267.1</v>
      </c>
      <c r="CB65" s="31">
        <v>17898.21</v>
      </c>
      <c r="CC65" s="31">
        <v>22195.62</v>
      </c>
      <c r="CD65" s="31">
        <v>21793.33</v>
      </c>
      <c r="CE65" s="31">
        <v>15798.91</v>
      </c>
      <c r="CF65" s="31">
        <v>29031.79</v>
      </c>
      <c r="CG65" s="31">
        <v>30535.919999999998</v>
      </c>
      <c r="CH65" s="31">
        <v>35503.300000000003</v>
      </c>
      <c r="CI65" s="31">
        <v>62686.45</v>
      </c>
      <c r="CJ65" s="31">
        <v>50526.36</v>
      </c>
      <c r="CK65" s="32">
        <f t="shared" si="53"/>
        <v>-2856.7</v>
      </c>
      <c r="CL65" s="32">
        <f t="shared" si="54"/>
        <v>-1948.74</v>
      </c>
      <c r="CM65" s="32">
        <f t="shared" si="55"/>
        <v>-2387.9699999999998</v>
      </c>
      <c r="CN65" s="32">
        <f t="shared" si="56"/>
        <v>-1011.2</v>
      </c>
      <c r="CO65" s="32">
        <f t="shared" si="57"/>
        <v>-1253.99</v>
      </c>
      <c r="CP65" s="32">
        <f t="shared" si="58"/>
        <v>-1231.26</v>
      </c>
      <c r="CQ65" s="32">
        <f t="shared" si="59"/>
        <v>-892.59</v>
      </c>
      <c r="CR65" s="32">
        <f t="shared" si="60"/>
        <v>-1640.21</v>
      </c>
      <c r="CS65" s="32">
        <f t="shared" si="61"/>
        <v>-1725.19</v>
      </c>
      <c r="CT65" s="32">
        <f t="shared" si="62"/>
        <v>-2005.84</v>
      </c>
      <c r="CU65" s="32">
        <f t="shared" si="63"/>
        <v>-3541.61</v>
      </c>
      <c r="CV65" s="32">
        <f t="shared" si="64"/>
        <v>-2854.6</v>
      </c>
      <c r="CW65" s="31">
        <f t="shared" si="186"/>
        <v>27352.920000000006</v>
      </c>
      <c r="CX65" s="31">
        <f t="shared" si="187"/>
        <v>18659.129999999997</v>
      </c>
      <c r="CY65" s="31">
        <f t="shared" si="188"/>
        <v>22864.829999999998</v>
      </c>
      <c r="CZ65" s="31">
        <f t="shared" si="189"/>
        <v>9555.8299999999981</v>
      </c>
      <c r="DA65" s="31">
        <f t="shared" si="190"/>
        <v>11850.199999999997</v>
      </c>
      <c r="DB65" s="31">
        <f t="shared" si="191"/>
        <v>11635.430000000002</v>
      </c>
      <c r="DC65" s="31">
        <f t="shared" si="192"/>
        <v>8435.01</v>
      </c>
      <c r="DD65" s="31">
        <f t="shared" si="193"/>
        <v>20994.74</v>
      </c>
      <c r="DE65" s="31">
        <f t="shared" si="194"/>
        <v>22082.47</v>
      </c>
      <c r="DF65" s="31">
        <f t="shared" si="195"/>
        <v>23919.590000000007</v>
      </c>
      <c r="DG65" s="31">
        <f t="shared" si="196"/>
        <v>42233.659999999996</v>
      </c>
      <c r="DH65" s="31">
        <f t="shared" si="197"/>
        <v>34041.060000000005</v>
      </c>
      <c r="DI65" s="32">
        <f t="shared" si="65"/>
        <v>1367.65</v>
      </c>
      <c r="DJ65" s="32">
        <f t="shared" si="66"/>
        <v>932.96</v>
      </c>
      <c r="DK65" s="32">
        <f t="shared" si="67"/>
        <v>1143.24</v>
      </c>
      <c r="DL65" s="32">
        <f t="shared" si="68"/>
        <v>477.79</v>
      </c>
      <c r="DM65" s="32">
        <f t="shared" si="69"/>
        <v>592.51</v>
      </c>
      <c r="DN65" s="32">
        <f t="shared" si="70"/>
        <v>581.77</v>
      </c>
      <c r="DO65" s="32">
        <f t="shared" si="71"/>
        <v>421.75</v>
      </c>
      <c r="DP65" s="32">
        <f t="shared" si="72"/>
        <v>1049.74</v>
      </c>
      <c r="DQ65" s="32">
        <f t="shared" si="73"/>
        <v>1104.1199999999999</v>
      </c>
      <c r="DR65" s="32">
        <f t="shared" si="74"/>
        <v>1195.98</v>
      </c>
      <c r="DS65" s="32">
        <f t="shared" si="75"/>
        <v>2111.6799999999998</v>
      </c>
      <c r="DT65" s="32">
        <f t="shared" si="76"/>
        <v>1702.05</v>
      </c>
      <c r="DU65" s="31">
        <f t="shared" si="77"/>
        <v>6696.19</v>
      </c>
      <c r="DV65" s="31">
        <f t="shared" si="78"/>
        <v>4524.43</v>
      </c>
      <c r="DW65" s="31">
        <f t="shared" si="79"/>
        <v>5494.4</v>
      </c>
      <c r="DX65" s="31">
        <f t="shared" si="80"/>
        <v>2274</v>
      </c>
      <c r="DY65" s="31">
        <f t="shared" si="81"/>
        <v>2793.28</v>
      </c>
      <c r="DZ65" s="31">
        <f t="shared" si="82"/>
        <v>2715.55</v>
      </c>
      <c r="EA65" s="31">
        <f t="shared" si="83"/>
        <v>1949.6</v>
      </c>
      <c r="EB65" s="31">
        <f t="shared" si="84"/>
        <v>4803.66</v>
      </c>
      <c r="EC65" s="31">
        <f t="shared" si="85"/>
        <v>5001.1000000000004</v>
      </c>
      <c r="ED65" s="31">
        <f t="shared" si="86"/>
        <v>5363.24</v>
      </c>
      <c r="EE65" s="31">
        <f t="shared" si="87"/>
        <v>9371.25</v>
      </c>
      <c r="EF65" s="31">
        <f t="shared" si="88"/>
        <v>7476.66</v>
      </c>
      <c r="EG65" s="32">
        <f t="shared" si="89"/>
        <v>35416.760000000009</v>
      </c>
      <c r="EH65" s="32">
        <f t="shared" si="90"/>
        <v>24116.519999999997</v>
      </c>
      <c r="EI65" s="32">
        <f t="shared" si="91"/>
        <v>29502.47</v>
      </c>
      <c r="EJ65" s="32">
        <f t="shared" si="92"/>
        <v>12307.619999999999</v>
      </c>
      <c r="EK65" s="32">
        <f t="shared" si="93"/>
        <v>15235.989999999998</v>
      </c>
      <c r="EL65" s="32">
        <f t="shared" si="94"/>
        <v>14932.750000000004</v>
      </c>
      <c r="EM65" s="32">
        <f t="shared" si="95"/>
        <v>10806.36</v>
      </c>
      <c r="EN65" s="32">
        <f t="shared" si="96"/>
        <v>26848.140000000003</v>
      </c>
      <c r="EO65" s="32">
        <f t="shared" si="97"/>
        <v>28187.690000000002</v>
      </c>
      <c r="EP65" s="32">
        <f t="shared" si="98"/>
        <v>30478.810000000005</v>
      </c>
      <c r="EQ65" s="32">
        <f t="shared" si="99"/>
        <v>53716.59</v>
      </c>
      <c r="ER65" s="32">
        <f t="shared" si="100"/>
        <v>43219.770000000004</v>
      </c>
    </row>
    <row r="66" spans="1:148" x14ac:dyDescent="0.25">
      <c r="A66" t="s">
        <v>445</v>
      </c>
      <c r="B66" s="1" t="s">
        <v>129</v>
      </c>
      <c r="C66" t="str">
        <f t="shared" ca="1" si="198"/>
        <v>INT</v>
      </c>
      <c r="D66" t="str">
        <f t="shared" ca="1" si="199"/>
        <v>Interlakes Hydro Facility</v>
      </c>
      <c r="E66" s="51">
        <v>1313.8359926999999</v>
      </c>
      <c r="F66" s="51">
        <v>1267.0530544000001</v>
      </c>
      <c r="G66" s="51">
        <v>1162.1948569000001</v>
      </c>
      <c r="H66" s="51">
        <v>423.96991209999999</v>
      </c>
      <c r="I66" s="51">
        <v>12.7392105</v>
      </c>
      <c r="J66" s="51">
        <v>19.520427099999999</v>
      </c>
      <c r="K66" s="51">
        <v>1383.650875</v>
      </c>
      <c r="L66" s="51">
        <v>1231.5126341</v>
      </c>
      <c r="M66" s="51">
        <v>250.01688609999999</v>
      </c>
      <c r="N66" s="51">
        <v>341.35907730000002</v>
      </c>
      <c r="O66" s="51">
        <v>478.1086181</v>
      </c>
      <c r="P66" s="51">
        <v>970.36282029999995</v>
      </c>
      <c r="Q66" s="32">
        <v>179355.09</v>
      </c>
      <c r="R66" s="32">
        <v>67897.25</v>
      </c>
      <c r="S66" s="32">
        <v>84088.41</v>
      </c>
      <c r="T66" s="32">
        <v>33064.81</v>
      </c>
      <c r="U66" s="32">
        <v>4425.82</v>
      </c>
      <c r="V66" s="32">
        <v>4386.95</v>
      </c>
      <c r="W66" s="32">
        <v>106994.45</v>
      </c>
      <c r="X66" s="32">
        <v>85162.67</v>
      </c>
      <c r="Y66" s="32">
        <v>64263.79</v>
      </c>
      <c r="Z66" s="32">
        <v>59741.599999999999</v>
      </c>
      <c r="AA66" s="32">
        <v>94983.96</v>
      </c>
      <c r="AB66" s="32">
        <v>82959.77</v>
      </c>
      <c r="AC66" s="2">
        <v>0.84</v>
      </c>
      <c r="AD66" s="2">
        <v>0.84</v>
      </c>
      <c r="AE66" s="2">
        <v>0.84</v>
      </c>
      <c r="AF66" s="2">
        <v>0.84</v>
      </c>
      <c r="AG66" s="2">
        <v>0.84</v>
      </c>
      <c r="AH66" s="2">
        <v>0.84</v>
      </c>
      <c r="AI66" s="2">
        <v>0.84</v>
      </c>
      <c r="AJ66" s="2">
        <v>0.28999999999999998</v>
      </c>
      <c r="AK66" s="2">
        <v>0.28999999999999998</v>
      </c>
      <c r="AL66" s="2">
        <v>0.28999999999999998</v>
      </c>
      <c r="AM66" s="2">
        <v>0.28999999999999998</v>
      </c>
      <c r="AN66" s="2">
        <v>0.28999999999999998</v>
      </c>
      <c r="AO66" s="33">
        <v>1506.58</v>
      </c>
      <c r="AP66" s="33">
        <v>570.34</v>
      </c>
      <c r="AQ66" s="33">
        <v>706.34</v>
      </c>
      <c r="AR66" s="33">
        <v>277.74</v>
      </c>
      <c r="AS66" s="33">
        <v>37.18</v>
      </c>
      <c r="AT66" s="33">
        <v>36.85</v>
      </c>
      <c r="AU66" s="33">
        <v>898.75</v>
      </c>
      <c r="AV66" s="33">
        <v>246.97</v>
      </c>
      <c r="AW66" s="33">
        <v>186.36</v>
      </c>
      <c r="AX66" s="33">
        <v>173.25</v>
      </c>
      <c r="AY66" s="33">
        <v>275.45</v>
      </c>
      <c r="AZ66" s="33">
        <v>240.58</v>
      </c>
      <c r="BA66" s="31">
        <f t="shared" si="41"/>
        <v>17.940000000000001</v>
      </c>
      <c r="BB66" s="31">
        <f t="shared" si="42"/>
        <v>6.79</v>
      </c>
      <c r="BC66" s="31">
        <f t="shared" si="43"/>
        <v>8.41</v>
      </c>
      <c r="BD66" s="31">
        <f t="shared" si="44"/>
        <v>-119.03</v>
      </c>
      <c r="BE66" s="31">
        <f t="shared" si="45"/>
        <v>-15.93</v>
      </c>
      <c r="BF66" s="31">
        <f t="shared" si="46"/>
        <v>-15.79</v>
      </c>
      <c r="BG66" s="31">
        <f t="shared" si="47"/>
        <v>-385.18</v>
      </c>
      <c r="BH66" s="31">
        <f t="shared" si="48"/>
        <v>-766.46</v>
      </c>
      <c r="BI66" s="31">
        <f t="shared" si="49"/>
        <v>-578.37</v>
      </c>
      <c r="BJ66" s="31">
        <f t="shared" si="50"/>
        <v>-328.58</v>
      </c>
      <c r="BK66" s="31">
        <f t="shared" si="51"/>
        <v>-522.41</v>
      </c>
      <c r="BL66" s="31">
        <f t="shared" si="52"/>
        <v>-456.28</v>
      </c>
      <c r="BM66" s="6">
        <v>5.2999999999999999E-2</v>
      </c>
      <c r="BN66" s="6">
        <v>5.2999999999999999E-2</v>
      </c>
      <c r="BO66" s="6">
        <v>5.2999999999999999E-2</v>
      </c>
      <c r="BP66" s="6">
        <v>5.2999999999999999E-2</v>
      </c>
      <c r="BQ66" s="6">
        <v>5.2999999999999999E-2</v>
      </c>
      <c r="BR66" s="6">
        <v>5.2999999999999999E-2</v>
      </c>
      <c r="BS66" s="6">
        <v>5.2999999999999999E-2</v>
      </c>
      <c r="BT66" s="6">
        <v>5.2999999999999999E-2</v>
      </c>
      <c r="BU66" s="6">
        <v>5.2999999999999999E-2</v>
      </c>
      <c r="BV66" s="6">
        <v>5.2999999999999999E-2</v>
      </c>
      <c r="BW66" s="6">
        <v>5.2999999999999999E-2</v>
      </c>
      <c r="BX66" s="6">
        <v>5.2999999999999999E-2</v>
      </c>
      <c r="BY66" s="31">
        <v>9505.82</v>
      </c>
      <c r="BZ66" s="31">
        <v>3598.55</v>
      </c>
      <c r="CA66" s="31">
        <v>4456.6899999999996</v>
      </c>
      <c r="CB66" s="31">
        <v>1752.43</v>
      </c>
      <c r="CC66" s="31">
        <v>234.57</v>
      </c>
      <c r="CD66" s="31">
        <v>232.51</v>
      </c>
      <c r="CE66" s="31">
        <v>5670.71</v>
      </c>
      <c r="CF66" s="31">
        <v>4513.62</v>
      </c>
      <c r="CG66" s="31">
        <v>3405.98</v>
      </c>
      <c r="CH66" s="31">
        <v>3166.3</v>
      </c>
      <c r="CI66" s="31">
        <v>5034.1499999999996</v>
      </c>
      <c r="CJ66" s="31">
        <v>4396.87</v>
      </c>
      <c r="CK66" s="32">
        <f t="shared" si="53"/>
        <v>-717.42</v>
      </c>
      <c r="CL66" s="32">
        <f t="shared" si="54"/>
        <v>-271.58999999999997</v>
      </c>
      <c r="CM66" s="32">
        <f t="shared" si="55"/>
        <v>-336.35</v>
      </c>
      <c r="CN66" s="32">
        <f t="shared" si="56"/>
        <v>-132.26</v>
      </c>
      <c r="CO66" s="32">
        <f t="shared" si="57"/>
        <v>-17.7</v>
      </c>
      <c r="CP66" s="32">
        <f t="shared" si="58"/>
        <v>-17.55</v>
      </c>
      <c r="CQ66" s="32">
        <f t="shared" si="59"/>
        <v>-427.98</v>
      </c>
      <c r="CR66" s="32">
        <f t="shared" si="60"/>
        <v>-340.65</v>
      </c>
      <c r="CS66" s="32">
        <f t="shared" si="61"/>
        <v>-257.06</v>
      </c>
      <c r="CT66" s="32">
        <f t="shared" si="62"/>
        <v>-238.97</v>
      </c>
      <c r="CU66" s="32">
        <f t="shared" si="63"/>
        <v>-379.94</v>
      </c>
      <c r="CV66" s="32">
        <f t="shared" si="64"/>
        <v>-331.84</v>
      </c>
      <c r="CW66" s="31">
        <f t="shared" si="186"/>
        <v>7263.88</v>
      </c>
      <c r="CX66" s="31">
        <f t="shared" si="187"/>
        <v>2749.83</v>
      </c>
      <c r="CY66" s="31">
        <f t="shared" si="188"/>
        <v>3405.5899999999992</v>
      </c>
      <c r="CZ66" s="31">
        <f t="shared" si="189"/>
        <v>1461.46</v>
      </c>
      <c r="DA66" s="31">
        <f t="shared" si="190"/>
        <v>195.62</v>
      </c>
      <c r="DB66" s="31">
        <f t="shared" si="191"/>
        <v>193.89999999999998</v>
      </c>
      <c r="DC66" s="31">
        <f t="shared" si="192"/>
        <v>4729.16</v>
      </c>
      <c r="DD66" s="31">
        <f t="shared" si="193"/>
        <v>4692.4600000000009</v>
      </c>
      <c r="DE66" s="31">
        <f t="shared" si="194"/>
        <v>3540.93</v>
      </c>
      <c r="DF66" s="31">
        <f t="shared" si="195"/>
        <v>3082.6600000000003</v>
      </c>
      <c r="DG66" s="31">
        <f t="shared" si="196"/>
        <v>4901.17</v>
      </c>
      <c r="DH66" s="31">
        <f t="shared" si="197"/>
        <v>4280.7299999999996</v>
      </c>
      <c r="DI66" s="32">
        <f t="shared" si="65"/>
        <v>363.19</v>
      </c>
      <c r="DJ66" s="32">
        <f t="shared" si="66"/>
        <v>137.49</v>
      </c>
      <c r="DK66" s="32">
        <f t="shared" si="67"/>
        <v>170.28</v>
      </c>
      <c r="DL66" s="32">
        <f t="shared" si="68"/>
        <v>73.069999999999993</v>
      </c>
      <c r="DM66" s="32">
        <f t="shared" si="69"/>
        <v>9.7799999999999994</v>
      </c>
      <c r="DN66" s="32">
        <f t="shared" si="70"/>
        <v>9.6999999999999993</v>
      </c>
      <c r="DO66" s="32">
        <f t="shared" si="71"/>
        <v>236.46</v>
      </c>
      <c r="DP66" s="32">
        <f t="shared" si="72"/>
        <v>234.62</v>
      </c>
      <c r="DQ66" s="32">
        <f t="shared" si="73"/>
        <v>177.05</v>
      </c>
      <c r="DR66" s="32">
        <f t="shared" si="74"/>
        <v>154.13</v>
      </c>
      <c r="DS66" s="32">
        <f t="shared" si="75"/>
        <v>245.06</v>
      </c>
      <c r="DT66" s="32">
        <f t="shared" si="76"/>
        <v>214.04</v>
      </c>
      <c r="DU66" s="31">
        <f t="shared" si="77"/>
        <v>1778.25</v>
      </c>
      <c r="DV66" s="31">
        <f t="shared" si="78"/>
        <v>666.77</v>
      </c>
      <c r="DW66" s="31">
        <f t="shared" si="79"/>
        <v>818.36</v>
      </c>
      <c r="DX66" s="31">
        <f t="shared" si="80"/>
        <v>347.78</v>
      </c>
      <c r="DY66" s="31">
        <f t="shared" si="81"/>
        <v>46.11</v>
      </c>
      <c r="DZ66" s="31">
        <f t="shared" si="82"/>
        <v>45.25</v>
      </c>
      <c r="EA66" s="31">
        <f t="shared" si="83"/>
        <v>1093.06</v>
      </c>
      <c r="EB66" s="31">
        <f t="shared" si="84"/>
        <v>1073.6500000000001</v>
      </c>
      <c r="EC66" s="31">
        <f t="shared" si="85"/>
        <v>801.93</v>
      </c>
      <c r="ED66" s="31">
        <f t="shared" si="86"/>
        <v>691.19</v>
      </c>
      <c r="EE66" s="31">
        <f t="shared" si="87"/>
        <v>1087.52</v>
      </c>
      <c r="EF66" s="31">
        <f t="shared" si="88"/>
        <v>940.2</v>
      </c>
      <c r="EG66" s="32">
        <f t="shared" si="89"/>
        <v>9405.32</v>
      </c>
      <c r="EH66" s="32">
        <f t="shared" si="90"/>
        <v>3554.0899999999997</v>
      </c>
      <c r="EI66" s="32">
        <f t="shared" si="91"/>
        <v>4394.2299999999996</v>
      </c>
      <c r="EJ66" s="32">
        <f t="shared" si="92"/>
        <v>1882.31</v>
      </c>
      <c r="EK66" s="32">
        <f t="shared" si="93"/>
        <v>251.51</v>
      </c>
      <c r="EL66" s="32">
        <f t="shared" si="94"/>
        <v>248.84999999999997</v>
      </c>
      <c r="EM66" s="32">
        <f t="shared" si="95"/>
        <v>6058.68</v>
      </c>
      <c r="EN66" s="32">
        <f t="shared" si="96"/>
        <v>6000.7300000000014</v>
      </c>
      <c r="EO66" s="32">
        <f t="shared" si="97"/>
        <v>4519.91</v>
      </c>
      <c r="EP66" s="32">
        <f t="shared" si="98"/>
        <v>3927.9800000000005</v>
      </c>
      <c r="EQ66" s="32">
        <f t="shared" si="99"/>
        <v>6233.75</v>
      </c>
      <c r="ER66" s="32">
        <f t="shared" si="100"/>
        <v>5434.9699999999993</v>
      </c>
    </row>
    <row r="67" spans="1:148" x14ac:dyDescent="0.25">
      <c r="A67" t="s">
        <v>464</v>
      </c>
      <c r="B67" s="1" t="s">
        <v>81</v>
      </c>
      <c r="C67" t="str">
        <f t="shared" ca="1" si="198"/>
        <v>IOR1</v>
      </c>
      <c r="D67" t="str">
        <f t="shared" ca="1" si="199"/>
        <v>Cold Lake Industrial System</v>
      </c>
      <c r="E67" s="51">
        <v>31833.6931472</v>
      </c>
      <c r="F67" s="51">
        <v>28292.534647199998</v>
      </c>
      <c r="G67" s="51">
        <v>23653.111003999999</v>
      </c>
      <c r="H67" s="51">
        <v>13527.826761599999</v>
      </c>
      <c r="I67" s="51">
        <v>29634.6695248</v>
      </c>
      <c r="J67" s="51">
        <v>29383.667983200001</v>
      </c>
      <c r="K67" s="51">
        <v>26206.472408400001</v>
      </c>
      <c r="L67" s="51">
        <v>26898.5891672</v>
      </c>
      <c r="M67" s="51">
        <v>33873.136256799997</v>
      </c>
      <c r="N67" s="51">
        <v>39978.598748800003</v>
      </c>
      <c r="O67" s="51">
        <v>30070.6521512</v>
      </c>
      <c r="P67" s="51">
        <v>30779.296792000001</v>
      </c>
      <c r="Q67" s="32">
        <v>3059326.32</v>
      </c>
      <c r="R67" s="32">
        <v>1258819.95</v>
      </c>
      <c r="S67" s="32">
        <v>1347314.04</v>
      </c>
      <c r="T67" s="32">
        <v>685592.76</v>
      </c>
      <c r="U67" s="32">
        <v>842660.65</v>
      </c>
      <c r="V67" s="32">
        <v>1410787.2</v>
      </c>
      <c r="W67" s="32">
        <v>1485893.09</v>
      </c>
      <c r="X67" s="32">
        <v>1292596.3500000001</v>
      </c>
      <c r="Y67" s="32">
        <v>3818175.31</v>
      </c>
      <c r="Z67" s="32">
        <v>3589446.54</v>
      </c>
      <c r="AA67" s="32">
        <v>2710650.67</v>
      </c>
      <c r="AB67" s="32">
        <v>1801392.33</v>
      </c>
      <c r="AC67" s="2">
        <v>4.54</v>
      </c>
      <c r="AD67" s="2">
        <v>4.54</v>
      </c>
      <c r="AE67" s="2">
        <v>4.54</v>
      </c>
      <c r="AF67" s="2">
        <v>4.54</v>
      </c>
      <c r="AG67" s="2">
        <v>4.54</v>
      </c>
      <c r="AH67" s="2">
        <v>4.54</v>
      </c>
      <c r="AI67" s="2">
        <v>4.54</v>
      </c>
      <c r="AJ67" s="2">
        <v>4.05</v>
      </c>
      <c r="AK67" s="2">
        <v>4.05</v>
      </c>
      <c r="AL67" s="2">
        <v>4.05</v>
      </c>
      <c r="AM67" s="2">
        <v>4.05</v>
      </c>
      <c r="AN67" s="2">
        <v>4.05</v>
      </c>
      <c r="AO67" s="33">
        <v>138893.41</v>
      </c>
      <c r="AP67" s="33">
        <v>57150.43</v>
      </c>
      <c r="AQ67" s="33">
        <v>61168.06</v>
      </c>
      <c r="AR67" s="33">
        <v>31125.91</v>
      </c>
      <c r="AS67" s="33">
        <v>38256.79</v>
      </c>
      <c r="AT67" s="33">
        <v>64049.74</v>
      </c>
      <c r="AU67" s="33">
        <v>67459.55</v>
      </c>
      <c r="AV67" s="33">
        <v>52350.15</v>
      </c>
      <c r="AW67" s="33">
        <v>154636.1</v>
      </c>
      <c r="AX67" s="33">
        <v>145372.57999999999</v>
      </c>
      <c r="AY67" s="33">
        <v>109781.35</v>
      </c>
      <c r="AZ67" s="33">
        <v>72956.39</v>
      </c>
      <c r="BA67" s="31">
        <f t="shared" si="41"/>
        <v>305.93</v>
      </c>
      <c r="BB67" s="31">
        <f t="shared" si="42"/>
        <v>125.88</v>
      </c>
      <c r="BC67" s="31">
        <f t="shared" si="43"/>
        <v>134.72999999999999</v>
      </c>
      <c r="BD67" s="31">
        <f t="shared" si="44"/>
        <v>-2468.13</v>
      </c>
      <c r="BE67" s="31">
        <f t="shared" si="45"/>
        <v>-3033.58</v>
      </c>
      <c r="BF67" s="31">
        <f t="shared" si="46"/>
        <v>-5078.83</v>
      </c>
      <c r="BG67" s="31">
        <f t="shared" si="47"/>
        <v>-5349.22</v>
      </c>
      <c r="BH67" s="31">
        <f t="shared" si="48"/>
        <v>-11633.37</v>
      </c>
      <c r="BI67" s="31">
        <f t="shared" si="49"/>
        <v>-34363.58</v>
      </c>
      <c r="BJ67" s="31">
        <f t="shared" si="50"/>
        <v>-19741.96</v>
      </c>
      <c r="BK67" s="31">
        <f t="shared" si="51"/>
        <v>-14908.58</v>
      </c>
      <c r="BL67" s="31">
        <f t="shared" si="52"/>
        <v>-9907.66</v>
      </c>
      <c r="BM67" s="6">
        <v>1.5699999999999999E-2</v>
      </c>
      <c r="BN67" s="6">
        <v>1.5699999999999999E-2</v>
      </c>
      <c r="BO67" s="6">
        <v>1.5699999999999999E-2</v>
      </c>
      <c r="BP67" s="6">
        <v>1.5699999999999999E-2</v>
      </c>
      <c r="BQ67" s="6">
        <v>1.5699999999999999E-2</v>
      </c>
      <c r="BR67" s="6">
        <v>1.5699999999999999E-2</v>
      </c>
      <c r="BS67" s="6">
        <v>1.5699999999999999E-2</v>
      </c>
      <c r="BT67" s="6">
        <v>1.5699999999999999E-2</v>
      </c>
      <c r="BU67" s="6">
        <v>1.5699999999999999E-2</v>
      </c>
      <c r="BV67" s="6">
        <v>1.5699999999999999E-2</v>
      </c>
      <c r="BW67" s="6">
        <v>1.5699999999999999E-2</v>
      </c>
      <c r="BX67" s="6">
        <v>1.5699999999999999E-2</v>
      </c>
      <c r="BY67" s="31">
        <v>48031.42</v>
      </c>
      <c r="BZ67" s="31">
        <v>19763.47</v>
      </c>
      <c r="CA67" s="31">
        <v>21152.83</v>
      </c>
      <c r="CB67" s="31">
        <v>10763.81</v>
      </c>
      <c r="CC67" s="31">
        <v>13229.77</v>
      </c>
      <c r="CD67" s="31">
        <v>22149.360000000001</v>
      </c>
      <c r="CE67" s="31">
        <v>23328.52</v>
      </c>
      <c r="CF67" s="31">
        <v>20293.759999999998</v>
      </c>
      <c r="CG67" s="31">
        <v>59945.35</v>
      </c>
      <c r="CH67" s="31">
        <v>56354.31</v>
      </c>
      <c r="CI67" s="31">
        <v>42557.22</v>
      </c>
      <c r="CJ67" s="31">
        <v>28281.86</v>
      </c>
      <c r="CK67" s="32">
        <f t="shared" si="53"/>
        <v>-12237.31</v>
      </c>
      <c r="CL67" s="32">
        <f t="shared" si="54"/>
        <v>-5035.28</v>
      </c>
      <c r="CM67" s="32">
        <f t="shared" si="55"/>
        <v>-5389.26</v>
      </c>
      <c r="CN67" s="32">
        <f t="shared" si="56"/>
        <v>-2742.37</v>
      </c>
      <c r="CO67" s="32">
        <f t="shared" si="57"/>
        <v>-3370.64</v>
      </c>
      <c r="CP67" s="32">
        <f t="shared" si="58"/>
        <v>-5643.15</v>
      </c>
      <c r="CQ67" s="32">
        <f t="shared" si="59"/>
        <v>-5943.57</v>
      </c>
      <c r="CR67" s="32">
        <f t="shared" si="60"/>
        <v>-5170.3900000000003</v>
      </c>
      <c r="CS67" s="32">
        <f t="shared" si="61"/>
        <v>-15272.7</v>
      </c>
      <c r="CT67" s="32">
        <f t="shared" si="62"/>
        <v>-14357.79</v>
      </c>
      <c r="CU67" s="32">
        <f t="shared" si="63"/>
        <v>-10842.6</v>
      </c>
      <c r="CV67" s="32">
        <f t="shared" si="64"/>
        <v>-7205.57</v>
      </c>
      <c r="CW67" s="31">
        <f t="shared" si="186"/>
        <v>-103405.23</v>
      </c>
      <c r="CX67" s="31">
        <f t="shared" si="187"/>
        <v>-42548.119999999995</v>
      </c>
      <c r="CY67" s="31">
        <f t="shared" si="188"/>
        <v>-45539.22</v>
      </c>
      <c r="CZ67" s="31">
        <f t="shared" si="189"/>
        <v>-20636.34</v>
      </c>
      <c r="DA67" s="31">
        <f t="shared" si="190"/>
        <v>-25364.080000000002</v>
      </c>
      <c r="DB67" s="31">
        <f t="shared" si="191"/>
        <v>-42464.7</v>
      </c>
      <c r="DC67" s="31">
        <f t="shared" si="192"/>
        <v>-44725.380000000005</v>
      </c>
      <c r="DD67" s="31">
        <f t="shared" si="193"/>
        <v>-25593.409999999996</v>
      </c>
      <c r="DE67" s="31">
        <f t="shared" si="194"/>
        <v>-75599.87000000001</v>
      </c>
      <c r="DF67" s="31">
        <f t="shared" si="195"/>
        <v>-83634.100000000006</v>
      </c>
      <c r="DG67" s="31">
        <f t="shared" si="196"/>
        <v>-63158.150000000009</v>
      </c>
      <c r="DH67" s="31">
        <f t="shared" si="197"/>
        <v>-41972.44</v>
      </c>
      <c r="DI67" s="32">
        <f t="shared" si="65"/>
        <v>-5170.26</v>
      </c>
      <c r="DJ67" s="32">
        <f t="shared" si="66"/>
        <v>-2127.41</v>
      </c>
      <c r="DK67" s="32">
        <f t="shared" si="67"/>
        <v>-2276.96</v>
      </c>
      <c r="DL67" s="32">
        <f t="shared" si="68"/>
        <v>-1031.82</v>
      </c>
      <c r="DM67" s="32">
        <f t="shared" si="69"/>
        <v>-1268.2</v>
      </c>
      <c r="DN67" s="32">
        <f t="shared" si="70"/>
        <v>-2123.2399999999998</v>
      </c>
      <c r="DO67" s="32">
        <f t="shared" si="71"/>
        <v>-2236.27</v>
      </c>
      <c r="DP67" s="32">
        <f t="shared" si="72"/>
        <v>-1279.67</v>
      </c>
      <c r="DQ67" s="32">
        <f t="shared" si="73"/>
        <v>-3779.99</v>
      </c>
      <c r="DR67" s="32">
        <f t="shared" si="74"/>
        <v>-4181.71</v>
      </c>
      <c r="DS67" s="32">
        <f t="shared" si="75"/>
        <v>-3157.91</v>
      </c>
      <c r="DT67" s="32">
        <f t="shared" si="76"/>
        <v>-2098.62</v>
      </c>
      <c r="DU67" s="31">
        <f t="shared" si="77"/>
        <v>-25314.34</v>
      </c>
      <c r="DV67" s="31">
        <f t="shared" si="78"/>
        <v>-10316.98</v>
      </c>
      <c r="DW67" s="31">
        <f t="shared" si="79"/>
        <v>-10943.03</v>
      </c>
      <c r="DX67" s="31">
        <f t="shared" si="80"/>
        <v>-4910.82</v>
      </c>
      <c r="DY67" s="31">
        <f t="shared" si="81"/>
        <v>-5978.71</v>
      </c>
      <c r="DZ67" s="31">
        <f t="shared" si="82"/>
        <v>-9910.68</v>
      </c>
      <c r="EA67" s="31">
        <f t="shared" si="83"/>
        <v>-10337.48</v>
      </c>
      <c r="EB67" s="31">
        <f t="shared" si="84"/>
        <v>-5855.85</v>
      </c>
      <c r="EC67" s="31">
        <f t="shared" si="85"/>
        <v>-17121.39</v>
      </c>
      <c r="ED67" s="31">
        <f t="shared" si="86"/>
        <v>-18752.419999999998</v>
      </c>
      <c r="EE67" s="31">
        <f t="shared" si="87"/>
        <v>-14014.19</v>
      </c>
      <c r="EF67" s="31">
        <f t="shared" si="88"/>
        <v>-9218.68</v>
      </c>
      <c r="EG67" s="32">
        <f t="shared" si="89"/>
        <v>-133889.82999999999</v>
      </c>
      <c r="EH67" s="32">
        <f t="shared" si="90"/>
        <v>-54992.509999999995</v>
      </c>
      <c r="EI67" s="32">
        <f t="shared" si="91"/>
        <v>-58759.21</v>
      </c>
      <c r="EJ67" s="32">
        <f t="shared" si="92"/>
        <v>-26578.98</v>
      </c>
      <c r="EK67" s="32">
        <f t="shared" si="93"/>
        <v>-32610.99</v>
      </c>
      <c r="EL67" s="32">
        <f t="shared" si="94"/>
        <v>-54498.619999999995</v>
      </c>
      <c r="EM67" s="32">
        <f t="shared" si="95"/>
        <v>-57299.130000000005</v>
      </c>
      <c r="EN67" s="32">
        <f t="shared" si="96"/>
        <v>-32728.929999999993</v>
      </c>
      <c r="EO67" s="32">
        <f t="shared" si="97"/>
        <v>-96501.250000000015</v>
      </c>
      <c r="EP67" s="32">
        <f t="shared" si="98"/>
        <v>-106568.23000000001</v>
      </c>
      <c r="EQ67" s="32">
        <f t="shared" si="99"/>
        <v>-80330.250000000015</v>
      </c>
      <c r="ER67" s="32">
        <f t="shared" si="100"/>
        <v>-53289.740000000005</v>
      </c>
    </row>
    <row r="68" spans="1:148" x14ac:dyDescent="0.25">
      <c r="A68" t="s">
        <v>445</v>
      </c>
      <c r="B68" s="1" t="s">
        <v>130</v>
      </c>
      <c r="C68" t="str">
        <f t="shared" ca="1" si="198"/>
        <v>KAN</v>
      </c>
      <c r="D68" t="str">
        <f t="shared" ca="1" si="199"/>
        <v>Kananaskis Hydro Facility</v>
      </c>
      <c r="E68" s="51">
        <v>5193.0454960999996</v>
      </c>
      <c r="F68" s="51">
        <v>4862.1836694000003</v>
      </c>
      <c r="G68" s="51">
        <v>5744.1381984999998</v>
      </c>
      <c r="H68" s="51">
        <v>6242.5432989999999</v>
      </c>
      <c r="I68" s="51">
        <v>9214.8964245000006</v>
      </c>
      <c r="J68" s="51">
        <v>7834.0639748000003</v>
      </c>
      <c r="K68" s="51">
        <v>6894.5678291000004</v>
      </c>
      <c r="L68" s="51">
        <v>7119.1646381</v>
      </c>
      <c r="M68" s="51">
        <v>7045.6773000000003</v>
      </c>
      <c r="N68" s="51">
        <v>4999.8341891999999</v>
      </c>
      <c r="O68" s="51">
        <v>5235.0345649999999</v>
      </c>
      <c r="P68" s="51">
        <v>3387.1171318000002</v>
      </c>
      <c r="Q68" s="32">
        <v>433077.13</v>
      </c>
      <c r="R68" s="32">
        <v>225816.09</v>
      </c>
      <c r="S68" s="32">
        <v>298475.40000000002</v>
      </c>
      <c r="T68" s="32">
        <v>270683.21000000002</v>
      </c>
      <c r="U68" s="32">
        <v>280758.71999999997</v>
      </c>
      <c r="V68" s="32">
        <v>387812.78</v>
      </c>
      <c r="W68" s="32">
        <v>473859.05</v>
      </c>
      <c r="X68" s="32">
        <v>405590.38</v>
      </c>
      <c r="Y68" s="32">
        <v>821542.7</v>
      </c>
      <c r="Z68" s="32">
        <v>437224.88</v>
      </c>
      <c r="AA68" s="32">
        <v>536195.18000000005</v>
      </c>
      <c r="AB68" s="32">
        <v>231158.39</v>
      </c>
      <c r="AC68" s="2">
        <v>-0.37</v>
      </c>
      <c r="AD68" s="2">
        <v>-0.37</v>
      </c>
      <c r="AE68" s="2">
        <v>-0.37</v>
      </c>
      <c r="AF68" s="2">
        <v>-0.37</v>
      </c>
      <c r="AG68" s="2">
        <v>-0.37</v>
      </c>
      <c r="AH68" s="2">
        <v>-0.37</v>
      </c>
      <c r="AI68" s="2">
        <v>-0.37</v>
      </c>
      <c r="AJ68" s="2">
        <v>-0.98</v>
      </c>
      <c r="AK68" s="2">
        <v>-0.98</v>
      </c>
      <c r="AL68" s="2">
        <v>-0.98</v>
      </c>
      <c r="AM68" s="2">
        <v>-0.98</v>
      </c>
      <c r="AN68" s="2">
        <v>-0.98</v>
      </c>
      <c r="AO68" s="33">
        <v>-1602.39</v>
      </c>
      <c r="AP68" s="33">
        <v>-835.52</v>
      </c>
      <c r="AQ68" s="33">
        <v>-1104.3599999999999</v>
      </c>
      <c r="AR68" s="33">
        <v>-1001.53</v>
      </c>
      <c r="AS68" s="33">
        <v>-1038.81</v>
      </c>
      <c r="AT68" s="33">
        <v>-1434.91</v>
      </c>
      <c r="AU68" s="33">
        <v>-1753.28</v>
      </c>
      <c r="AV68" s="33">
        <v>-3974.79</v>
      </c>
      <c r="AW68" s="33">
        <v>-8051.12</v>
      </c>
      <c r="AX68" s="33">
        <v>-4284.8</v>
      </c>
      <c r="AY68" s="33">
        <v>-5254.71</v>
      </c>
      <c r="AZ68" s="33">
        <v>-2265.35</v>
      </c>
      <c r="BA68" s="31">
        <f t="shared" si="41"/>
        <v>43.31</v>
      </c>
      <c r="BB68" s="31">
        <f t="shared" si="42"/>
        <v>22.58</v>
      </c>
      <c r="BC68" s="31">
        <f t="shared" si="43"/>
        <v>29.85</v>
      </c>
      <c r="BD68" s="31">
        <f t="shared" si="44"/>
        <v>-974.46</v>
      </c>
      <c r="BE68" s="31">
        <f t="shared" si="45"/>
        <v>-1010.73</v>
      </c>
      <c r="BF68" s="31">
        <f t="shared" si="46"/>
        <v>-1396.13</v>
      </c>
      <c r="BG68" s="31">
        <f t="shared" si="47"/>
        <v>-1705.89</v>
      </c>
      <c r="BH68" s="31">
        <f t="shared" si="48"/>
        <v>-3650.31</v>
      </c>
      <c r="BI68" s="31">
        <f t="shared" si="49"/>
        <v>-7393.88</v>
      </c>
      <c r="BJ68" s="31">
        <f t="shared" si="50"/>
        <v>-2404.7399999999998</v>
      </c>
      <c r="BK68" s="31">
        <f t="shared" si="51"/>
        <v>-2949.07</v>
      </c>
      <c r="BL68" s="31">
        <f t="shared" si="52"/>
        <v>-1271.3699999999999</v>
      </c>
      <c r="BM68" s="6">
        <v>-3.3999999999999998E-3</v>
      </c>
      <c r="BN68" s="6">
        <v>-3.3999999999999998E-3</v>
      </c>
      <c r="BO68" s="6">
        <v>-3.3999999999999998E-3</v>
      </c>
      <c r="BP68" s="6">
        <v>-3.3999999999999998E-3</v>
      </c>
      <c r="BQ68" s="6">
        <v>-3.3999999999999998E-3</v>
      </c>
      <c r="BR68" s="6">
        <v>-3.3999999999999998E-3</v>
      </c>
      <c r="BS68" s="6">
        <v>-3.3999999999999998E-3</v>
      </c>
      <c r="BT68" s="6">
        <v>-3.3999999999999998E-3</v>
      </c>
      <c r="BU68" s="6">
        <v>-3.3999999999999998E-3</v>
      </c>
      <c r="BV68" s="6">
        <v>-3.3999999999999998E-3</v>
      </c>
      <c r="BW68" s="6">
        <v>-3.3999999999999998E-3</v>
      </c>
      <c r="BX68" s="6">
        <v>-3.3999999999999998E-3</v>
      </c>
      <c r="BY68" s="31">
        <v>-1472.46</v>
      </c>
      <c r="BZ68" s="31">
        <v>-767.77</v>
      </c>
      <c r="CA68" s="31">
        <v>-1014.82</v>
      </c>
      <c r="CB68" s="31">
        <v>-920.32</v>
      </c>
      <c r="CC68" s="31">
        <v>-954.58</v>
      </c>
      <c r="CD68" s="31">
        <v>-1318.56</v>
      </c>
      <c r="CE68" s="31">
        <v>-1611.12</v>
      </c>
      <c r="CF68" s="31">
        <v>-1379.01</v>
      </c>
      <c r="CG68" s="31">
        <v>-2793.25</v>
      </c>
      <c r="CH68" s="31">
        <v>-1486.56</v>
      </c>
      <c r="CI68" s="31">
        <v>-1823.06</v>
      </c>
      <c r="CJ68" s="31">
        <v>-785.94</v>
      </c>
      <c r="CK68" s="32">
        <f t="shared" si="53"/>
        <v>-1732.31</v>
      </c>
      <c r="CL68" s="32">
        <f t="shared" si="54"/>
        <v>-903.26</v>
      </c>
      <c r="CM68" s="32">
        <f t="shared" si="55"/>
        <v>-1193.9000000000001</v>
      </c>
      <c r="CN68" s="32">
        <f t="shared" si="56"/>
        <v>-1082.73</v>
      </c>
      <c r="CO68" s="32">
        <f t="shared" si="57"/>
        <v>-1123.03</v>
      </c>
      <c r="CP68" s="32">
        <f t="shared" si="58"/>
        <v>-1551.25</v>
      </c>
      <c r="CQ68" s="32">
        <f t="shared" si="59"/>
        <v>-1895.44</v>
      </c>
      <c r="CR68" s="32">
        <f t="shared" si="60"/>
        <v>-1622.36</v>
      </c>
      <c r="CS68" s="32">
        <f t="shared" si="61"/>
        <v>-3286.17</v>
      </c>
      <c r="CT68" s="32">
        <f t="shared" si="62"/>
        <v>-1748.9</v>
      </c>
      <c r="CU68" s="32">
        <f t="shared" si="63"/>
        <v>-2144.7800000000002</v>
      </c>
      <c r="CV68" s="32">
        <f t="shared" si="64"/>
        <v>-924.63</v>
      </c>
      <c r="CW68" s="31">
        <f t="shared" si="186"/>
        <v>-1645.6899999999998</v>
      </c>
      <c r="CX68" s="31">
        <f t="shared" si="187"/>
        <v>-858.09</v>
      </c>
      <c r="CY68" s="31">
        <f t="shared" si="188"/>
        <v>-1134.2100000000003</v>
      </c>
      <c r="CZ68" s="31">
        <f t="shared" si="189"/>
        <v>-27.060000000000173</v>
      </c>
      <c r="DA68" s="31">
        <f t="shared" si="190"/>
        <v>-28.070000000000164</v>
      </c>
      <c r="DB68" s="31">
        <f t="shared" si="191"/>
        <v>-38.769999999999754</v>
      </c>
      <c r="DC68" s="31">
        <f t="shared" si="192"/>
        <v>-47.389999999999873</v>
      </c>
      <c r="DD68" s="31">
        <f t="shared" si="193"/>
        <v>4623.7299999999996</v>
      </c>
      <c r="DE68" s="31">
        <f t="shared" si="194"/>
        <v>9365.58</v>
      </c>
      <c r="DF68" s="31">
        <f t="shared" si="195"/>
        <v>3454.08</v>
      </c>
      <c r="DG68" s="31">
        <f t="shared" si="196"/>
        <v>4235.9400000000005</v>
      </c>
      <c r="DH68" s="31">
        <f t="shared" si="197"/>
        <v>1826.1499999999996</v>
      </c>
      <c r="DI68" s="32">
        <f t="shared" si="65"/>
        <v>-82.28</v>
      </c>
      <c r="DJ68" s="32">
        <f t="shared" si="66"/>
        <v>-42.9</v>
      </c>
      <c r="DK68" s="32">
        <f t="shared" si="67"/>
        <v>-56.71</v>
      </c>
      <c r="DL68" s="32">
        <f t="shared" si="68"/>
        <v>-1.35</v>
      </c>
      <c r="DM68" s="32">
        <f t="shared" si="69"/>
        <v>-1.4</v>
      </c>
      <c r="DN68" s="32">
        <f t="shared" si="70"/>
        <v>-1.94</v>
      </c>
      <c r="DO68" s="32">
        <f t="shared" si="71"/>
        <v>-2.37</v>
      </c>
      <c r="DP68" s="32">
        <f t="shared" si="72"/>
        <v>231.19</v>
      </c>
      <c r="DQ68" s="32">
        <f t="shared" si="73"/>
        <v>468.28</v>
      </c>
      <c r="DR68" s="32">
        <f t="shared" si="74"/>
        <v>172.7</v>
      </c>
      <c r="DS68" s="32">
        <f t="shared" si="75"/>
        <v>211.8</v>
      </c>
      <c r="DT68" s="32">
        <f t="shared" si="76"/>
        <v>91.31</v>
      </c>
      <c r="DU68" s="31">
        <f t="shared" si="77"/>
        <v>-402.88</v>
      </c>
      <c r="DV68" s="31">
        <f t="shared" si="78"/>
        <v>-208.07</v>
      </c>
      <c r="DW68" s="31">
        <f t="shared" si="79"/>
        <v>-272.55</v>
      </c>
      <c r="DX68" s="31">
        <f t="shared" si="80"/>
        <v>-6.44</v>
      </c>
      <c r="DY68" s="31">
        <f t="shared" si="81"/>
        <v>-6.62</v>
      </c>
      <c r="DZ68" s="31">
        <f t="shared" si="82"/>
        <v>-9.0500000000000007</v>
      </c>
      <c r="EA68" s="31">
        <f t="shared" si="83"/>
        <v>-10.95</v>
      </c>
      <c r="EB68" s="31">
        <f t="shared" si="84"/>
        <v>1057.92</v>
      </c>
      <c r="EC68" s="31">
        <f t="shared" si="85"/>
        <v>2121.06</v>
      </c>
      <c r="ED68" s="31">
        <f t="shared" si="86"/>
        <v>774.47</v>
      </c>
      <c r="EE68" s="31">
        <f t="shared" si="87"/>
        <v>939.91</v>
      </c>
      <c r="EF68" s="31">
        <f t="shared" si="88"/>
        <v>401.09</v>
      </c>
      <c r="EG68" s="32">
        <f t="shared" si="89"/>
        <v>-2130.85</v>
      </c>
      <c r="EH68" s="32">
        <f t="shared" si="90"/>
        <v>-1109.06</v>
      </c>
      <c r="EI68" s="32">
        <f t="shared" si="91"/>
        <v>-1463.4700000000003</v>
      </c>
      <c r="EJ68" s="32">
        <f t="shared" si="92"/>
        <v>-34.850000000000172</v>
      </c>
      <c r="EK68" s="32">
        <f t="shared" si="93"/>
        <v>-36.09000000000016</v>
      </c>
      <c r="EL68" s="32">
        <f t="shared" si="94"/>
        <v>-49.759999999999749</v>
      </c>
      <c r="EM68" s="32">
        <f t="shared" si="95"/>
        <v>-60.709999999999866</v>
      </c>
      <c r="EN68" s="32">
        <f t="shared" si="96"/>
        <v>5912.8399999999992</v>
      </c>
      <c r="EO68" s="32">
        <f t="shared" si="97"/>
        <v>11954.92</v>
      </c>
      <c r="EP68" s="32">
        <f t="shared" si="98"/>
        <v>4401.25</v>
      </c>
      <c r="EQ68" s="32">
        <f t="shared" si="99"/>
        <v>5387.6500000000005</v>
      </c>
      <c r="ER68" s="32">
        <f t="shared" si="100"/>
        <v>2318.5499999999997</v>
      </c>
    </row>
    <row r="69" spans="1:148" x14ac:dyDescent="0.25">
      <c r="A69" t="s">
        <v>443</v>
      </c>
      <c r="B69" s="1" t="s">
        <v>63</v>
      </c>
      <c r="C69" t="str">
        <f t="shared" ca="1" si="198"/>
        <v>KH1</v>
      </c>
      <c r="D69" t="str">
        <f t="shared" ca="1" si="199"/>
        <v>Keephills #1</v>
      </c>
      <c r="E69" s="51">
        <v>243318.72353650001</v>
      </c>
      <c r="F69" s="51">
        <v>251038.63002000001</v>
      </c>
      <c r="G69" s="51">
        <v>100096.65965</v>
      </c>
      <c r="I69" s="51">
        <v>144185.13481759999</v>
      </c>
      <c r="J69" s="51">
        <v>258971.75378999999</v>
      </c>
      <c r="K69" s="51">
        <v>239598.03771199999</v>
      </c>
      <c r="L69" s="51">
        <v>275874.2242</v>
      </c>
      <c r="M69" s="51">
        <v>259674.95004339999</v>
      </c>
      <c r="N69" s="51">
        <v>285569.68991000002</v>
      </c>
      <c r="O69" s="51">
        <v>265401.68265999999</v>
      </c>
      <c r="P69" s="51">
        <v>251446.11089000001</v>
      </c>
      <c r="Q69" s="32">
        <v>12227017.82</v>
      </c>
      <c r="R69" s="32">
        <v>10747000.91</v>
      </c>
      <c r="S69" s="32">
        <v>7651478.2199999997</v>
      </c>
      <c r="T69" s="32"/>
      <c r="U69" s="32">
        <v>3602953.97</v>
      </c>
      <c r="V69" s="32">
        <v>13333852.050000001</v>
      </c>
      <c r="W69" s="32">
        <v>7387118.5999999996</v>
      </c>
      <c r="X69" s="32">
        <v>15831014.939999999</v>
      </c>
      <c r="Y69" s="32">
        <v>24048852.699999999</v>
      </c>
      <c r="Z69" s="32">
        <v>26777514.789999999</v>
      </c>
      <c r="AA69" s="32">
        <v>22683291.41</v>
      </c>
      <c r="AB69" s="32">
        <v>14591166.83</v>
      </c>
      <c r="AC69" s="2">
        <v>6.13</v>
      </c>
      <c r="AD69" s="2">
        <v>6.13</v>
      </c>
      <c r="AE69" s="2">
        <v>6.13</v>
      </c>
      <c r="AG69" s="2">
        <v>6.13</v>
      </c>
      <c r="AH69" s="2">
        <v>6.13</v>
      </c>
      <c r="AI69" s="2">
        <v>6.13</v>
      </c>
      <c r="AJ69" s="2">
        <v>5.52</v>
      </c>
      <c r="AK69" s="2">
        <v>5.52</v>
      </c>
      <c r="AL69" s="2">
        <v>5.52</v>
      </c>
      <c r="AM69" s="2">
        <v>5.52</v>
      </c>
      <c r="AN69" s="2">
        <v>5.52</v>
      </c>
      <c r="AO69" s="33">
        <v>749516.19</v>
      </c>
      <c r="AP69" s="33">
        <v>658791.16</v>
      </c>
      <c r="AQ69" s="33">
        <v>469035.61</v>
      </c>
      <c r="AR69" s="33"/>
      <c r="AS69" s="33">
        <v>220861.08</v>
      </c>
      <c r="AT69" s="33">
        <v>817365.13</v>
      </c>
      <c r="AU69" s="33">
        <v>452830.37</v>
      </c>
      <c r="AV69" s="33">
        <v>873872.02</v>
      </c>
      <c r="AW69" s="33">
        <v>1327496.67</v>
      </c>
      <c r="AX69" s="33">
        <v>1478118.82</v>
      </c>
      <c r="AY69" s="33">
        <v>1252117.69</v>
      </c>
      <c r="AZ69" s="33">
        <v>805432.41</v>
      </c>
      <c r="BA69" s="31">
        <f t="shared" si="41"/>
        <v>1222.7</v>
      </c>
      <c r="BB69" s="31">
        <f t="shared" si="42"/>
        <v>1074.7</v>
      </c>
      <c r="BC69" s="31">
        <f t="shared" si="43"/>
        <v>765.15</v>
      </c>
      <c r="BD69" s="31">
        <f t="shared" si="44"/>
        <v>0</v>
      </c>
      <c r="BE69" s="31">
        <f t="shared" si="45"/>
        <v>-12970.63</v>
      </c>
      <c r="BF69" s="31">
        <f t="shared" si="46"/>
        <v>-48001.87</v>
      </c>
      <c r="BG69" s="31">
        <f t="shared" si="47"/>
        <v>-26593.63</v>
      </c>
      <c r="BH69" s="31">
        <f t="shared" si="48"/>
        <v>-142479.13</v>
      </c>
      <c r="BI69" s="31">
        <f t="shared" si="49"/>
        <v>-216439.67</v>
      </c>
      <c r="BJ69" s="31">
        <f t="shared" si="50"/>
        <v>-147276.32999999999</v>
      </c>
      <c r="BK69" s="31">
        <f t="shared" si="51"/>
        <v>-124758.1</v>
      </c>
      <c r="BL69" s="31">
        <f t="shared" si="52"/>
        <v>-80251.42</v>
      </c>
      <c r="BM69" s="6">
        <v>6.7100000000000007E-2</v>
      </c>
      <c r="BN69" s="6">
        <v>6.7100000000000007E-2</v>
      </c>
      <c r="BO69" s="6">
        <v>6.7100000000000007E-2</v>
      </c>
      <c r="BP69" s="6">
        <v>6.7100000000000007E-2</v>
      </c>
      <c r="BQ69" s="6">
        <v>6.7100000000000007E-2</v>
      </c>
      <c r="BR69" s="6">
        <v>6.7100000000000007E-2</v>
      </c>
      <c r="BS69" s="6">
        <v>6.7100000000000007E-2</v>
      </c>
      <c r="BT69" s="6">
        <v>6.7100000000000007E-2</v>
      </c>
      <c r="BU69" s="6">
        <v>6.7100000000000007E-2</v>
      </c>
      <c r="BV69" s="6">
        <v>6.7100000000000007E-2</v>
      </c>
      <c r="BW69" s="6">
        <v>6.7100000000000007E-2</v>
      </c>
      <c r="BX69" s="6">
        <v>6.7100000000000007E-2</v>
      </c>
      <c r="BY69" s="31">
        <v>820432.9</v>
      </c>
      <c r="BZ69" s="31">
        <v>721123.76</v>
      </c>
      <c r="CA69" s="31">
        <v>513414.19</v>
      </c>
      <c r="CB69" s="31">
        <v>0</v>
      </c>
      <c r="CC69" s="31">
        <v>241758.21</v>
      </c>
      <c r="CD69" s="31">
        <v>894701.47</v>
      </c>
      <c r="CE69" s="31">
        <v>495675.66</v>
      </c>
      <c r="CF69" s="31">
        <v>1062261.1000000001</v>
      </c>
      <c r="CG69" s="31">
        <v>1613678.02</v>
      </c>
      <c r="CH69" s="31">
        <v>1796771.24</v>
      </c>
      <c r="CI69" s="31">
        <v>1522048.85</v>
      </c>
      <c r="CJ69" s="31">
        <v>979067.29</v>
      </c>
      <c r="CK69" s="32">
        <f t="shared" si="53"/>
        <v>-48908.07</v>
      </c>
      <c r="CL69" s="32">
        <f t="shared" si="54"/>
        <v>-42988</v>
      </c>
      <c r="CM69" s="32">
        <f t="shared" si="55"/>
        <v>-30605.91</v>
      </c>
      <c r="CN69" s="32">
        <f t="shared" si="56"/>
        <v>0</v>
      </c>
      <c r="CO69" s="32">
        <f t="shared" si="57"/>
        <v>-14411.82</v>
      </c>
      <c r="CP69" s="32">
        <f t="shared" si="58"/>
        <v>-53335.41</v>
      </c>
      <c r="CQ69" s="32">
        <f t="shared" si="59"/>
        <v>-29548.47</v>
      </c>
      <c r="CR69" s="32">
        <f t="shared" si="60"/>
        <v>-63324.06</v>
      </c>
      <c r="CS69" s="32">
        <f t="shared" si="61"/>
        <v>-96195.41</v>
      </c>
      <c r="CT69" s="32">
        <f t="shared" si="62"/>
        <v>-107110.06</v>
      </c>
      <c r="CU69" s="32">
        <f t="shared" si="63"/>
        <v>-90733.17</v>
      </c>
      <c r="CV69" s="32">
        <f t="shared" si="64"/>
        <v>-58364.67</v>
      </c>
      <c r="CW69" s="31">
        <f t="shared" si="186"/>
        <v>20785.94000000013</v>
      </c>
      <c r="CX69" s="31">
        <f t="shared" si="187"/>
        <v>18269.899999999976</v>
      </c>
      <c r="CY69" s="31">
        <f t="shared" si="188"/>
        <v>13007.520000000042</v>
      </c>
      <c r="CZ69" s="31">
        <f t="shared" si="189"/>
        <v>0</v>
      </c>
      <c r="DA69" s="31">
        <f t="shared" si="190"/>
        <v>19455.939999999995</v>
      </c>
      <c r="DB69" s="31">
        <f t="shared" si="191"/>
        <v>72002.79999999993</v>
      </c>
      <c r="DC69" s="31">
        <f t="shared" si="192"/>
        <v>39890.449999999953</v>
      </c>
      <c r="DD69" s="31">
        <f t="shared" si="193"/>
        <v>267544.15000000002</v>
      </c>
      <c r="DE69" s="31">
        <f t="shared" si="194"/>
        <v>406425.61000000022</v>
      </c>
      <c r="DF69" s="31">
        <f t="shared" si="195"/>
        <v>358818.68999999983</v>
      </c>
      <c r="DG69" s="31">
        <f t="shared" si="196"/>
        <v>303956.0900000002</v>
      </c>
      <c r="DH69" s="31">
        <f t="shared" si="197"/>
        <v>195521.62999999995</v>
      </c>
      <c r="DI69" s="32">
        <f t="shared" si="65"/>
        <v>1039.3</v>
      </c>
      <c r="DJ69" s="32">
        <f t="shared" si="66"/>
        <v>913.49</v>
      </c>
      <c r="DK69" s="32">
        <f t="shared" si="67"/>
        <v>650.38</v>
      </c>
      <c r="DL69" s="32">
        <f t="shared" si="68"/>
        <v>0</v>
      </c>
      <c r="DM69" s="32">
        <f t="shared" si="69"/>
        <v>972.8</v>
      </c>
      <c r="DN69" s="32">
        <f t="shared" si="70"/>
        <v>3600.14</v>
      </c>
      <c r="DO69" s="32">
        <f t="shared" si="71"/>
        <v>1994.52</v>
      </c>
      <c r="DP69" s="32">
        <f t="shared" si="72"/>
        <v>13377.21</v>
      </c>
      <c r="DQ69" s="32">
        <f t="shared" si="73"/>
        <v>20321.28</v>
      </c>
      <c r="DR69" s="32">
        <f t="shared" si="74"/>
        <v>17940.93</v>
      </c>
      <c r="DS69" s="32">
        <f t="shared" si="75"/>
        <v>15197.8</v>
      </c>
      <c r="DT69" s="32">
        <f t="shared" si="76"/>
        <v>9776.08</v>
      </c>
      <c r="DU69" s="31">
        <f t="shared" si="77"/>
        <v>5088.55</v>
      </c>
      <c r="DV69" s="31">
        <f t="shared" si="78"/>
        <v>4430.05</v>
      </c>
      <c r="DW69" s="31">
        <f t="shared" si="79"/>
        <v>3125.69</v>
      </c>
      <c r="DX69" s="31">
        <f t="shared" si="80"/>
        <v>0</v>
      </c>
      <c r="DY69" s="31">
        <f t="shared" si="81"/>
        <v>4586.07</v>
      </c>
      <c r="DZ69" s="31">
        <f t="shared" si="82"/>
        <v>16804.47</v>
      </c>
      <c r="EA69" s="31">
        <f t="shared" si="83"/>
        <v>9219.9699999999993</v>
      </c>
      <c r="EB69" s="31">
        <f t="shared" si="84"/>
        <v>61214.92</v>
      </c>
      <c r="EC69" s="31">
        <f t="shared" si="85"/>
        <v>92044.77</v>
      </c>
      <c r="ED69" s="31">
        <f t="shared" si="86"/>
        <v>80454.23</v>
      </c>
      <c r="EE69" s="31">
        <f t="shared" si="87"/>
        <v>67444.97</v>
      </c>
      <c r="EF69" s="31">
        <f t="shared" si="88"/>
        <v>42943.67</v>
      </c>
      <c r="EG69" s="32">
        <f t="shared" si="89"/>
        <v>26913.790000000128</v>
      </c>
      <c r="EH69" s="32">
        <f t="shared" si="90"/>
        <v>23613.439999999977</v>
      </c>
      <c r="EI69" s="32">
        <f t="shared" si="91"/>
        <v>16783.59000000004</v>
      </c>
      <c r="EJ69" s="32">
        <f t="shared" si="92"/>
        <v>0</v>
      </c>
      <c r="EK69" s="32">
        <f t="shared" si="93"/>
        <v>25014.809999999994</v>
      </c>
      <c r="EL69" s="32">
        <f t="shared" si="94"/>
        <v>92407.409999999931</v>
      </c>
      <c r="EM69" s="32">
        <f t="shared" si="95"/>
        <v>51104.939999999951</v>
      </c>
      <c r="EN69" s="32">
        <f t="shared" si="96"/>
        <v>342136.28</v>
      </c>
      <c r="EO69" s="32">
        <f t="shared" si="97"/>
        <v>518791.66000000027</v>
      </c>
      <c r="EP69" s="32">
        <f t="shared" si="98"/>
        <v>457213.8499999998</v>
      </c>
      <c r="EQ69" s="32">
        <f t="shared" si="99"/>
        <v>386598.86000000022</v>
      </c>
      <c r="ER69" s="32">
        <f t="shared" si="100"/>
        <v>248241.37999999995</v>
      </c>
    </row>
    <row r="70" spans="1:148" x14ac:dyDescent="0.25">
      <c r="A70" t="s">
        <v>443</v>
      </c>
      <c r="B70" s="1" t="s">
        <v>64</v>
      </c>
      <c r="C70" t="str">
        <f t="shared" ca="1" si="198"/>
        <v>KH2</v>
      </c>
      <c r="D70" t="str">
        <f t="shared" ca="1" si="199"/>
        <v>Keephills #2</v>
      </c>
      <c r="E70" s="51">
        <v>167008.016072</v>
      </c>
      <c r="G70" s="51">
        <v>210343.57615169999</v>
      </c>
      <c r="H70" s="51">
        <v>227887.98924900001</v>
      </c>
      <c r="I70" s="51">
        <v>266506.62996799999</v>
      </c>
      <c r="J70" s="51">
        <v>257964.71375</v>
      </c>
      <c r="K70" s="51">
        <v>257309.03208</v>
      </c>
      <c r="L70" s="51">
        <v>261778.56393400001</v>
      </c>
      <c r="M70" s="51">
        <v>252056.86481</v>
      </c>
      <c r="N70" s="51">
        <v>282312.55479999998</v>
      </c>
      <c r="O70" s="51">
        <v>250140.33023240001</v>
      </c>
      <c r="P70" s="51">
        <v>246986.2315194</v>
      </c>
      <c r="Q70" s="32">
        <v>17568017.350000001</v>
      </c>
      <c r="R70" s="32"/>
      <c r="S70" s="32">
        <v>7043801.9400000004</v>
      </c>
      <c r="T70" s="32">
        <v>10337235.689999999</v>
      </c>
      <c r="U70" s="32">
        <v>6286478.6100000003</v>
      </c>
      <c r="V70" s="32">
        <v>13327158.17</v>
      </c>
      <c r="W70" s="32">
        <v>17811373.59</v>
      </c>
      <c r="X70" s="32">
        <v>15749850.98</v>
      </c>
      <c r="Y70" s="32">
        <v>29344460.420000002</v>
      </c>
      <c r="Z70" s="32">
        <v>26119836.489999998</v>
      </c>
      <c r="AA70" s="32">
        <v>18773511.649999999</v>
      </c>
      <c r="AB70" s="32">
        <v>14159167.65</v>
      </c>
      <c r="AC70" s="2">
        <v>6.13</v>
      </c>
      <c r="AE70" s="2">
        <v>6.13</v>
      </c>
      <c r="AF70" s="2">
        <v>6.13</v>
      </c>
      <c r="AG70" s="2">
        <v>6.13</v>
      </c>
      <c r="AH70" s="2">
        <v>6.13</v>
      </c>
      <c r="AI70" s="2">
        <v>6.13</v>
      </c>
      <c r="AJ70" s="2">
        <v>5.52</v>
      </c>
      <c r="AK70" s="2">
        <v>5.52</v>
      </c>
      <c r="AL70" s="2">
        <v>5.52</v>
      </c>
      <c r="AM70" s="2">
        <v>5.52</v>
      </c>
      <c r="AN70" s="2">
        <v>5.52</v>
      </c>
      <c r="AO70" s="33">
        <v>1076919.46</v>
      </c>
      <c r="AP70" s="33"/>
      <c r="AQ70" s="33">
        <v>431785.06</v>
      </c>
      <c r="AR70" s="33">
        <v>633672.55000000005</v>
      </c>
      <c r="AS70" s="33">
        <v>385361.14</v>
      </c>
      <c r="AT70" s="33">
        <v>816954.8</v>
      </c>
      <c r="AU70" s="33">
        <v>1091837.2</v>
      </c>
      <c r="AV70" s="33">
        <v>869391.77</v>
      </c>
      <c r="AW70" s="33">
        <v>1619814.21</v>
      </c>
      <c r="AX70" s="33">
        <v>1441814.97</v>
      </c>
      <c r="AY70" s="33">
        <v>1036297.84</v>
      </c>
      <c r="AZ70" s="33">
        <v>781586.05</v>
      </c>
      <c r="BA70" s="31">
        <f t="shared" si="41"/>
        <v>1756.8</v>
      </c>
      <c r="BB70" s="31">
        <f t="shared" si="42"/>
        <v>0</v>
      </c>
      <c r="BC70" s="31">
        <f t="shared" si="43"/>
        <v>704.38</v>
      </c>
      <c r="BD70" s="31">
        <f t="shared" si="44"/>
        <v>-37214.050000000003</v>
      </c>
      <c r="BE70" s="31">
        <f t="shared" si="45"/>
        <v>-22631.32</v>
      </c>
      <c r="BF70" s="31">
        <f t="shared" si="46"/>
        <v>-47977.77</v>
      </c>
      <c r="BG70" s="31">
        <f t="shared" si="47"/>
        <v>-64120.94</v>
      </c>
      <c r="BH70" s="31">
        <f t="shared" si="48"/>
        <v>-141748.66</v>
      </c>
      <c r="BI70" s="31">
        <f t="shared" si="49"/>
        <v>-264100.14</v>
      </c>
      <c r="BJ70" s="31">
        <f t="shared" si="50"/>
        <v>-143659.1</v>
      </c>
      <c r="BK70" s="31">
        <f t="shared" si="51"/>
        <v>-103254.31</v>
      </c>
      <c r="BL70" s="31">
        <f t="shared" si="52"/>
        <v>-77875.42</v>
      </c>
      <c r="BM70" s="6">
        <v>6.8900000000000003E-2</v>
      </c>
      <c r="BN70" s="6">
        <v>6.8900000000000003E-2</v>
      </c>
      <c r="BO70" s="6">
        <v>6.8900000000000003E-2</v>
      </c>
      <c r="BP70" s="6">
        <v>6.8900000000000003E-2</v>
      </c>
      <c r="BQ70" s="6">
        <v>6.8900000000000003E-2</v>
      </c>
      <c r="BR70" s="6">
        <v>6.8900000000000003E-2</v>
      </c>
      <c r="BS70" s="6">
        <v>6.8900000000000003E-2</v>
      </c>
      <c r="BT70" s="6">
        <v>6.8900000000000003E-2</v>
      </c>
      <c r="BU70" s="6">
        <v>6.8900000000000003E-2</v>
      </c>
      <c r="BV70" s="6">
        <v>6.8900000000000003E-2</v>
      </c>
      <c r="BW70" s="6">
        <v>6.8900000000000003E-2</v>
      </c>
      <c r="BX70" s="6">
        <v>6.8900000000000003E-2</v>
      </c>
      <c r="BY70" s="31">
        <v>1210436.3999999999</v>
      </c>
      <c r="BZ70" s="31">
        <v>0</v>
      </c>
      <c r="CA70" s="31">
        <v>485317.95</v>
      </c>
      <c r="CB70" s="31">
        <v>712235.54</v>
      </c>
      <c r="CC70" s="31">
        <v>433138.38</v>
      </c>
      <c r="CD70" s="31">
        <v>918241.2</v>
      </c>
      <c r="CE70" s="31">
        <v>1227203.6399999999</v>
      </c>
      <c r="CF70" s="31">
        <v>1085164.73</v>
      </c>
      <c r="CG70" s="31">
        <v>2021833.32</v>
      </c>
      <c r="CH70" s="31">
        <v>1799656.73</v>
      </c>
      <c r="CI70" s="31">
        <v>1293494.95</v>
      </c>
      <c r="CJ70" s="31">
        <v>975566.65</v>
      </c>
      <c r="CK70" s="32">
        <f t="shared" si="53"/>
        <v>-70272.070000000007</v>
      </c>
      <c r="CL70" s="32">
        <f t="shared" si="54"/>
        <v>0</v>
      </c>
      <c r="CM70" s="32">
        <f t="shared" si="55"/>
        <v>-28175.21</v>
      </c>
      <c r="CN70" s="32">
        <f t="shared" si="56"/>
        <v>-41348.94</v>
      </c>
      <c r="CO70" s="32">
        <f t="shared" si="57"/>
        <v>-25145.91</v>
      </c>
      <c r="CP70" s="32">
        <f t="shared" si="58"/>
        <v>-53308.63</v>
      </c>
      <c r="CQ70" s="32">
        <f t="shared" si="59"/>
        <v>-71245.490000000005</v>
      </c>
      <c r="CR70" s="32">
        <f t="shared" si="60"/>
        <v>-62999.4</v>
      </c>
      <c r="CS70" s="32">
        <f t="shared" si="61"/>
        <v>-117377.84</v>
      </c>
      <c r="CT70" s="32">
        <f t="shared" si="62"/>
        <v>-104479.35</v>
      </c>
      <c r="CU70" s="32">
        <f t="shared" si="63"/>
        <v>-75094.05</v>
      </c>
      <c r="CV70" s="32">
        <f t="shared" si="64"/>
        <v>-56636.67</v>
      </c>
      <c r="CW70" s="31">
        <f t="shared" si="186"/>
        <v>61488.069999999876</v>
      </c>
      <c r="CX70" s="31">
        <f t="shared" si="187"/>
        <v>0</v>
      </c>
      <c r="CY70" s="31">
        <f t="shared" si="188"/>
        <v>24653.299999999992</v>
      </c>
      <c r="CZ70" s="31">
        <f t="shared" si="189"/>
        <v>74428.100000000049</v>
      </c>
      <c r="DA70" s="31">
        <f t="shared" si="190"/>
        <v>45262.650000000016</v>
      </c>
      <c r="DB70" s="31">
        <f t="shared" si="191"/>
        <v>95955.539999999892</v>
      </c>
      <c r="DC70" s="31">
        <f t="shared" si="192"/>
        <v>128241.88999999996</v>
      </c>
      <c r="DD70" s="31">
        <f t="shared" si="193"/>
        <v>294522.21999999997</v>
      </c>
      <c r="DE70" s="31">
        <f t="shared" si="194"/>
        <v>548741.41</v>
      </c>
      <c r="DF70" s="31">
        <f t="shared" si="195"/>
        <v>397021.50999999989</v>
      </c>
      <c r="DG70" s="31">
        <f t="shared" si="196"/>
        <v>285357.36999999994</v>
      </c>
      <c r="DH70" s="31">
        <f t="shared" si="197"/>
        <v>215219.34999999992</v>
      </c>
      <c r="DI70" s="32">
        <f t="shared" ref="DI70:DI129" si="200">ROUND(CW70*5%,2)</f>
        <v>3074.4</v>
      </c>
      <c r="DJ70" s="32">
        <f t="shared" ref="DJ70:DJ129" si="201">ROUND(CX70*5%,2)</f>
        <v>0</v>
      </c>
      <c r="DK70" s="32">
        <f t="shared" ref="DK70:DK129" si="202">ROUND(CY70*5%,2)</f>
        <v>1232.67</v>
      </c>
      <c r="DL70" s="32">
        <f t="shared" ref="DL70:DL129" si="203">ROUND(CZ70*5%,2)</f>
        <v>3721.41</v>
      </c>
      <c r="DM70" s="32">
        <f t="shared" ref="DM70:DM129" si="204">ROUND(DA70*5%,2)</f>
        <v>2263.13</v>
      </c>
      <c r="DN70" s="32">
        <f t="shared" ref="DN70:DN129" si="205">ROUND(DB70*5%,2)</f>
        <v>4797.78</v>
      </c>
      <c r="DO70" s="32">
        <f t="shared" ref="DO70:DO129" si="206">ROUND(DC70*5%,2)</f>
        <v>6412.09</v>
      </c>
      <c r="DP70" s="32">
        <f t="shared" ref="DP70:DP129" si="207">ROUND(DD70*5%,2)</f>
        <v>14726.11</v>
      </c>
      <c r="DQ70" s="32">
        <f t="shared" ref="DQ70:DQ129" si="208">ROUND(DE70*5%,2)</f>
        <v>27437.07</v>
      </c>
      <c r="DR70" s="32">
        <f t="shared" ref="DR70:DR129" si="209">ROUND(DF70*5%,2)</f>
        <v>19851.080000000002</v>
      </c>
      <c r="DS70" s="32">
        <f t="shared" ref="DS70:DS129" si="210">ROUND(DG70*5%,2)</f>
        <v>14267.87</v>
      </c>
      <c r="DT70" s="32">
        <f t="shared" ref="DT70:DT129" si="211">ROUND(DH70*5%,2)</f>
        <v>10760.97</v>
      </c>
      <c r="DU70" s="31">
        <f t="shared" ref="DU70:DU129" si="212">ROUND(CW70*DU$3,2)</f>
        <v>15052.72</v>
      </c>
      <c r="DV70" s="31">
        <f t="shared" ref="DV70:DV129" si="213">ROUND(CX70*DV$3,2)</f>
        <v>0</v>
      </c>
      <c r="DW70" s="31">
        <f t="shared" ref="DW70:DW129" si="214">ROUND(CY70*DW$3,2)</f>
        <v>5924.16</v>
      </c>
      <c r="DX70" s="31">
        <f t="shared" ref="DX70:DX129" si="215">ROUND(CZ70*DX$3,2)</f>
        <v>17711.64</v>
      </c>
      <c r="DY70" s="31">
        <f t="shared" ref="DY70:DY129" si="216">ROUND(DA70*DY$3,2)</f>
        <v>10669.11</v>
      </c>
      <c r="DZ70" s="31">
        <f t="shared" ref="DZ70:DZ129" si="217">ROUND(DB70*DZ$3,2)</f>
        <v>22394.720000000001</v>
      </c>
      <c r="EA70" s="31">
        <f t="shared" ref="EA70:EA129" si="218">ROUND(DC70*EA$3,2)</f>
        <v>29640.84</v>
      </c>
      <c r="EB70" s="31">
        <f t="shared" ref="EB70:EB129" si="219">ROUND(DD70*EB$3,2)</f>
        <v>67387.59</v>
      </c>
      <c r="EC70" s="31">
        <f t="shared" ref="EC70:EC129" si="220">ROUND(DE70*EC$3,2)</f>
        <v>124275.57</v>
      </c>
      <c r="ED70" s="31">
        <f t="shared" ref="ED70:ED129" si="221">ROUND(DF70*ED$3,2)</f>
        <v>89020.06</v>
      </c>
      <c r="EE70" s="31">
        <f t="shared" ref="EE70:EE129" si="222">ROUND(DG70*EE$3,2)</f>
        <v>63318.09</v>
      </c>
      <c r="EF70" s="31">
        <f t="shared" ref="EF70:EF129" si="223">ROUND(DH70*EF$3,2)</f>
        <v>47270</v>
      </c>
      <c r="EG70" s="32">
        <f t="shared" ref="EG70:EG129" si="224">CW70+DI70+DU70</f>
        <v>79615.189999999871</v>
      </c>
      <c r="EH70" s="32">
        <f t="shared" ref="EH70:EH129" si="225">CX70+DJ70+DV70</f>
        <v>0</v>
      </c>
      <c r="EI70" s="32">
        <f t="shared" ref="EI70:EI129" si="226">CY70+DK70+DW70</f>
        <v>31810.129999999994</v>
      </c>
      <c r="EJ70" s="32">
        <f t="shared" ref="EJ70:EJ129" si="227">CZ70+DL70+DX70</f>
        <v>95861.150000000052</v>
      </c>
      <c r="EK70" s="32">
        <f t="shared" ref="EK70:EK129" si="228">DA70+DM70+DY70</f>
        <v>58194.890000000014</v>
      </c>
      <c r="EL70" s="32">
        <f t="shared" ref="EL70:EL129" si="229">DB70+DN70+DZ70</f>
        <v>123148.03999999989</v>
      </c>
      <c r="EM70" s="32">
        <f t="shared" ref="EM70:EM129" si="230">DC70+DO70+EA70</f>
        <v>164294.81999999995</v>
      </c>
      <c r="EN70" s="32">
        <f t="shared" ref="EN70:EN129" si="231">DD70+DP70+EB70</f>
        <v>376635.91999999993</v>
      </c>
      <c r="EO70" s="32">
        <f t="shared" ref="EO70:EO129" si="232">DE70+DQ70+EC70</f>
        <v>700454.05</v>
      </c>
      <c r="EP70" s="32">
        <f t="shared" ref="EP70:EP129" si="233">DF70+DR70+ED70</f>
        <v>505892.64999999991</v>
      </c>
      <c r="EQ70" s="32">
        <f t="shared" ref="EQ70:EQ129" si="234">DG70+DS70+EE70</f>
        <v>362943.32999999996</v>
      </c>
      <c r="ER70" s="32">
        <f t="shared" ref="ER70:ER129" si="235">DH70+DT70+EF70</f>
        <v>273250.31999999995</v>
      </c>
    </row>
    <row r="71" spans="1:148" x14ac:dyDescent="0.25">
      <c r="A71" t="s">
        <v>465</v>
      </c>
      <c r="B71" s="1" t="s">
        <v>121</v>
      </c>
      <c r="C71" t="str">
        <f t="shared" ca="1" si="198"/>
        <v>KH3</v>
      </c>
      <c r="D71" t="str">
        <f t="shared" ca="1" si="199"/>
        <v>Keephills #3</v>
      </c>
      <c r="E71" s="51">
        <v>331079.95665000001</v>
      </c>
      <c r="F71" s="51">
        <v>265539.9824713</v>
      </c>
      <c r="G71" s="51">
        <v>282580.29080000002</v>
      </c>
      <c r="H71" s="51">
        <v>321583.41128</v>
      </c>
      <c r="I71" s="51">
        <v>323769.84564999997</v>
      </c>
      <c r="J71" s="51">
        <v>261193.68896999999</v>
      </c>
      <c r="K71" s="51">
        <v>295287.98613999999</v>
      </c>
      <c r="L71" s="51">
        <v>281085.69656000001</v>
      </c>
      <c r="M71" s="51">
        <v>251912.27632999999</v>
      </c>
      <c r="N71" s="51">
        <v>329054.30648000003</v>
      </c>
      <c r="O71" s="51">
        <v>307454.04440000001</v>
      </c>
      <c r="P71" s="51">
        <v>326357.06894999999</v>
      </c>
      <c r="Q71" s="32">
        <v>27505023.879999999</v>
      </c>
      <c r="R71" s="32">
        <v>10554017.18</v>
      </c>
      <c r="S71" s="32">
        <v>8837896.1899999995</v>
      </c>
      <c r="T71" s="32">
        <v>13467710.26</v>
      </c>
      <c r="U71" s="32">
        <v>9710461.0899999999</v>
      </c>
      <c r="V71" s="32">
        <v>13831021.25</v>
      </c>
      <c r="W71" s="32">
        <v>21763642.02</v>
      </c>
      <c r="X71" s="32">
        <v>15997193.15</v>
      </c>
      <c r="Y71" s="32">
        <v>29959621.350000001</v>
      </c>
      <c r="Z71" s="32">
        <v>30224489.370000001</v>
      </c>
      <c r="AA71" s="32">
        <v>26342841.149999999</v>
      </c>
      <c r="AB71" s="32">
        <v>18525969.460000001</v>
      </c>
      <c r="AC71" s="2">
        <v>5.57</v>
      </c>
      <c r="AD71" s="2">
        <v>5.57</v>
      </c>
      <c r="AE71" s="2">
        <v>5.57</v>
      </c>
      <c r="AF71" s="2">
        <v>5.57</v>
      </c>
      <c r="AG71" s="2">
        <v>5.57</v>
      </c>
      <c r="AH71" s="2">
        <v>5.57</v>
      </c>
      <c r="AI71" s="2">
        <v>5.57</v>
      </c>
      <c r="AJ71" s="2">
        <v>4.96</v>
      </c>
      <c r="AK71" s="2">
        <v>4.96</v>
      </c>
      <c r="AL71" s="2">
        <v>4.96</v>
      </c>
      <c r="AM71" s="2">
        <v>4.96</v>
      </c>
      <c r="AN71" s="2">
        <v>4.96</v>
      </c>
      <c r="AO71" s="33">
        <v>1532029.83</v>
      </c>
      <c r="AP71" s="33">
        <v>587858.76</v>
      </c>
      <c r="AQ71" s="33">
        <v>492270.82</v>
      </c>
      <c r="AR71" s="33">
        <v>750151.46</v>
      </c>
      <c r="AS71" s="33">
        <v>540872.68000000005</v>
      </c>
      <c r="AT71" s="33">
        <v>770387.88</v>
      </c>
      <c r="AU71" s="33">
        <v>1212234.8600000001</v>
      </c>
      <c r="AV71" s="33">
        <v>793460.78</v>
      </c>
      <c r="AW71" s="33">
        <v>1485997.22</v>
      </c>
      <c r="AX71" s="33">
        <v>1499134.67</v>
      </c>
      <c r="AY71" s="33">
        <v>1306604.92</v>
      </c>
      <c r="AZ71" s="33">
        <v>918888.09</v>
      </c>
      <c r="BA71" s="31">
        <f t="shared" si="41"/>
        <v>2750.5</v>
      </c>
      <c r="BB71" s="31">
        <f t="shared" si="42"/>
        <v>1055.4000000000001</v>
      </c>
      <c r="BC71" s="31">
        <f t="shared" si="43"/>
        <v>883.79</v>
      </c>
      <c r="BD71" s="31">
        <f t="shared" si="44"/>
        <v>-48483.76</v>
      </c>
      <c r="BE71" s="31">
        <f t="shared" si="45"/>
        <v>-34957.660000000003</v>
      </c>
      <c r="BF71" s="31">
        <f t="shared" si="46"/>
        <v>-49791.68</v>
      </c>
      <c r="BG71" s="31">
        <f t="shared" si="47"/>
        <v>-78349.11</v>
      </c>
      <c r="BH71" s="31">
        <f t="shared" si="48"/>
        <v>-143974.74</v>
      </c>
      <c r="BI71" s="31">
        <f t="shared" si="49"/>
        <v>-269636.59000000003</v>
      </c>
      <c r="BJ71" s="31">
        <f t="shared" si="50"/>
        <v>-166234.69</v>
      </c>
      <c r="BK71" s="31">
        <f t="shared" si="51"/>
        <v>-144885.63</v>
      </c>
      <c r="BL71" s="31">
        <f t="shared" si="52"/>
        <v>-101892.83</v>
      </c>
      <c r="BM71" s="6">
        <v>5.5899999999999998E-2</v>
      </c>
      <c r="BN71" s="6">
        <v>5.5899999999999998E-2</v>
      </c>
      <c r="BO71" s="6">
        <v>5.5899999999999998E-2</v>
      </c>
      <c r="BP71" s="6">
        <v>5.5899999999999998E-2</v>
      </c>
      <c r="BQ71" s="6">
        <v>5.5899999999999998E-2</v>
      </c>
      <c r="BR71" s="6">
        <v>5.5899999999999998E-2</v>
      </c>
      <c r="BS71" s="6">
        <v>5.5899999999999998E-2</v>
      </c>
      <c r="BT71" s="6">
        <v>5.5899999999999998E-2</v>
      </c>
      <c r="BU71" s="6">
        <v>5.5899999999999998E-2</v>
      </c>
      <c r="BV71" s="6">
        <v>5.5899999999999998E-2</v>
      </c>
      <c r="BW71" s="6">
        <v>5.5899999999999998E-2</v>
      </c>
      <c r="BX71" s="6">
        <v>5.5899999999999998E-2</v>
      </c>
      <c r="BY71" s="31">
        <v>1537530.83</v>
      </c>
      <c r="BZ71" s="31">
        <v>589969.56000000006</v>
      </c>
      <c r="CA71" s="31">
        <v>494038.4</v>
      </c>
      <c r="CB71" s="31">
        <v>752845</v>
      </c>
      <c r="CC71" s="31">
        <v>542814.77</v>
      </c>
      <c r="CD71" s="31">
        <v>773154.09</v>
      </c>
      <c r="CE71" s="31">
        <v>1216587.5900000001</v>
      </c>
      <c r="CF71" s="31">
        <v>894243.1</v>
      </c>
      <c r="CG71" s="31">
        <v>1674742.83</v>
      </c>
      <c r="CH71" s="31">
        <v>1689548.96</v>
      </c>
      <c r="CI71" s="31">
        <v>1472564.82</v>
      </c>
      <c r="CJ71" s="31">
        <v>1035601.69</v>
      </c>
      <c r="CK71" s="32">
        <f t="shared" si="53"/>
        <v>-110020.1</v>
      </c>
      <c r="CL71" s="32">
        <f t="shared" si="54"/>
        <v>-42216.07</v>
      </c>
      <c r="CM71" s="32">
        <f t="shared" si="55"/>
        <v>-35351.58</v>
      </c>
      <c r="CN71" s="32">
        <f t="shared" si="56"/>
        <v>-53870.84</v>
      </c>
      <c r="CO71" s="32">
        <f t="shared" si="57"/>
        <v>-38841.839999999997</v>
      </c>
      <c r="CP71" s="32">
        <f t="shared" si="58"/>
        <v>-55324.09</v>
      </c>
      <c r="CQ71" s="32">
        <f t="shared" si="59"/>
        <v>-87054.57</v>
      </c>
      <c r="CR71" s="32">
        <f t="shared" si="60"/>
        <v>-63988.77</v>
      </c>
      <c r="CS71" s="32">
        <f t="shared" si="61"/>
        <v>-119838.49</v>
      </c>
      <c r="CT71" s="32">
        <f t="shared" si="62"/>
        <v>-120897.96</v>
      </c>
      <c r="CU71" s="32">
        <f t="shared" si="63"/>
        <v>-105371.36</v>
      </c>
      <c r="CV71" s="32">
        <f t="shared" si="64"/>
        <v>-74103.88</v>
      </c>
      <c r="CW71" s="31">
        <f t="shared" si="186"/>
        <v>-107269.60000000009</v>
      </c>
      <c r="CX71" s="31">
        <f t="shared" si="187"/>
        <v>-41160.669999999904</v>
      </c>
      <c r="CY71" s="31">
        <f t="shared" si="188"/>
        <v>-34467.79</v>
      </c>
      <c r="CZ71" s="31">
        <f t="shared" si="189"/>
        <v>-2693.5399999999281</v>
      </c>
      <c r="DA71" s="31">
        <f t="shared" si="190"/>
        <v>-1942.0899999999965</v>
      </c>
      <c r="DB71" s="31">
        <f t="shared" si="191"/>
        <v>-2766.2000000000044</v>
      </c>
      <c r="DC71" s="31">
        <f t="shared" si="192"/>
        <v>-4352.7300000000832</v>
      </c>
      <c r="DD71" s="31">
        <f t="shared" si="193"/>
        <v>180768.28999999992</v>
      </c>
      <c r="DE71" s="31">
        <f t="shared" si="194"/>
        <v>338543.71000000014</v>
      </c>
      <c r="DF71" s="31">
        <f t="shared" si="195"/>
        <v>235751.02000000008</v>
      </c>
      <c r="DG71" s="31">
        <f t="shared" si="196"/>
        <v>205474.17000000004</v>
      </c>
      <c r="DH71" s="31">
        <f t="shared" si="197"/>
        <v>144502.54999999999</v>
      </c>
      <c r="DI71" s="32">
        <f t="shared" si="200"/>
        <v>-5363.48</v>
      </c>
      <c r="DJ71" s="32">
        <f t="shared" si="201"/>
        <v>-2058.0300000000002</v>
      </c>
      <c r="DK71" s="32">
        <f t="shared" si="202"/>
        <v>-1723.39</v>
      </c>
      <c r="DL71" s="32">
        <f t="shared" si="203"/>
        <v>-134.68</v>
      </c>
      <c r="DM71" s="32">
        <f t="shared" si="204"/>
        <v>-97.1</v>
      </c>
      <c r="DN71" s="32">
        <f t="shared" si="205"/>
        <v>-138.31</v>
      </c>
      <c r="DO71" s="32">
        <f t="shared" si="206"/>
        <v>-217.64</v>
      </c>
      <c r="DP71" s="32">
        <f t="shared" si="207"/>
        <v>9038.41</v>
      </c>
      <c r="DQ71" s="32">
        <f t="shared" si="208"/>
        <v>16927.189999999999</v>
      </c>
      <c r="DR71" s="32">
        <f t="shared" si="209"/>
        <v>11787.55</v>
      </c>
      <c r="DS71" s="32">
        <f t="shared" si="210"/>
        <v>10273.709999999999</v>
      </c>
      <c r="DT71" s="32">
        <f t="shared" si="211"/>
        <v>7225.13</v>
      </c>
      <c r="DU71" s="31">
        <f t="shared" si="212"/>
        <v>-26260.37</v>
      </c>
      <c r="DV71" s="31">
        <f t="shared" si="213"/>
        <v>-9980.5499999999993</v>
      </c>
      <c r="DW71" s="31">
        <f t="shared" si="214"/>
        <v>-8282.57</v>
      </c>
      <c r="DX71" s="31">
        <f t="shared" si="215"/>
        <v>-640.98</v>
      </c>
      <c r="DY71" s="31">
        <f t="shared" si="216"/>
        <v>-457.78</v>
      </c>
      <c r="DZ71" s="31">
        <f t="shared" si="217"/>
        <v>-645.59</v>
      </c>
      <c r="EA71" s="31">
        <f t="shared" si="218"/>
        <v>-1006.06</v>
      </c>
      <c r="EB71" s="31">
        <f t="shared" si="219"/>
        <v>41360.339999999997</v>
      </c>
      <c r="EC71" s="31">
        <f t="shared" si="220"/>
        <v>76671.289999999994</v>
      </c>
      <c r="ED71" s="31">
        <f t="shared" si="221"/>
        <v>52860.03</v>
      </c>
      <c r="EE71" s="31">
        <f t="shared" si="222"/>
        <v>45592.77</v>
      </c>
      <c r="EF71" s="31">
        <f t="shared" si="223"/>
        <v>31738.02</v>
      </c>
      <c r="EG71" s="32">
        <f t="shared" si="224"/>
        <v>-138893.4500000001</v>
      </c>
      <c r="EH71" s="32">
        <f t="shared" si="225"/>
        <v>-53199.249999999898</v>
      </c>
      <c r="EI71" s="32">
        <f t="shared" si="226"/>
        <v>-44473.75</v>
      </c>
      <c r="EJ71" s="32">
        <f t="shared" si="227"/>
        <v>-3469.199999999928</v>
      </c>
      <c r="EK71" s="32">
        <f t="shared" si="228"/>
        <v>-2496.9699999999966</v>
      </c>
      <c r="EL71" s="32">
        <f t="shared" si="229"/>
        <v>-3550.1000000000045</v>
      </c>
      <c r="EM71" s="32">
        <f t="shared" si="230"/>
        <v>-5576.430000000084</v>
      </c>
      <c r="EN71" s="32">
        <f t="shared" si="231"/>
        <v>231167.03999999992</v>
      </c>
      <c r="EO71" s="32">
        <f t="shared" si="232"/>
        <v>432142.19000000012</v>
      </c>
      <c r="EP71" s="32">
        <f t="shared" si="233"/>
        <v>300398.60000000009</v>
      </c>
      <c r="EQ71" s="32">
        <f t="shared" si="234"/>
        <v>261340.65000000002</v>
      </c>
      <c r="ER71" s="32">
        <f t="shared" si="235"/>
        <v>183465.69999999998</v>
      </c>
    </row>
    <row r="72" spans="1:148" x14ac:dyDescent="0.25">
      <c r="A72" t="s">
        <v>466</v>
      </c>
      <c r="B72" s="1" t="s">
        <v>88</v>
      </c>
      <c r="C72" t="str">
        <f t="shared" ca="1" si="198"/>
        <v>KHW1</v>
      </c>
      <c r="D72" t="str">
        <f t="shared" ca="1" si="199"/>
        <v>Kettles Hill Wind Facility</v>
      </c>
      <c r="E72" s="51">
        <v>26429.5940314</v>
      </c>
      <c r="F72" s="51">
        <v>18937.544241799998</v>
      </c>
      <c r="G72" s="51">
        <v>18627.410612200001</v>
      </c>
      <c r="H72" s="51">
        <v>14253.6382595</v>
      </c>
      <c r="I72" s="51">
        <v>17196.172060699999</v>
      </c>
      <c r="J72" s="51">
        <v>17077.571390000001</v>
      </c>
      <c r="K72" s="51">
        <v>9327.2579956999998</v>
      </c>
      <c r="L72" s="51">
        <v>8120.6748097999998</v>
      </c>
      <c r="M72" s="51">
        <v>13778.6012436</v>
      </c>
      <c r="N72" s="51">
        <v>14382.0854048</v>
      </c>
      <c r="O72" s="51">
        <v>19725.545143799998</v>
      </c>
      <c r="P72" s="51">
        <v>22909.306</v>
      </c>
      <c r="Q72" s="32">
        <v>778259.41</v>
      </c>
      <c r="R72" s="32">
        <v>583810.85</v>
      </c>
      <c r="S72" s="32">
        <v>668103.48</v>
      </c>
      <c r="T72" s="32">
        <v>337228.55</v>
      </c>
      <c r="U72" s="32">
        <v>442165.72</v>
      </c>
      <c r="V72" s="32">
        <v>451721.19</v>
      </c>
      <c r="W72" s="32">
        <v>373504.49</v>
      </c>
      <c r="X72" s="32">
        <v>529590.01</v>
      </c>
      <c r="Y72" s="32">
        <v>607232.38</v>
      </c>
      <c r="Z72" s="32">
        <v>629639.85</v>
      </c>
      <c r="AA72" s="32">
        <v>937134.24</v>
      </c>
      <c r="AB72" s="32">
        <v>843867.05</v>
      </c>
      <c r="AC72" s="2">
        <v>2.42</v>
      </c>
      <c r="AD72" s="2">
        <v>2.42</v>
      </c>
      <c r="AE72" s="2">
        <v>2.42</v>
      </c>
      <c r="AF72" s="2">
        <v>2.68</v>
      </c>
      <c r="AG72" s="2">
        <v>2.68</v>
      </c>
      <c r="AH72" s="2">
        <v>2.68</v>
      </c>
      <c r="AI72" s="2">
        <v>2.68</v>
      </c>
      <c r="AJ72" s="2">
        <v>1.88</v>
      </c>
      <c r="AK72" s="2">
        <v>1.88</v>
      </c>
      <c r="AL72" s="2">
        <v>1.88</v>
      </c>
      <c r="AM72" s="2">
        <v>1.88</v>
      </c>
      <c r="AN72" s="2">
        <v>1.88</v>
      </c>
      <c r="AO72" s="33">
        <v>18833.88</v>
      </c>
      <c r="AP72" s="33">
        <v>14128.22</v>
      </c>
      <c r="AQ72" s="33">
        <v>16168.1</v>
      </c>
      <c r="AR72" s="33">
        <v>9037.73</v>
      </c>
      <c r="AS72" s="33">
        <v>11850.04</v>
      </c>
      <c r="AT72" s="33">
        <v>12106.13</v>
      </c>
      <c r="AU72" s="33">
        <v>10009.92</v>
      </c>
      <c r="AV72" s="33">
        <v>9956.2900000000009</v>
      </c>
      <c r="AW72" s="33">
        <v>11415.97</v>
      </c>
      <c r="AX72" s="33">
        <v>11837.23</v>
      </c>
      <c r="AY72" s="33">
        <v>17618.12</v>
      </c>
      <c r="AZ72" s="33">
        <v>15864.7</v>
      </c>
      <c r="BA72" s="31">
        <f t="shared" ref="BA72:BA129" si="236">ROUND(Q72*BA$3,2)</f>
        <v>77.83</v>
      </c>
      <c r="BB72" s="31">
        <f t="shared" ref="BB72:BB129" si="237">ROUND(R72*BB$3,2)</f>
        <v>58.38</v>
      </c>
      <c r="BC72" s="31">
        <f t="shared" ref="BC72:BC129" si="238">ROUND(S72*BC$3,2)</f>
        <v>66.81</v>
      </c>
      <c r="BD72" s="31">
        <f t="shared" ref="BD72:BD129" si="239">ROUND(T72*BD$3,2)</f>
        <v>-1214.02</v>
      </c>
      <c r="BE72" s="31">
        <f t="shared" ref="BE72:BE129" si="240">ROUND(U72*BE$3,2)</f>
        <v>-1591.8</v>
      </c>
      <c r="BF72" s="31">
        <f t="shared" ref="BF72:BF129" si="241">ROUND(V72*BF$3,2)</f>
        <v>-1626.2</v>
      </c>
      <c r="BG72" s="31">
        <f t="shared" ref="BG72:BG129" si="242">ROUND(W72*BG$3,2)</f>
        <v>-1344.62</v>
      </c>
      <c r="BH72" s="31">
        <f t="shared" ref="BH72:BH129" si="243">ROUND(X72*BH$3,2)</f>
        <v>-4766.3100000000004</v>
      </c>
      <c r="BI72" s="31">
        <f t="shared" ref="BI72:BI129" si="244">ROUND(Y72*BI$3,2)</f>
        <v>-5465.09</v>
      </c>
      <c r="BJ72" s="31">
        <f t="shared" ref="BJ72:BJ129" si="245">ROUND(Z72*BJ$3,2)</f>
        <v>-3463.02</v>
      </c>
      <c r="BK72" s="31">
        <f t="shared" ref="BK72:BK129" si="246">ROUND(AA72*BK$3,2)</f>
        <v>-5154.24</v>
      </c>
      <c r="BL72" s="31">
        <f t="shared" ref="BL72:BL129" si="247">ROUND(AB72*BL$3,2)</f>
        <v>-4641.2700000000004</v>
      </c>
      <c r="BM72" s="6">
        <v>4.8399999999999999E-2</v>
      </c>
      <c r="BN72" s="6">
        <v>4.8399999999999999E-2</v>
      </c>
      <c r="BO72" s="6">
        <v>4.8399999999999999E-2</v>
      </c>
      <c r="BP72" s="6">
        <v>4.8399999999999999E-2</v>
      </c>
      <c r="BQ72" s="6">
        <v>4.8399999999999999E-2</v>
      </c>
      <c r="BR72" s="6">
        <v>4.8399999999999999E-2</v>
      </c>
      <c r="BS72" s="6">
        <v>4.8399999999999999E-2</v>
      </c>
      <c r="BT72" s="6">
        <v>4.8399999999999999E-2</v>
      </c>
      <c r="BU72" s="6">
        <v>4.8399999999999999E-2</v>
      </c>
      <c r="BV72" s="6">
        <v>4.8399999999999999E-2</v>
      </c>
      <c r="BW72" s="6">
        <v>4.8399999999999999E-2</v>
      </c>
      <c r="BX72" s="6">
        <v>4.8399999999999999E-2</v>
      </c>
      <c r="BY72" s="31">
        <v>37667.760000000002</v>
      </c>
      <c r="BZ72" s="31">
        <v>28256.45</v>
      </c>
      <c r="CA72" s="31">
        <v>32336.21</v>
      </c>
      <c r="CB72" s="31">
        <v>16321.86</v>
      </c>
      <c r="CC72" s="31">
        <v>21400.82</v>
      </c>
      <c r="CD72" s="31">
        <v>21863.31</v>
      </c>
      <c r="CE72" s="31">
        <v>18077.62</v>
      </c>
      <c r="CF72" s="31">
        <v>25632.16</v>
      </c>
      <c r="CG72" s="31">
        <v>29390.05</v>
      </c>
      <c r="CH72" s="31">
        <v>30474.57</v>
      </c>
      <c r="CI72" s="31">
        <v>45357.3</v>
      </c>
      <c r="CJ72" s="31">
        <v>40843.17</v>
      </c>
      <c r="CK72" s="32">
        <f t="shared" ref="CK72:CK129" si="248">ROUND(Q72*$CV$3,2)</f>
        <v>-3113.04</v>
      </c>
      <c r="CL72" s="32">
        <f t="shared" ref="CL72:CL129" si="249">ROUND(R72*$CV$3,2)</f>
        <v>-2335.2399999999998</v>
      </c>
      <c r="CM72" s="32">
        <f t="shared" ref="CM72:CM129" si="250">ROUND(S72*$CV$3,2)</f>
        <v>-2672.41</v>
      </c>
      <c r="CN72" s="32">
        <f t="shared" ref="CN72:CN129" si="251">ROUND(T72*$CV$3,2)</f>
        <v>-1348.91</v>
      </c>
      <c r="CO72" s="32">
        <f t="shared" ref="CO72:CO129" si="252">ROUND(U72*$CV$3,2)</f>
        <v>-1768.66</v>
      </c>
      <c r="CP72" s="32">
        <f t="shared" ref="CP72:CP129" si="253">ROUND(V72*$CV$3,2)</f>
        <v>-1806.88</v>
      </c>
      <c r="CQ72" s="32">
        <f t="shared" ref="CQ72:CQ129" si="254">ROUND(W72*$CV$3,2)</f>
        <v>-1494.02</v>
      </c>
      <c r="CR72" s="32">
        <f t="shared" ref="CR72:CR129" si="255">ROUND(X72*$CV$3,2)</f>
        <v>-2118.36</v>
      </c>
      <c r="CS72" s="32">
        <f t="shared" ref="CS72:CS129" si="256">ROUND(Y72*$CV$3,2)</f>
        <v>-2428.9299999999998</v>
      </c>
      <c r="CT72" s="32">
        <f t="shared" ref="CT72:CT129" si="257">ROUND(Z72*$CV$3,2)</f>
        <v>-2518.56</v>
      </c>
      <c r="CU72" s="32">
        <f t="shared" ref="CU72:CU129" si="258">ROUND(AA72*$CV$3,2)</f>
        <v>-3748.54</v>
      </c>
      <c r="CV72" s="32">
        <f t="shared" ref="CV72:CV129" si="259">ROUND(AB72*$CV$3,2)</f>
        <v>-3375.47</v>
      </c>
      <c r="CW72" s="31">
        <f t="shared" ref="CW72:CW129" si="260">BY72+CK72-AO72-BA72</f>
        <v>15643.01</v>
      </c>
      <c r="CX72" s="31">
        <f t="shared" ref="CX72:CX129" si="261">BZ72+CL72-AP72-BB72</f>
        <v>11734.61</v>
      </c>
      <c r="CY72" s="31">
        <f t="shared" ref="CY72:CY129" si="262">CA72+CM72-AQ72-BC72</f>
        <v>13428.89</v>
      </c>
      <c r="CZ72" s="31">
        <f t="shared" ref="CZ72:CZ129" si="263">CB72+CN72-AR72-BD72</f>
        <v>7149.2400000000016</v>
      </c>
      <c r="DA72" s="31">
        <f t="shared" ref="DA72:DA129" si="264">CC72+CO72-AS72-BE72</f>
        <v>9373.9199999999983</v>
      </c>
      <c r="DB72" s="31">
        <f t="shared" ref="DB72:DB129" si="265">CD72+CP72-AT72-BF72</f>
        <v>9576.5000000000018</v>
      </c>
      <c r="DC72" s="31">
        <f t="shared" ref="DC72:DC129" si="266">CE72+CQ72-AU72-BG72</f>
        <v>7918.2999999999984</v>
      </c>
      <c r="DD72" s="31">
        <f t="shared" ref="DD72:DD129" si="267">CF72+CR72-AV72-BH72</f>
        <v>18323.82</v>
      </c>
      <c r="DE72" s="31">
        <f t="shared" ref="DE72:DE129" si="268">CG72+CS72-AW72-BI72</f>
        <v>21010.239999999998</v>
      </c>
      <c r="DF72" s="31">
        <f t="shared" ref="DF72:DF129" si="269">CH72+CT72-AX72-BJ72</f>
        <v>19581.8</v>
      </c>
      <c r="DG72" s="31">
        <f t="shared" ref="DG72:DG129" si="270">CI72+CU72-AY72-BK72</f>
        <v>29144.880000000005</v>
      </c>
      <c r="DH72" s="31">
        <f t="shared" ref="DH72:DH129" si="271">CJ72+CV72-AZ72-BL72</f>
        <v>26244.269999999997</v>
      </c>
      <c r="DI72" s="32">
        <f t="shared" si="200"/>
        <v>782.15</v>
      </c>
      <c r="DJ72" s="32">
        <f t="shared" si="201"/>
        <v>586.73</v>
      </c>
      <c r="DK72" s="32">
        <f t="shared" si="202"/>
        <v>671.44</v>
      </c>
      <c r="DL72" s="32">
        <f t="shared" si="203"/>
        <v>357.46</v>
      </c>
      <c r="DM72" s="32">
        <f t="shared" si="204"/>
        <v>468.7</v>
      </c>
      <c r="DN72" s="32">
        <f t="shared" si="205"/>
        <v>478.83</v>
      </c>
      <c r="DO72" s="32">
        <f t="shared" si="206"/>
        <v>395.92</v>
      </c>
      <c r="DP72" s="32">
        <f t="shared" si="207"/>
        <v>916.19</v>
      </c>
      <c r="DQ72" s="32">
        <f t="shared" si="208"/>
        <v>1050.51</v>
      </c>
      <c r="DR72" s="32">
        <f t="shared" si="209"/>
        <v>979.09</v>
      </c>
      <c r="DS72" s="32">
        <f t="shared" si="210"/>
        <v>1457.24</v>
      </c>
      <c r="DT72" s="32">
        <f t="shared" si="211"/>
        <v>1312.21</v>
      </c>
      <c r="DU72" s="31">
        <f t="shared" si="212"/>
        <v>3829.52</v>
      </c>
      <c r="DV72" s="31">
        <f t="shared" si="213"/>
        <v>2845.38</v>
      </c>
      <c r="DW72" s="31">
        <f t="shared" si="214"/>
        <v>3226.95</v>
      </c>
      <c r="DX72" s="31">
        <f t="shared" si="215"/>
        <v>1701.3</v>
      </c>
      <c r="DY72" s="31">
        <f t="shared" si="216"/>
        <v>2209.58</v>
      </c>
      <c r="DZ72" s="31">
        <f t="shared" si="217"/>
        <v>2235.02</v>
      </c>
      <c r="EA72" s="31">
        <f t="shared" si="218"/>
        <v>1830.17</v>
      </c>
      <c r="EB72" s="31">
        <f t="shared" si="219"/>
        <v>4192.55</v>
      </c>
      <c r="EC72" s="31">
        <f t="shared" si="220"/>
        <v>4758.2700000000004</v>
      </c>
      <c r="ED72" s="31">
        <f t="shared" si="221"/>
        <v>4390.63</v>
      </c>
      <c r="EE72" s="31">
        <f t="shared" si="222"/>
        <v>6466.97</v>
      </c>
      <c r="EF72" s="31">
        <f t="shared" si="223"/>
        <v>5764.2</v>
      </c>
      <c r="EG72" s="32">
        <f t="shared" si="224"/>
        <v>20254.68</v>
      </c>
      <c r="EH72" s="32">
        <f t="shared" si="225"/>
        <v>15166.720000000001</v>
      </c>
      <c r="EI72" s="32">
        <f t="shared" si="226"/>
        <v>17327.28</v>
      </c>
      <c r="EJ72" s="32">
        <f t="shared" si="227"/>
        <v>9208.0000000000018</v>
      </c>
      <c r="EK72" s="32">
        <f t="shared" si="228"/>
        <v>12052.199999999999</v>
      </c>
      <c r="EL72" s="32">
        <f t="shared" si="229"/>
        <v>12290.350000000002</v>
      </c>
      <c r="EM72" s="32">
        <f t="shared" si="230"/>
        <v>10144.389999999998</v>
      </c>
      <c r="EN72" s="32">
        <f t="shared" si="231"/>
        <v>23432.559999999998</v>
      </c>
      <c r="EO72" s="32">
        <f t="shared" si="232"/>
        <v>26819.019999999997</v>
      </c>
      <c r="EP72" s="32">
        <f t="shared" si="233"/>
        <v>24951.52</v>
      </c>
      <c r="EQ72" s="32">
        <f t="shared" si="234"/>
        <v>37069.090000000004</v>
      </c>
      <c r="ER72" s="32">
        <f t="shared" si="235"/>
        <v>33320.679999999993</v>
      </c>
    </row>
    <row r="73" spans="1:148" x14ac:dyDescent="0.25">
      <c r="A73" t="s">
        <v>467</v>
      </c>
      <c r="B73" s="1" t="s">
        <v>90</v>
      </c>
      <c r="C73" t="str">
        <f t="shared" ref="C73:C104" ca="1" si="272">VLOOKUP($B73,LocationLookup,2,FALSE)</f>
        <v>SPCIMP</v>
      </c>
      <c r="D73" t="str">
        <f t="shared" ref="D73:D104" ca="1" si="273">VLOOKUP($C73,LossFactorLookup,2,FALSE)</f>
        <v>Alberta-Saskatchewan Intertie - Import</v>
      </c>
      <c r="E73" s="51">
        <v>2485</v>
      </c>
      <c r="F73" s="51">
        <v>634</v>
      </c>
      <c r="G73" s="51">
        <v>684</v>
      </c>
      <c r="H73" s="51">
        <v>444</v>
      </c>
      <c r="N73" s="51">
        <v>297</v>
      </c>
      <c r="O73" s="51">
        <v>1651</v>
      </c>
      <c r="Q73" s="32">
        <v>101883.57</v>
      </c>
      <c r="R73" s="32">
        <v>15677.46</v>
      </c>
      <c r="S73" s="32">
        <v>30257.39</v>
      </c>
      <c r="T73" s="32">
        <v>7935.77</v>
      </c>
      <c r="U73" s="32"/>
      <c r="V73" s="32"/>
      <c r="W73" s="32"/>
      <c r="X73" s="32"/>
      <c r="Y73" s="32"/>
      <c r="Z73" s="32">
        <v>9434.27</v>
      </c>
      <c r="AA73" s="32">
        <v>110555.09</v>
      </c>
      <c r="AB73" s="32"/>
      <c r="AC73" s="2">
        <v>5.6</v>
      </c>
      <c r="AD73" s="2">
        <v>5.6</v>
      </c>
      <c r="AE73" s="2">
        <v>5.6</v>
      </c>
      <c r="AF73" s="2">
        <v>5.6</v>
      </c>
      <c r="AL73" s="2">
        <v>4.9000000000000004</v>
      </c>
      <c r="AM73" s="2">
        <v>4.9000000000000004</v>
      </c>
      <c r="AO73" s="33">
        <v>5705.48</v>
      </c>
      <c r="AP73" s="33">
        <v>877.94</v>
      </c>
      <c r="AQ73" s="33">
        <v>1694.41</v>
      </c>
      <c r="AR73" s="33">
        <v>444.4</v>
      </c>
      <c r="AS73" s="33"/>
      <c r="AT73" s="33"/>
      <c r="AU73" s="33"/>
      <c r="AV73" s="33"/>
      <c r="AW73" s="33"/>
      <c r="AX73" s="33">
        <v>462.28</v>
      </c>
      <c r="AY73" s="33">
        <v>5417.2</v>
      </c>
      <c r="AZ73" s="33"/>
      <c r="BA73" s="31">
        <f t="shared" si="236"/>
        <v>10.19</v>
      </c>
      <c r="BB73" s="31">
        <f t="shared" si="237"/>
        <v>1.57</v>
      </c>
      <c r="BC73" s="31">
        <f t="shared" si="238"/>
        <v>3.03</v>
      </c>
      <c r="BD73" s="31">
        <f t="shared" si="239"/>
        <v>-28.57</v>
      </c>
      <c r="BE73" s="31">
        <f t="shared" si="240"/>
        <v>0</v>
      </c>
      <c r="BF73" s="31">
        <f t="shared" si="241"/>
        <v>0</v>
      </c>
      <c r="BG73" s="31">
        <f t="shared" si="242"/>
        <v>0</v>
      </c>
      <c r="BH73" s="31">
        <f t="shared" si="243"/>
        <v>0</v>
      </c>
      <c r="BI73" s="31">
        <f t="shared" si="244"/>
        <v>0</v>
      </c>
      <c r="BJ73" s="31">
        <f t="shared" si="245"/>
        <v>-51.89</v>
      </c>
      <c r="BK73" s="31">
        <f t="shared" si="246"/>
        <v>-608.04999999999995</v>
      </c>
      <c r="BL73" s="31">
        <f t="shared" si="247"/>
        <v>0</v>
      </c>
      <c r="BM73" s="6">
        <v>5.4399999999999997E-2</v>
      </c>
      <c r="BN73" s="6">
        <v>5.4399999999999997E-2</v>
      </c>
      <c r="BO73" s="6">
        <v>5.4399999999999997E-2</v>
      </c>
      <c r="BP73" s="6">
        <v>5.4399999999999997E-2</v>
      </c>
      <c r="BQ73" s="6">
        <v>5.4399999999999997E-2</v>
      </c>
      <c r="BR73" s="6">
        <v>5.4399999999999997E-2</v>
      </c>
      <c r="BS73" s="6">
        <v>5.4399999999999997E-2</v>
      </c>
      <c r="BT73" s="6">
        <v>5.4399999999999997E-2</v>
      </c>
      <c r="BU73" s="6">
        <v>5.4399999999999997E-2</v>
      </c>
      <c r="BV73" s="6">
        <v>5.4399999999999997E-2</v>
      </c>
      <c r="BW73" s="6">
        <v>5.4399999999999997E-2</v>
      </c>
      <c r="BX73" s="6">
        <v>5.4399999999999997E-2</v>
      </c>
      <c r="BY73" s="31">
        <v>5542.47</v>
      </c>
      <c r="BZ73" s="31">
        <v>852.85</v>
      </c>
      <c r="CA73" s="31">
        <v>1646</v>
      </c>
      <c r="CB73" s="31">
        <v>431.71</v>
      </c>
      <c r="CC73" s="31">
        <v>0</v>
      </c>
      <c r="CD73" s="31">
        <v>0</v>
      </c>
      <c r="CE73" s="31">
        <v>0</v>
      </c>
      <c r="CF73" s="31">
        <v>0</v>
      </c>
      <c r="CG73" s="31">
        <v>0</v>
      </c>
      <c r="CH73" s="31">
        <v>513.22</v>
      </c>
      <c r="CI73" s="31">
        <v>6014.2</v>
      </c>
      <c r="CJ73" s="31">
        <v>0</v>
      </c>
      <c r="CK73" s="32">
        <f t="shared" si="248"/>
        <v>-407.53</v>
      </c>
      <c r="CL73" s="32">
        <f t="shared" si="249"/>
        <v>-62.71</v>
      </c>
      <c r="CM73" s="32">
        <f t="shared" si="250"/>
        <v>-121.03</v>
      </c>
      <c r="CN73" s="32">
        <f t="shared" si="251"/>
        <v>-31.74</v>
      </c>
      <c r="CO73" s="32">
        <f t="shared" si="252"/>
        <v>0</v>
      </c>
      <c r="CP73" s="32">
        <f t="shared" si="253"/>
        <v>0</v>
      </c>
      <c r="CQ73" s="32">
        <f t="shared" si="254"/>
        <v>0</v>
      </c>
      <c r="CR73" s="32">
        <f t="shared" si="255"/>
        <v>0</v>
      </c>
      <c r="CS73" s="32">
        <f t="shared" si="256"/>
        <v>0</v>
      </c>
      <c r="CT73" s="32">
        <f t="shared" si="257"/>
        <v>-37.74</v>
      </c>
      <c r="CU73" s="32">
        <f t="shared" si="258"/>
        <v>-442.22</v>
      </c>
      <c r="CV73" s="32">
        <f t="shared" si="259"/>
        <v>0</v>
      </c>
      <c r="CW73" s="31">
        <f t="shared" si="260"/>
        <v>-580.72999999999911</v>
      </c>
      <c r="CX73" s="31">
        <f t="shared" si="261"/>
        <v>-89.370000000000061</v>
      </c>
      <c r="CY73" s="31">
        <f t="shared" si="262"/>
        <v>-172.47000000000006</v>
      </c>
      <c r="CZ73" s="31">
        <f t="shared" si="263"/>
        <v>-15.860000000000007</v>
      </c>
      <c r="DA73" s="31">
        <f t="shared" si="264"/>
        <v>0</v>
      </c>
      <c r="DB73" s="31">
        <f t="shared" si="265"/>
        <v>0</v>
      </c>
      <c r="DC73" s="31">
        <f t="shared" si="266"/>
        <v>0</v>
      </c>
      <c r="DD73" s="31">
        <f t="shared" si="267"/>
        <v>0</v>
      </c>
      <c r="DE73" s="31">
        <f t="shared" si="268"/>
        <v>0</v>
      </c>
      <c r="DF73" s="31">
        <f t="shared" si="269"/>
        <v>65.090000000000046</v>
      </c>
      <c r="DG73" s="31">
        <f t="shared" si="270"/>
        <v>762.8299999999997</v>
      </c>
      <c r="DH73" s="31">
        <f t="shared" si="271"/>
        <v>0</v>
      </c>
      <c r="DI73" s="32">
        <f t="shared" si="200"/>
        <v>-29.04</v>
      </c>
      <c r="DJ73" s="32">
        <f t="shared" si="201"/>
        <v>-4.47</v>
      </c>
      <c r="DK73" s="32">
        <f t="shared" si="202"/>
        <v>-8.6199999999999992</v>
      </c>
      <c r="DL73" s="32">
        <f t="shared" si="203"/>
        <v>-0.79</v>
      </c>
      <c r="DM73" s="32">
        <f t="shared" si="204"/>
        <v>0</v>
      </c>
      <c r="DN73" s="32">
        <f t="shared" si="205"/>
        <v>0</v>
      </c>
      <c r="DO73" s="32">
        <f t="shared" si="206"/>
        <v>0</v>
      </c>
      <c r="DP73" s="32">
        <f t="shared" si="207"/>
        <v>0</v>
      </c>
      <c r="DQ73" s="32">
        <f t="shared" si="208"/>
        <v>0</v>
      </c>
      <c r="DR73" s="32">
        <f t="shared" si="209"/>
        <v>3.25</v>
      </c>
      <c r="DS73" s="32">
        <f t="shared" si="210"/>
        <v>38.14</v>
      </c>
      <c r="DT73" s="32">
        <f t="shared" si="211"/>
        <v>0</v>
      </c>
      <c r="DU73" s="31">
        <f t="shared" si="212"/>
        <v>-142.16999999999999</v>
      </c>
      <c r="DV73" s="31">
        <f t="shared" si="213"/>
        <v>-21.67</v>
      </c>
      <c r="DW73" s="31">
        <f t="shared" si="214"/>
        <v>-41.44</v>
      </c>
      <c r="DX73" s="31">
        <f t="shared" si="215"/>
        <v>-3.77</v>
      </c>
      <c r="DY73" s="31">
        <f t="shared" si="216"/>
        <v>0</v>
      </c>
      <c r="DZ73" s="31">
        <f t="shared" si="217"/>
        <v>0</v>
      </c>
      <c r="EA73" s="31">
        <f t="shared" si="218"/>
        <v>0</v>
      </c>
      <c r="EB73" s="31">
        <f t="shared" si="219"/>
        <v>0</v>
      </c>
      <c r="EC73" s="31">
        <f t="shared" si="220"/>
        <v>0</v>
      </c>
      <c r="ED73" s="31">
        <f t="shared" si="221"/>
        <v>14.59</v>
      </c>
      <c r="EE73" s="31">
        <f t="shared" si="222"/>
        <v>169.26</v>
      </c>
      <c r="EF73" s="31">
        <f t="shared" si="223"/>
        <v>0</v>
      </c>
      <c r="EG73" s="32">
        <f t="shared" si="224"/>
        <v>-751.93999999999903</v>
      </c>
      <c r="EH73" s="32">
        <f t="shared" si="225"/>
        <v>-115.51000000000006</v>
      </c>
      <c r="EI73" s="32">
        <f t="shared" si="226"/>
        <v>-222.53000000000006</v>
      </c>
      <c r="EJ73" s="32">
        <f t="shared" si="227"/>
        <v>-20.420000000000005</v>
      </c>
      <c r="EK73" s="32">
        <f t="shared" si="228"/>
        <v>0</v>
      </c>
      <c r="EL73" s="32">
        <f t="shared" si="229"/>
        <v>0</v>
      </c>
      <c r="EM73" s="32">
        <f t="shared" si="230"/>
        <v>0</v>
      </c>
      <c r="EN73" s="32">
        <f t="shared" si="231"/>
        <v>0</v>
      </c>
      <c r="EO73" s="32">
        <f t="shared" si="232"/>
        <v>0</v>
      </c>
      <c r="EP73" s="32">
        <f t="shared" si="233"/>
        <v>82.930000000000049</v>
      </c>
      <c r="EQ73" s="32">
        <f t="shared" si="234"/>
        <v>970.22999999999968</v>
      </c>
      <c r="ER73" s="32">
        <f t="shared" si="235"/>
        <v>0</v>
      </c>
    </row>
    <row r="74" spans="1:148" x14ac:dyDescent="0.25">
      <c r="A74" t="s">
        <v>468</v>
      </c>
      <c r="B74" s="1" t="s">
        <v>91</v>
      </c>
      <c r="C74" t="str">
        <f t="shared" ca="1" si="272"/>
        <v>MEG1</v>
      </c>
      <c r="D74" t="str">
        <f t="shared" ca="1" si="273"/>
        <v>MEG Christina Lake Industrial System</v>
      </c>
      <c r="E74" s="51">
        <v>52596.281300000002</v>
      </c>
      <c r="F74" s="51">
        <v>51804.887999999999</v>
      </c>
      <c r="G74" s="51">
        <v>51068.814200000001</v>
      </c>
      <c r="H74" s="51">
        <v>43245.993999999999</v>
      </c>
      <c r="I74" s="51">
        <v>50367.8727</v>
      </c>
      <c r="J74" s="51">
        <v>46336.408000000003</v>
      </c>
      <c r="K74" s="51">
        <v>46037.77</v>
      </c>
      <c r="L74" s="51">
        <v>47325.118799999997</v>
      </c>
      <c r="M74" s="51">
        <v>14334.180200000001</v>
      </c>
      <c r="N74" s="51">
        <v>53977.506699999998</v>
      </c>
      <c r="O74" s="51">
        <v>55440.180999999997</v>
      </c>
      <c r="P74" s="51">
        <v>57803.760199999997</v>
      </c>
      <c r="Q74" s="32">
        <v>4671460.07</v>
      </c>
      <c r="R74" s="32">
        <v>2291752.5099999998</v>
      </c>
      <c r="S74" s="32">
        <v>2706573.7</v>
      </c>
      <c r="T74" s="32">
        <v>1592119.66</v>
      </c>
      <c r="U74" s="32">
        <v>1455005.99</v>
      </c>
      <c r="V74" s="32">
        <v>2311149.86</v>
      </c>
      <c r="W74" s="32">
        <v>2946914.58</v>
      </c>
      <c r="X74" s="32">
        <v>2649652.52</v>
      </c>
      <c r="Y74" s="32">
        <v>477515.04</v>
      </c>
      <c r="Z74" s="32">
        <v>5071073.2699999996</v>
      </c>
      <c r="AA74" s="32">
        <v>4896460.82</v>
      </c>
      <c r="AB74" s="32">
        <v>3368135.43</v>
      </c>
      <c r="AC74" s="2">
        <v>3.44</v>
      </c>
      <c r="AD74" s="2">
        <v>3.44</v>
      </c>
      <c r="AE74" s="2">
        <v>3.44</v>
      </c>
      <c r="AF74" s="2">
        <v>3.44</v>
      </c>
      <c r="AG74" s="2">
        <v>3.44</v>
      </c>
      <c r="AH74" s="2">
        <v>3.44</v>
      </c>
      <c r="AI74" s="2">
        <v>3.44</v>
      </c>
      <c r="AJ74" s="2">
        <v>2.94</v>
      </c>
      <c r="AK74" s="2">
        <v>2.94</v>
      </c>
      <c r="AL74" s="2">
        <v>2.94</v>
      </c>
      <c r="AM74" s="2">
        <v>2.94</v>
      </c>
      <c r="AN74" s="2">
        <v>2.94</v>
      </c>
      <c r="AO74" s="33">
        <v>160698.23000000001</v>
      </c>
      <c r="AP74" s="33">
        <v>78836.289999999994</v>
      </c>
      <c r="AQ74" s="33">
        <v>93106.14</v>
      </c>
      <c r="AR74" s="33">
        <v>54768.92</v>
      </c>
      <c r="AS74" s="33">
        <v>50052.21</v>
      </c>
      <c r="AT74" s="33">
        <v>79503.56</v>
      </c>
      <c r="AU74" s="33">
        <v>101373.86</v>
      </c>
      <c r="AV74" s="33">
        <v>77899.78</v>
      </c>
      <c r="AW74" s="33">
        <v>14038.94</v>
      </c>
      <c r="AX74" s="33">
        <v>149089.54999999999</v>
      </c>
      <c r="AY74" s="33">
        <v>143955.95000000001</v>
      </c>
      <c r="AZ74" s="33">
        <v>99023.18</v>
      </c>
      <c r="BA74" s="31">
        <f t="shared" si="236"/>
        <v>467.15</v>
      </c>
      <c r="BB74" s="31">
        <f t="shared" si="237"/>
        <v>229.18</v>
      </c>
      <c r="BC74" s="31">
        <f t="shared" si="238"/>
        <v>270.66000000000003</v>
      </c>
      <c r="BD74" s="31">
        <f t="shared" si="239"/>
        <v>-5731.63</v>
      </c>
      <c r="BE74" s="31">
        <f t="shared" si="240"/>
        <v>-5238.0200000000004</v>
      </c>
      <c r="BF74" s="31">
        <f t="shared" si="241"/>
        <v>-8320.14</v>
      </c>
      <c r="BG74" s="31">
        <f t="shared" si="242"/>
        <v>-10608.89</v>
      </c>
      <c r="BH74" s="31">
        <f t="shared" si="243"/>
        <v>-23846.87</v>
      </c>
      <c r="BI74" s="31">
        <f t="shared" si="244"/>
        <v>-4297.6400000000003</v>
      </c>
      <c r="BJ74" s="31">
        <f t="shared" si="245"/>
        <v>-27890.9</v>
      </c>
      <c r="BK74" s="31">
        <f t="shared" si="246"/>
        <v>-26930.53</v>
      </c>
      <c r="BL74" s="31">
        <f t="shared" si="247"/>
        <v>-18524.740000000002</v>
      </c>
      <c r="BM74" s="6">
        <v>3.8699999999999998E-2</v>
      </c>
      <c r="BN74" s="6">
        <v>3.8699999999999998E-2</v>
      </c>
      <c r="BO74" s="6">
        <v>3.8699999999999998E-2</v>
      </c>
      <c r="BP74" s="6">
        <v>3.8699999999999998E-2</v>
      </c>
      <c r="BQ74" s="6">
        <v>3.8699999999999998E-2</v>
      </c>
      <c r="BR74" s="6">
        <v>3.8699999999999998E-2</v>
      </c>
      <c r="BS74" s="6">
        <v>3.8699999999999998E-2</v>
      </c>
      <c r="BT74" s="6">
        <v>3.8699999999999998E-2</v>
      </c>
      <c r="BU74" s="6">
        <v>3.8699999999999998E-2</v>
      </c>
      <c r="BV74" s="6">
        <v>3.8699999999999998E-2</v>
      </c>
      <c r="BW74" s="6">
        <v>3.8699999999999998E-2</v>
      </c>
      <c r="BX74" s="6">
        <v>3.8699999999999998E-2</v>
      </c>
      <c r="BY74" s="31">
        <v>180785.5</v>
      </c>
      <c r="BZ74" s="31">
        <v>88690.82</v>
      </c>
      <c r="CA74" s="31">
        <v>104744.4</v>
      </c>
      <c r="CB74" s="31">
        <v>61615.03</v>
      </c>
      <c r="CC74" s="31">
        <v>56308.73</v>
      </c>
      <c r="CD74" s="31">
        <v>89441.5</v>
      </c>
      <c r="CE74" s="31">
        <v>114045.59</v>
      </c>
      <c r="CF74" s="31">
        <v>102541.55</v>
      </c>
      <c r="CG74" s="31">
        <v>18479.830000000002</v>
      </c>
      <c r="CH74" s="31">
        <v>196250.54</v>
      </c>
      <c r="CI74" s="31">
        <v>189493.03</v>
      </c>
      <c r="CJ74" s="31">
        <v>130346.84</v>
      </c>
      <c r="CK74" s="32">
        <f t="shared" si="248"/>
        <v>-18685.84</v>
      </c>
      <c r="CL74" s="32">
        <f t="shared" si="249"/>
        <v>-9167.01</v>
      </c>
      <c r="CM74" s="32">
        <f t="shared" si="250"/>
        <v>-10826.29</v>
      </c>
      <c r="CN74" s="32">
        <f t="shared" si="251"/>
        <v>-6368.48</v>
      </c>
      <c r="CO74" s="32">
        <f t="shared" si="252"/>
        <v>-5820.02</v>
      </c>
      <c r="CP74" s="32">
        <f t="shared" si="253"/>
        <v>-9244.6</v>
      </c>
      <c r="CQ74" s="32">
        <f t="shared" si="254"/>
        <v>-11787.66</v>
      </c>
      <c r="CR74" s="32">
        <f t="shared" si="255"/>
        <v>-10598.61</v>
      </c>
      <c r="CS74" s="32">
        <f t="shared" si="256"/>
        <v>-1910.06</v>
      </c>
      <c r="CT74" s="32">
        <f t="shared" si="257"/>
        <v>-20284.29</v>
      </c>
      <c r="CU74" s="32">
        <f t="shared" si="258"/>
        <v>-19585.84</v>
      </c>
      <c r="CV74" s="32">
        <f t="shared" si="259"/>
        <v>-13472.54</v>
      </c>
      <c r="CW74" s="31">
        <f t="shared" si="260"/>
        <v>934.27999999999304</v>
      </c>
      <c r="CX74" s="31">
        <f t="shared" si="261"/>
        <v>458.34000000001862</v>
      </c>
      <c r="CY74" s="31">
        <f t="shared" si="262"/>
        <v>541.30999999998653</v>
      </c>
      <c r="CZ74" s="31">
        <f t="shared" si="263"/>
        <v>6209.2600000000048</v>
      </c>
      <c r="DA74" s="31">
        <f t="shared" si="264"/>
        <v>5674.5200000000077</v>
      </c>
      <c r="DB74" s="31">
        <f t="shared" si="265"/>
        <v>9013.4799999999959</v>
      </c>
      <c r="DC74" s="31">
        <f t="shared" si="266"/>
        <v>11492.959999999992</v>
      </c>
      <c r="DD74" s="31">
        <f t="shared" si="267"/>
        <v>37890.03</v>
      </c>
      <c r="DE74" s="31">
        <f t="shared" si="268"/>
        <v>6828.47</v>
      </c>
      <c r="DF74" s="31">
        <f t="shared" si="269"/>
        <v>54767.600000000013</v>
      </c>
      <c r="DG74" s="31">
        <f t="shared" si="270"/>
        <v>52881.76999999999</v>
      </c>
      <c r="DH74" s="31">
        <f t="shared" si="271"/>
        <v>36375.86</v>
      </c>
      <c r="DI74" s="32">
        <f t="shared" si="200"/>
        <v>46.71</v>
      </c>
      <c r="DJ74" s="32">
        <f t="shared" si="201"/>
        <v>22.92</v>
      </c>
      <c r="DK74" s="32">
        <f t="shared" si="202"/>
        <v>27.07</v>
      </c>
      <c r="DL74" s="32">
        <f t="shared" si="203"/>
        <v>310.45999999999998</v>
      </c>
      <c r="DM74" s="32">
        <f t="shared" si="204"/>
        <v>283.73</v>
      </c>
      <c r="DN74" s="32">
        <f t="shared" si="205"/>
        <v>450.67</v>
      </c>
      <c r="DO74" s="32">
        <f t="shared" si="206"/>
        <v>574.65</v>
      </c>
      <c r="DP74" s="32">
        <f t="shared" si="207"/>
        <v>1894.5</v>
      </c>
      <c r="DQ74" s="32">
        <f t="shared" si="208"/>
        <v>341.42</v>
      </c>
      <c r="DR74" s="32">
        <f t="shared" si="209"/>
        <v>2738.38</v>
      </c>
      <c r="DS74" s="32">
        <f t="shared" si="210"/>
        <v>2644.09</v>
      </c>
      <c r="DT74" s="32">
        <f t="shared" si="211"/>
        <v>1818.79</v>
      </c>
      <c r="DU74" s="31">
        <f t="shared" si="212"/>
        <v>228.72</v>
      </c>
      <c r="DV74" s="31">
        <f t="shared" si="213"/>
        <v>111.14</v>
      </c>
      <c r="DW74" s="31">
        <f t="shared" si="214"/>
        <v>130.08000000000001</v>
      </c>
      <c r="DX74" s="31">
        <f t="shared" si="215"/>
        <v>1477.62</v>
      </c>
      <c r="DY74" s="31">
        <f t="shared" si="216"/>
        <v>1337.57</v>
      </c>
      <c r="DZ74" s="31">
        <f t="shared" si="217"/>
        <v>2103.62</v>
      </c>
      <c r="EA74" s="31">
        <f t="shared" si="218"/>
        <v>2656.39</v>
      </c>
      <c r="EB74" s="31">
        <f t="shared" si="219"/>
        <v>8669.36</v>
      </c>
      <c r="EC74" s="31">
        <f t="shared" si="220"/>
        <v>1546.47</v>
      </c>
      <c r="ED74" s="31">
        <f t="shared" si="221"/>
        <v>12279.98</v>
      </c>
      <c r="EE74" s="31">
        <f t="shared" si="222"/>
        <v>11733.96</v>
      </c>
      <c r="EF74" s="31">
        <f t="shared" si="223"/>
        <v>7989.46</v>
      </c>
      <c r="EG74" s="32">
        <f t="shared" si="224"/>
        <v>1209.709999999993</v>
      </c>
      <c r="EH74" s="32">
        <f t="shared" si="225"/>
        <v>592.40000000001862</v>
      </c>
      <c r="EI74" s="32">
        <f t="shared" si="226"/>
        <v>698.45999999998662</v>
      </c>
      <c r="EJ74" s="32">
        <f t="shared" si="227"/>
        <v>7997.3400000000047</v>
      </c>
      <c r="EK74" s="32">
        <f t="shared" si="228"/>
        <v>7295.820000000007</v>
      </c>
      <c r="EL74" s="32">
        <f t="shared" si="229"/>
        <v>11567.769999999997</v>
      </c>
      <c r="EM74" s="32">
        <f t="shared" si="230"/>
        <v>14723.999999999991</v>
      </c>
      <c r="EN74" s="32">
        <f t="shared" si="231"/>
        <v>48453.89</v>
      </c>
      <c r="EO74" s="32">
        <f t="shared" si="232"/>
        <v>8716.36</v>
      </c>
      <c r="EP74" s="32">
        <f t="shared" si="233"/>
        <v>69785.960000000006</v>
      </c>
      <c r="EQ74" s="32">
        <f t="shared" si="234"/>
        <v>67259.819999999978</v>
      </c>
      <c r="ER74" s="32">
        <f t="shared" si="235"/>
        <v>46184.11</v>
      </c>
    </row>
    <row r="75" spans="1:148" x14ac:dyDescent="0.25">
      <c r="A75" t="s">
        <v>469</v>
      </c>
      <c r="B75" s="1" t="s">
        <v>111</v>
      </c>
      <c r="C75" t="str">
        <f t="shared" ca="1" si="272"/>
        <v>MKR1</v>
      </c>
      <c r="D75" t="str">
        <f t="shared" ca="1" si="273"/>
        <v>Muskeg River Industrial System</v>
      </c>
      <c r="E75" s="51">
        <v>34247.224800000004</v>
      </c>
      <c r="F75" s="51">
        <v>27044.236099999998</v>
      </c>
      <c r="G75" s="51">
        <v>16039.535599999999</v>
      </c>
      <c r="H75" s="51">
        <v>13310.303400000001</v>
      </c>
      <c r="I75" s="51">
        <v>18087.1499</v>
      </c>
      <c r="J75" s="51">
        <v>18609.524000000001</v>
      </c>
      <c r="K75" s="51">
        <v>12046.201999999999</v>
      </c>
      <c r="L75" s="51">
        <v>26294.9473</v>
      </c>
      <c r="M75" s="51">
        <v>32588.324000000001</v>
      </c>
      <c r="N75" s="51">
        <v>27543.176500000001</v>
      </c>
      <c r="O75" s="51">
        <v>37942.305899999999</v>
      </c>
      <c r="P75" s="51">
        <v>26944.9797</v>
      </c>
      <c r="Q75" s="32">
        <v>4826802.47</v>
      </c>
      <c r="R75" s="32">
        <v>1386868.73</v>
      </c>
      <c r="S75" s="32">
        <v>1154454.8899999999</v>
      </c>
      <c r="T75" s="32">
        <v>261423.37</v>
      </c>
      <c r="U75" s="32">
        <v>479500.03</v>
      </c>
      <c r="V75" s="32">
        <v>1243496.3999999999</v>
      </c>
      <c r="W75" s="32">
        <v>1013311.52</v>
      </c>
      <c r="X75" s="32">
        <v>1245712.6200000001</v>
      </c>
      <c r="Y75" s="32">
        <v>3506834.7</v>
      </c>
      <c r="Z75" s="32">
        <v>2249269.4900000002</v>
      </c>
      <c r="AA75" s="32">
        <v>3370000.08</v>
      </c>
      <c r="AB75" s="32">
        <v>1798567.36</v>
      </c>
      <c r="AC75" s="2">
        <v>2.93</v>
      </c>
      <c r="AD75" s="2">
        <v>2.93</v>
      </c>
      <c r="AE75" s="2">
        <v>2.93</v>
      </c>
      <c r="AF75" s="2">
        <v>2.67</v>
      </c>
      <c r="AG75" s="2">
        <v>2.67</v>
      </c>
      <c r="AH75" s="2">
        <v>2.67</v>
      </c>
      <c r="AI75" s="2">
        <v>2.67</v>
      </c>
      <c r="AJ75" s="2">
        <v>2.7</v>
      </c>
      <c r="AK75" s="2">
        <v>2.7</v>
      </c>
      <c r="AL75" s="2">
        <v>2.7</v>
      </c>
      <c r="AM75" s="2">
        <v>2.7</v>
      </c>
      <c r="AN75" s="2">
        <v>2.7</v>
      </c>
      <c r="AO75" s="33">
        <v>141425.31</v>
      </c>
      <c r="AP75" s="33">
        <v>40635.25</v>
      </c>
      <c r="AQ75" s="33">
        <v>33825.53</v>
      </c>
      <c r="AR75" s="33">
        <v>6980</v>
      </c>
      <c r="AS75" s="33">
        <v>12802.65</v>
      </c>
      <c r="AT75" s="33">
        <v>33201.35</v>
      </c>
      <c r="AU75" s="33">
        <v>27055.42</v>
      </c>
      <c r="AV75" s="33">
        <v>33634.239999999998</v>
      </c>
      <c r="AW75" s="33">
        <v>94684.54</v>
      </c>
      <c r="AX75" s="33">
        <v>60730.28</v>
      </c>
      <c r="AY75" s="33">
        <v>90990</v>
      </c>
      <c r="AZ75" s="33">
        <v>48561.32</v>
      </c>
      <c r="BA75" s="31">
        <f t="shared" si="236"/>
        <v>482.68</v>
      </c>
      <c r="BB75" s="31">
        <f t="shared" si="237"/>
        <v>138.69</v>
      </c>
      <c r="BC75" s="31">
        <f t="shared" si="238"/>
        <v>115.45</v>
      </c>
      <c r="BD75" s="31">
        <f t="shared" si="239"/>
        <v>-941.12</v>
      </c>
      <c r="BE75" s="31">
        <f t="shared" si="240"/>
        <v>-1726.2</v>
      </c>
      <c r="BF75" s="31">
        <f t="shared" si="241"/>
        <v>-4476.59</v>
      </c>
      <c r="BG75" s="31">
        <f t="shared" si="242"/>
        <v>-3647.92</v>
      </c>
      <c r="BH75" s="31">
        <f t="shared" si="243"/>
        <v>-11211.41</v>
      </c>
      <c r="BI75" s="31">
        <f t="shared" si="244"/>
        <v>-31561.51</v>
      </c>
      <c r="BJ75" s="31">
        <f t="shared" si="245"/>
        <v>-12370.98</v>
      </c>
      <c r="BK75" s="31">
        <f t="shared" si="246"/>
        <v>-18535</v>
      </c>
      <c r="BL75" s="31">
        <f t="shared" si="247"/>
        <v>-9892.1200000000008</v>
      </c>
      <c r="BM75" s="6">
        <v>5.8099999999999999E-2</v>
      </c>
      <c r="BN75" s="6">
        <v>5.8099999999999999E-2</v>
      </c>
      <c r="BO75" s="6">
        <v>5.8099999999999999E-2</v>
      </c>
      <c r="BP75" s="6">
        <v>5.8099999999999999E-2</v>
      </c>
      <c r="BQ75" s="6">
        <v>5.8099999999999999E-2</v>
      </c>
      <c r="BR75" s="6">
        <v>5.8099999999999999E-2</v>
      </c>
      <c r="BS75" s="6">
        <v>5.8099999999999999E-2</v>
      </c>
      <c r="BT75" s="6">
        <v>5.8099999999999999E-2</v>
      </c>
      <c r="BU75" s="6">
        <v>5.8099999999999999E-2</v>
      </c>
      <c r="BV75" s="6">
        <v>5.8099999999999999E-2</v>
      </c>
      <c r="BW75" s="6">
        <v>5.8099999999999999E-2</v>
      </c>
      <c r="BX75" s="6">
        <v>5.8099999999999999E-2</v>
      </c>
      <c r="BY75" s="31">
        <v>280437.21999999997</v>
      </c>
      <c r="BZ75" s="31">
        <v>80577.070000000007</v>
      </c>
      <c r="CA75" s="31">
        <v>67073.83</v>
      </c>
      <c r="CB75" s="31">
        <v>15188.7</v>
      </c>
      <c r="CC75" s="31">
        <v>27858.95</v>
      </c>
      <c r="CD75" s="31">
        <v>72247.14</v>
      </c>
      <c r="CE75" s="31">
        <v>58873.4</v>
      </c>
      <c r="CF75" s="31">
        <v>72375.899999999994</v>
      </c>
      <c r="CG75" s="31">
        <v>203747.1</v>
      </c>
      <c r="CH75" s="31">
        <v>130682.56</v>
      </c>
      <c r="CI75" s="31">
        <v>195797</v>
      </c>
      <c r="CJ75" s="31">
        <v>104496.76</v>
      </c>
      <c r="CK75" s="32">
        <f t="shared" si="248"/>
        <v>-19307.21</v>
      </c>
      <c r="CL75" s="32">
        <f t="shared" si="249"/>
        <v>-5547.47</v>
      </c>
      <c r="CM75" s="32">
        <f t="shared" si="250"/>
        <v>-4617.82</v>
      </c>
      <c r="CN75" s="32">
        <f t="shared" si="251"/>
        <v>-1045.69</v>
      </c>
      <c r="CO75" s="32">
        <f t="shared" si="252"/>
        <v>-1918</v>
      </c>
      <c r="CP75" s="32">
        <f t="shared" si="253"/>
        <v>-4973.99</v>
      </c>
      <c r="CQ75" s="32">
        <f t="shared" si="254"/>
        <v>-4053.25</v>
      </c>
      <c r="CR75" s="32">
        <f t="shared" si="255"/>
        <v>-4982.8500000000004</v>
      </c>
      <c r="CS75" s="32">
        <f t="shared" si="256"/>
        <v>-14027.34</v>
      </c>
      <c r="CT75" s="32">
        <f t="shared" si="257"/>
        <v>-8997.08</v>
      </c>
      <c r="CU75" s="32">
        <f t="shared" si="258"/>
        <v>-13480</v>
      </c>
      <c r="CV75" s="32">
        <f t="shared" si="259"/>
        <v>-7194.27</v>
      </c>
      <c r="CW75" s="31">
        <f t="shared" si="260"/>
        <v>119222.01999999999</v>
      </c>
      <c r="CX75" s="31">
        <f t="shared" si="261"/>
        <v>34255.660000000003</v>
      </c>
      <c r="CY75" s="31">
        <f t="shared" si="262"/>
        <v>28515.030000000002</v>
      </c>
      <c r="CZ75" s="31">
        <f t="shared" si="263"/>
        <v>8104.13</v>
      </c>
      <c r="DA75" s="31">
        <f t="shared" si="264"/>
        <v>14864.500000000002</v>
      </c>
      <c r="DB75" s="31">
        <f t="shared" si="265"/>
        <v>38548.39</v>
      </c>
      <c r="DC75" s="31">
        <f t="shared" si="266"/>
        <v>31412.65</v>
      </c>
      <c r="DD75" s="31">
        <f t="shared" si="267"/>
        <v>44970.219999999987</v>
      </c>
      <c r="DE75" s="31">
        <f t="shared" si="268"/>
        <v>126596.73000000001</v>
      </c>
      <c r="DF75" s="31">
        <f t="shared" si="269"/>
        <v>73326.179999999993</v>
      </c>
      <c r="DG75" s="31">
        <f t="shared" si="270"/>
        <v>109862</v>
      </c>
      <c r="DH75" s="31">
        <f t="shared" si="271"/>
        <v>58633.289999999994</v>
      </c>
      <c r="DI75" s="32">
        <f t="shared" si="200"/>
        <v>5961.1</v>
      </c>
      <c r="DJ75" s="32">
        <f t="shared" si="201"/>
        <v>1712.78</v>
      </c>
      <c r="DK75" s="32">
        <f t="shared" si="202"/>
        <v>1425.75</v>
      </c>
      <c r="DL75" s="32">
        <f t="shared" si="203"/>
        <v>405.21</v>
      </c>
      <c r="DM75" s="32">
        <f t="shared" si="204"/>
        <v>743.23</v>
      </c>
      <c r="DN75" s="32">
        <f t="shared" si="205"/>
        <v>1927.42</v>
      </c>
      <c r="DO75" s="32">
        <f t="shared" si="206"/>
        <v>1570.63</v>
      </c>
      <c r="DP75" s="32">
        <f t="shared" si="207"/>
        <v>2248.5100000000002</v>
      </c>
      <c r="DQ75" s="32">
        <f t="shared" si="208"/>
        <v>6329.84</v>
      </c>
      <c r="DR75" s="32">
        <f t="shared" si="209"/>
        <v>3666.31</v>
      </c>
      <c r="DS75" s="32">
        <f t="shared" si="210"/>
        <v>5493.1</v>
      </c>
      <c r="DT75" s="32">
        <f t="shared" si="211"/>
        <v>2931.66</v>
      </c>
      <c r="DU75" s="31">
        <f t="shared" si="212"/>
        <v>29186.41</v>
      </c>
      <c r="DV75" s="31">
        <f t="shared" si="213"/>
        <v>8306.24</v>
      </c>
      <c r="DW75" s="31">
        <f t="shared" si="214"/>
        <v>6852.13</v>
      </c>
      <c r="DX75" s="31">
        <f t="shared" si="215"/>
        <v>1928.54</v>
      </c>
      <c r="DY75" s="31">
        <f t="shared" si="216"/>
        <v>3503.8</v>
      </c>
      <c r="DZ75" s="31">
        <f t="shared" si="217"/>
        <v>8996.67</v>
      </c>
      <c r="EA75" s="31">
        <f t="shared" si="218"/>
        <v>7260.48</v>
      </c>
      <c r="EB75" s="31">
        <f t="shared" si="219"/>
        <v>10289.32</v>
      </c>
      <c r="EC75" s="31">
        <f t="shared" si="220"/>
        <v>28670.85</v>
      </c>
      <c r="ED75" s="31">
        <f t="shared" si="221"/>
        <v>16441.18</v>
      </c>
      <c r="EE75" s="31">
        <f t="shared" si="222"/>
        <v>24377.33</v>
      </c>
      <c r="EF75" s="31">
        <f t="shared" si="223"/>
        <v>12878.01</v>
      </c>
      <c r="EG75" s="32">
        <f t="shared" si="224"/>
        <v>154369.53</v>
      </c>
      <c r="EH75" s="32">
        <f t="shared" si="225"/>
        <v>44274.68</v>
      </c>
      <c r="EI75" s="32">
        <f t="shared" si="226"/>
        <v>36792.910000000003</v>
      </c>
      <c r="EJ75" s="32">
        <f t="shared" si="227"/>
        <v>10437.880000000001</v>
      </c>
      <c r="EK75" s="32">
        <f t="shared" si="228"/>
        <v>19111.530000000002</v>
      </c>
      <c r="EL75" s="32">
        <f t="shared" si="229"/>
        <v>49472.479999999996</v>
      </c>
      <c r="EM75" s="32">
        <f t="shared" si="230"/>
        <v>40243.759999999995</v>
      </c>
      <c r="EN75" s="32">
        <f t="shared" si="231"/>
        <v>57508.049999999988</v>
      </c>
      <c r="EO75" s="32">
        <f t="shared" si="232"/>
        <v>161597.42000000001</v>
      </c>
      <c r="EP75" s="32">
        <f t="shared" si="233"/>
        <v>93433.669999999984</v>
      </c>
      <c r="EQ75" s="32">
        <f t="shared" si="234"/>
        <v>139732.43</v>
      </c>
      <c r="ER75" s="32">
        <f t="shared" si="235"/>
        <v>74442.959999999992</v>
      </c>
    </row>
    <row r="76" spans="1:148" x14ac:dyDescent="0.25">
      <c r="A76" t="s">
        <v>446</v>
      </c>
      <c r="B76" s="1" t="s">
        <v>140</v>
      </c>
      <c r="C76" t="str">
        <f t="shared" ca="1" si="272"/>
        <v>MKRC</v>
      </c>
      <c r="D76" t="str">
        <f t="shared" ca="1" si="273"/>
        <v>MacKay River Industrial System</v>
      </c>
      <c r="E76" s="51">
        <v>119361.9749</v>
      </c>
      <c r="F76" s="51">
        <v>111133.9923</v>
      </c>
      <c r="G76" s="51">
        <v>111207.5615</v>
      </c>
      <c r="H76" s="51">
        <v>92344.609500000006</v>
      </c>
      <c r="I76" s="51">
        <v>111453.0477</v>
      </c>
      <c r="J76" s="51">
        <v>103738.0517</v>
      </c>
      <c r="K76" s="51">
        <v>102537.8747</v>
      </c>
      <c r="L76" s="51">
        <v>61719.338000000003</v>
      </c>
      <c r="N76" s="51">
        <v>92544.730299999996</v>
      </c>
      <c r="O76" s="51">
        <v>123822.57309999999</v>
      </c>
      <c r="P76" s="51">
        <v>127559.9178</v>
      </c>
      <c r="Q76" s="32">
        <v>10424520.91</v>
      </c>
      <c r="R76" s="32">
        <v>4881757.8899999997</v>
      </c>
      <c r="S76" s="32">
        <v>5809364.8799999999</v>
      </c>
      <c r="T76" s="32">
        <v>3645228.36</v>
      </c>
      <c r="U76" s="32">
        <v>3225975.12</v>
      </c>
      <c r="V76" s="32">
        <v>5102989.97</v>
      </c>
      <c r="W76" s="32">
        <v>6416915.9400000004</v>
      </c>
      <c r="X76" s="32">
        <v>1798301.8</v>
      </c>
      <c r="Y76" s="32"/>
      <c r="Z76" s="32">
        <v>8709845.3900000006</v>
      </c>
      <c r="AA76" s="32">
        <v>10828705.539999999</v>
      </c>
      <c r="AB76" s="32">
        <v>7347352.6399999997</v>
      </c>
      <c r="AC76" s="2">
        <v>2.99</v>
      </c>
      <c r="AD76" s="2">
        <v>2.99</v>
      </c>
      <c r="AE76" s="2">
        <v>2.99</v>
      </c>
      <c r="AF76" s="2">
        <v>2.99</v>
      </c>
      <c r="AG76" s="2">
        <v>2.99</v>
      </c>
      <c r="AH76" s="2">
        <v>2.99</v>
      </c>
      <c r="AI76" s="2">
        <v>2.99</v>
      </c>
      <c r="AJ76" s="2">
        <v>2.6</v>
      </c>
      <c r="AL76" s="2">
        <v>2.6</v>
      </c>
      <c r="AM76" s="2">
        <v>2.6</v>
      </c>
      <c r="AN76" s="2">
        <v>2.6</v>
      </c>
      <c r="AO76" s="33">
        <v>311693.18</v>
      </c>
      <c r="AP76" s="33">
        <v>145964.56</v>
      </c>
      <c r="AQ76" s="33">
        <v>173700.01</v>
      </c>
      <c r="AR76" s="33">
        <v>108992.33</v>
      </c>
      <c r="AS76" s="33">
        <v>96456.66</v>
      </c>
      <c r="AT76" s="33">
        <v>152579.4</v>
      </c>
      <c r="AU76" s="33">
        <v>191865.79</v>
      </c>
      <c r="AV76" s="33">
        <v>46755.85</v>
      </c>
      <c r="AW76" s="33"/>
      <c r="AX76" s="33">
        <v>226455.98</v>
      </c>
      <c r="AY76" s="33">
        <v>281546.34000000003</v>
      </c>
      <c r="AZ76" s="33">
        <v>191031.17</v>
      </c>
      <c r="BA76" s="31">
        <f t="shared" si="236"/>
        <v>1042.45</v>
      </c>
      <c r="BB76" s="31">
        <f t="shared" si="237"/>
        <v>488.18</v>
      </c>
      <c r="BC76" s="31">
        <f t="shared" si="238"/>
        <v>580.94000000000005</v>
      </c>
      <c r="BD76" s="31">
        <f t="shared" si="239"/>
        <v>-13122.82</v>
      </c>
      <c r="BE76" s="31">
        <f t="shared" si="240"/>
        <v>-11613.51</v>
      </c>
      <c r="BF76" s="31">
        <f t="shared" si="241"/>
        <v>-18370.759999999998</v>
      </c>
      <c r="BG76" s="31">
        <f t="shared" si="242"/>
        <v>-23100.9</v>
      </c>
      <c r="BH76" s="31">
        <f t="shared" si="243"/>
        <v>-16184.72</v>
      </c>
      <c r="BI76" s="31">
        <f t="shared" si="244"/>
        <v>0</v>
      </c>
      <c r="BJ76" s="31">
        <f t="shared" si="245"/>
        <v>-47904.15</v>
      </c>
      <c r="BK76" s="31">
        <f t="shared" si="246"/>
        <v>-59557.88</v>
      </c>
      <c r="BL76" s="31">
        <f t="shared" si="247"/>
        <v>-40410.44</v>
      </c>
      <c r="BM76" s="6">
        <v>4.3200000000000002E-2</v>
      </c>
      <c r="BN76" s="6">
        <v>4.3200000000000002E-2</v>
      </c>
      <c r="BO76" s="6">
        <v>4.3200000000000002E-2</v>
      </c>
      <c r="BP76" s="6">
        <v>4.3200000000000002E-2</v>
      </c>
      <c r="BQ76" s="6">
        <v>4.3200000000000002E-2</v>
      </c>
      <c r="BR76" s="6">
        <v>4.3200000000000002E-2</v>
      </c>
      <c r="BS76" s="6">
        <v>4.3200000000000002E-2</v>
      </c>
      <c r="BT76" s="6">
        <v>4.3200000000000002E-2</v>
      </c>
      <c r="BU76" s="6">
        <v>4.3200000000000002E-2</v>
      </c>
      <c r="BV76" s="6">
        <v>4.3200000000000002E-2</v>
      </c>
      <c r="BW76" s="6">
        <v>4.3200000000000002E-2</v>
      </c>
      <c r="BX76" s="6">
        <v>4.3200000000000002E-2</v>
      </c>
      <c r="BY76" s="31">
        <v>450339.3</v>
      </c>
      <c r="BZ76" s="31">
        <v>210891.94</v>
      </c>
      <c r="CA76" s="31">
        <v>250964.56</v>
      </c>
      <c r="CB76" s="31">
        <v>157473.87</v>
      </c>
      <c r="CC76" s="31">
        <v>139362.13</v>
      </c>
      <c r="CD76" s="31">
        <v>220449.17</v>
      </c>
      <c r="CE76" s="31">
        <v>277210.77</v>
      </c>
      <c r="CF76" s="31">
        <v>77686.64</v>
      </c>
      <c r="CG76" s="31">
        <v>0</v>
      </c>
      <c r="CH76" s="31">
        <v>376265.32</v>
      </c>
      <c r="CI76" s="31">
        <v>467800.08</v>
      </c>
      <c r="CJ76" s="31">
        <v>317405.63</v>
      </c>
      <c r="CK76" s="32">
        <f t="shared" si="248"/>
        <v>-41698.080000000002</v>
      </c>
      <c r="CL76" s="32">
        <f t="shared" si="249"/>
        <v>-19527.03</v>
      </c>
      <c r="CM76" s="32">
        <f t="shared" si="250"/>
        <v>-23237.46</v>
      </c>
      <c r="CN76" s="32">
        <f t="shared" si="251"/>
        <v>-14580.91</v>
      </c>
      <c r="CO76" s="32">
        <f t="shared" si="252"/>
        <v>-12903.9</v>
      </c>
      <c r="CP76" s="32">
        <f t="shared" si="253"/>
        <v>-20411.96</v>
      </c>
      <c r="CQ76" s="32">
        <f t="shared" si="254"/>
        <v>-25667.66</v>
      </c>
      <c r="CR76" s="32">
        <f t="shared" si="255"/>
        <v>-7193.21</v>
      </c>
      <c r="CS76" s="32">
        <f t="shared" si="256"/>
        <v>0</v>
      </c>
      <c r="CT76" s="32">
        <f t="shared" si="257"/>
        <v>-34839.379999999997</v>
      </c>
      <c r="CU76" s="32">
        <f t="shared" si="258"/>
        <v>-43314.82</v>
      </c>
      <c r="CV76" s="32">
        <f t="shared" si="259"/>
        <v>-29389.41</v>
      </c>
      <c r="CW76" s="31">
        <f t="shared" si="260"/>
        <v>95905.589999999982</v>
      </c>
      <c r="CX76" s="31">
        <f t="shared" si="261"/>
        <v>44912.170000000006</v>
      </c>
      <c r="CY76" s="31">
        <f t="shared" si="262"/>
        <v>53446.149999999994</v>
      </c>
      <c r="CZ76" s="31">
        <f t="shared" si="263"/>
        <v>47023.44999999999</v>
      </c>
      <c r="DA76" s="31">
        <f t="shared" si="264"/>
        <v>41615.080000000009</v>
      </c>
      <c r="DB76" s="31">
        <f t="shared" si="265"/>
        <v>65828.570000000022</v>
      </c>
      <c r="DC76" s="31">
        <f t="shared" si="266"/>
        <v>82778.22</v>
      </c>
      <c r="DD76" s="31">
        <f t="shared" si="267"/>
        <v>39922.299999999996</v>
      </c>
      <c r="DE76" s="31">
        <f t="shared" si="268"/>
        <v>0</v>
      </c>
      <c r="DF76" s="31">
        <f t="shared" si="269"/>
        <v>162874.10999999999</v>
      </c>
      <c r="DG76" s="31">
        <f t="shared" si="270"/>
        <v>202496.8</v>
      </c>
      <c r="DH76" s="31">
        <f t="shared" si="271"/>
        <v>137395.49000000002</v>
      </c>
      <c r="DI76" s="32">
        <f t="shared" si="200"/>
        <v>4795.28</v>
      </c>
      <c r="DJ76" s="32">
        <f t="shared" si="201"/>
        <v>2245.61</v>
      </c>
      <c r="DK76" s="32">
        <f t="shared" si="202"/>
        <v>2672.31</v>
      </c>
      <c r="DL76" s="32">
        <f t="shared" si="203"/>
        <v>2351.17</v>
      </c>
      <c r="DM76" s="32">
        <f t="shared" si="204"/>
        <v>2080.75</v>
      </c>
      <c r="DN76" s="32">
        <f t="shared" si="205"/>
        <v>3291.43</v>
      </c>
      <c r="DO76" s="32">
        <f t="shared" si="206"/>
        <v>4138.91</v>
      </c>
      <c r="DP76" s="32">
        <f t="shared" si="207"/>
        <v>1996.12</v>
      </c>
      <c r="DQ76" s="32">
        <f t="shared" si="208"/>
        <v>0</v>
      </c>
      <c r="DR76" s="32">
        <f t="shared" si="209"/>
        <v>8143.71</v>
      </c>
      <c r="DS76" s="32">
        <f t="shared" si="210"/>
        <v>10124.84</v>
      </c>
      <c r="DT76" s="32">
        <f t="shared" si="211"/>
        <v>6869.77</v>
      </c>
      <c r="DU76" s="31">
        <f t="shared" si="212"/>
        <v>23478.38</v>
      </c>
      <c r="DV76" s="31">
        <f t="shared" si="213"/>
        <v>10890.21</v>
      </c>
      <c r="DW76" s="31">
        <f t="shared" si="214"/>
        <v>12843.06</v>
      </c>
      <c r="DX76" s="31">
        <f t="shared" si="215"/>
        <v>11190.16</v>
      </c>
      <c r="DY76" s="31">
        <f t="shared" si="216"/>
        <v>9809.33</v>
      </c>
      <c r="DZ76" s="31">
        <f t="shared" si="217"/>
        <v>15363.49</v>
      </c>
      <c r="EA76" s="31">
        <f t="shared" si="218"/>
        <v>19132.72</v>
      </c>
      <c r="EB76" s="31">
        <f t="shared" si="219"/>
        <v>9134.34</v>
      </c>
      <c r="EC76" s="31">
        <f t="shared" si="220"/>
        <v>0</v>
      </c>
      <c r="ED76" s="31">
        <f t="shared" si="221"/>
        <v>36519.589999999997</v>
      </c>
      <c r="EE76" s="31">
        <f t="shared" si="222"/>
        <v>44932.12</v>
      </c>
      <c r="EF76" s="31">
        <f t="shared" si="223"/>
        <v>30177.05</v>
      </c>
      <c r="EG76" s="32">
        <f t="shared" si="224"/>
        <v>124179.24999999999</v>
      </c>
      <c r="EH76" s="32">
        <f t="shared" si="225"/>
        <v>58047.990000000005</v>
      </c>
      <c r="EI76" s="32">
        <f t="shared" si="226"/>
        <v>68961.51999999999</v>
      </c>
      <c r="EJ76" s="32">
        <f t="shared" si="227"/>
        <v>60564.779999999984</v>
      </c>
      <c r="EK76" s="32">
        <f t="shared" si="228"/>
        <v>53505.160000000011</v>
      </c>
      <c r="EL76" s="32">
        <f t="shared" si="229"/>
        <v>84483.49000000002</v>
      </c>
      <c r="EM76" s="32">
        <f t="shared" si="230"/>
        <v>106049.85</v>
      </c>
      <c r="EN76" s="32">
        <f t="shared" si="231"/>
        <v>51052.759999999995</v>
      </c>
      <c r="EO76" s="32">
        <f t="shared" si="232"/>
        <v>0</v>
      </c>
      <c r="EP76" s="32">
        <f t="shared" si="233"/>
        <v>207537.40999999997</v>
      </c>
      <c r="EQ76" s="32">
        <f t="shared" si="234"/>
        <v>257553.75999999998</v>
      </c>
      <c r="ER76" s="32">
        <f t="shared" si="235"/>
        <v>174442.31</v>
      </c>
    </row>
    <row r="77" spans="1:148" x14ac:dyDescent="0.25">
      <c r="A77" t="s">
        <v>470</v>
      </c>
      <c r="B77" s="1" t="s">
        <v>93</v>
      </c>
      <c r="C77" t="str">
        <f t="shared" ca="1" si="272"/>
        <v>BCHIMP</v>
      </c>
      <c r="D77" t="str">
        <f t="shared" ca="1" si="273"/>
        <v>Alberta-BC Intertie - Import</v>
      </c>
      <c r="E77" s="51">
        <v>230</v>
      </c>
      <c r="F77" s="51">
        <v>425</v>
      </c>
      <c r="G77" s="51">
        <v>1340</v>
      </c>
      <c r="M77" s="51">
        <v>75</v>
      </c>
      <c r="N77" s="51">
        <v>635</v>
      </c>
      <c r="O77" s="51">
        <v>1098</v>
      </c>
      <c r="P77" s="51">
        <v>1745</v>
      </c>
      <c r="Q77" s="32">
        <v>5929.1</v>
      </c>
      <c r="R77" s="32">
        <v>11305.75</v>
      </c>
      <c r="S77" s="32">
        <v>40161.050000000003</v>
      </c>
      <c r="T77" s="32"/>
      <c r="U77" s="32"/>
      <c r="V77" s="32"/>
      <c r="W77" s="32"/>
      <c r="X77" s="32"/>
      <c r="Y77" s="32">
        <v>8624.0499999999993</v>
      </c>
      <c r="Z77" s="32">
        <v>31444.05</v>
      </c>
      <c r="AA77" s="32">
        <v>33949.199999999997</v>
      </c>
      <c r="AB77" s="32">
        <v>79992.75</v>
      </c>
      <c r="AC77" s="2">
        <v>2.2599999999999998</v>
      </c>
      <c r="AD77" s="2">
        <v>2.2599999999999998</v>
      </c>
      <c r="AE77" s="2">
        <v>2.2599999999999998</v>
      </c>
      <c r="AK77" s="2">
        <v>1.69</v>
      </c>
      <c r="AL77" s="2">
        <v>1.69</v>
      </c>
      <c r="AM77" s="2">
        <v>1.69</v>
      </c>
      <c r="AN77" s="2">
        <v>1.69</v>
      </c>
      <c r="AO77" s="33">
        <v>134</v>
      </c>
      <c r="AP77" s="33">
        <v>255.51</v>
      </c>
      <c r="AQ77" s="33">
        <v>907.64</v>
      </c>
      <c r="AR77" s="33"/>
      <c r="AS77" s="33"/>
      <c r="AT77" s="33"/>
      <c r="AU77" s="33"/>
      <c r="AV77" s="33"/>
      <c r="AW77" s="33">
        <v>145.75</v>
      </c>
      <c r="AX77" s="33">
        <v>531.4</v>
      </c>
      <c r="AY77" s="33">
        <v>573.74</v>
      </c>
      <c r="AZ77" s="33">
        <v>1351.88</v>
      </c>
      <c r="BA77" s="31">
        <f t="shared" si="236"/>
        <v>0.59</v>
      </c>
      <c r="BB77" s="31">
        <f t="shared" si="237"/>
        <v>1.1299999999999999</v>
      </c>
      <c r="BC77" s="31">
        <f t="shared" si="238"/>
        <v>4.0199999999999996</v>
      </c>
      <c r="BD77" s="31">
        <f t="shared" si="239"/>
        <v>0</v>
      </c>
      <c r="BE77" s="31">
        <f t="shared" si="240"/>
        <v>0</v>
      </c>
      <c r="BF77" s="31">
        <f t="shared" si="241"/>
        <v>0</v>
      </c>
      <c r="BG77" s="31">
        <f t="shared" si="242"/>
        <v>0</v>
      </c>
      <c r="BH77" s="31">
        <f t="shared" si="243"/>
        <v>0</v>
      </c>
      <c r="BI77" s="31">
        <f t="shared" si="244"/>
        <v>-77.62</v>
      </c>
      <c r="BJ77" s="31">
        <f t="shared" si="245"/>
        <v>-172.94</v>
      </c>
      <c r="BK77" s="31">
        <f t="shared" si="246"/>
        <v>-186.72</v>
      </c>
      <c r="BL77" s="31">
        <f t="shared" si="247"/>
        <v>-439.96</v>
      </c>
      <c r="BM77" s="6">
        <v>4.7000000000000002E-3</v>
      </c>
      <c r="BN77" s="6">
        <v>4.7000000000000002E-3</v>
      </c>
      <c r="BO77" s="6">
        <v>4.7000000000000002E-3</v>
      </c>
      <c r="BP77" s="6">
        <v>4.7000000000000002E-3</v>
      </c>
      <c r="BQ77" s="6">
        <v>4.7000000000000002E-3</v>
      </c>
      <c r="BR77" s="6">
        <v>4.7000000000000002E-3</v>
      </c>
      <c r="BS77" s="6">
        <v>4.7000000000000002E-3</v>
      </c>
      <c r="BT77" s="6">
        <v>4.7000000000000002E-3</v>
      </c>
      <c r="BU77" s="6">
        <v>4.7000000000000002E-3</v>
      </c>
      <c r="BV77" s="6">
        <v>4.7000000000000002E-3</v>
      </c>
      <c r="BW77" s="6">
        <v>4.7000000000000002E-3</v>
      </c>
      <c r="BX77" s="6">
        <v>4.7000000000000002E-3</v>
      </c>
      <c r="BY77" s="31">
        <v>27.87</v>
      </c>
      <c r="BZ77" s="31">
        <v>53.14</v>
      </c>
      <c r="CA77" s="31">
        <v>188.76</v>
      </c>
      <c r="CB77" s="31">
        <v>0</v>
      </c>
      <c r="CC77" s="31">
        <v>0</v>
      </c>
      <c r="CD77" s="31">
        <v>0</v>
      </c>
      <c r="CE77" s="31">
        <v>0</v>
      </c>
      <c r="CF77" s="31">
        <v>0</v>
      </c>
      <c r="CG77" s="31">
        <v>40.53</v>
      </c>
      <c r="CH77" s="31">
        <v>147.79</v>
      </c>
      <c r="CI77" s="31">
        <v>159.56</v>
      </c>
      <c r="CJ77" s="31">
        <v>375.97</v>
      </c>
      <c r="CK77" s="32">
        <f t="shared" si="248"/>
        <v>-23.72</v>
      </c>
      <c r="CL77" s="32">
        <f t="shared" si="249"/>
        <v>-45.22</v>
      </c>
      <c r="CM77" s="32">
        <f t="shared" si="250"/>
        <v>-160.63999999999999</v>
      </c>
      <c r="CN77" s="32">
        <f t="shared" si="251"/>
        <v>0</v>
      </c>
      <c r="CO77" s="32">
        <f t="shared" si="252"/>
        <v>0</v>
      </c>
      <c r="CP77" s="32">
        <f t="shared" si="253"/>
        <v>0</v>
      </c>
      <c r="CQ77" s="32">
        <f t="shared" si="254"/>
        <v>0</v>
      </c>
      <c r="CR77" s="32">
        <f t="shared" si="255"/>
        <v>0</v>
      </c>
      <c r="CS77" s="32">
        <f t="shared" si="256"/>
        <v>-34.5</v>
      </c>
      <c r="CT77" s="32">
        <f t="shared" si="257"/>
        <v>-125.78</v>
      </c>
      <c r="CU77" s="32">
        <f t="shared" si="258"/>
        <v>-135.80000000000001</v>
      </c>
      <c r="CV77" s="32">
        <f t="shared" si="259"/>
        <v>-319.97000000000003</v>
      </c>
      <c r="CW77" s="31">
        <f t="shared" si="260"/>
        <v>-130.44</v>
      </c>
      <c r="CX77" s="31">
        <f t="shared" si="261"/>
        <v>-248.71999999999997</v>
      </c>
      <c r="CY77" s="31">
        <f t="shared" si="262"/>
        <v>-883.54</v>
      </c>
      <c r="CZ77" s="31">
        <f t="shared" si="263"/>
        <v>0</v>
      </c>
      <c r="DA77" s="31">
        <f t="shared" si="264"/>
        <v>0</v>
      </c>
      <c r="DB77" s="31">
        <f t="shared" si="265"/>
        <v>0</v>
      </c>
      <c r="DC77" s="31">
        <f t="shared" si="266"/>
        <v>0</v>
      </c>
      <c r="DD77" s="31">
        <f t="shared" si="267"/>
        <v>0</v>
      </c>
      <c r="DE77" s="31">
        <f t="shared" si="268"/>
        <v>-62.099999999999994</v>
      </c>
      <c r="DF77" s="31">
        <f t="shared" si="269"/>
        <v>-336.45</v>
      </c>
      <c r="DG77" s="31">
        <f t="shared" si="270"/>
        <v>-363.26</v>
      </c>
      <c r="DH77" s="31">
        <f t="shared" si="271"/>
        <v>-855.92000000000007</v>
      </c>
      <c r="DI77" s="32">
        <f t="shared" si="200"/>
        <v>-6.52</v>
      </c>
      <c r="DJ77" s="32">
        <f t="shared" si="201"/>
        <v>-12.44</v>
      </c>
      <c r="DK77" s="32">
        <f t="shared" si="202"/>
        <v>-44.18</v>
      </c>
      <c r="DL77" s="32">
        <f t="shared" si="203"/>
        <v>0</v>
      </c>
      <c r="DM77" s="32">
        <f t="shared" si="204"/>
        <v>0</v>
      </c>
      <c r="DN77" s="32">
        <f t="shared" si="205"/>
        <v>0</v>
      </c>
      <c r="DO77" s="32">
        <f t="shared" si="206"/>
        <v>0</v>
      </c>
      <c r="DP77" s="32">
        <f t="shared" si="207"/>
        <v>0</v>
      </c>
      <c r="DQ77" s="32">
        <f t="shared" si="208"/>
        <v>-3.11</v>
      </c>
      <c r="DR77" s="32">
        <f t="shared" si="209"/>
        <v>-16.82</v>
      </c>
      <c r="DS77" s="32">
        <f t="shared" si="210"/>
        <v>-18.16</v>
      </c>
      <c r="DT77" s="32">
        <f t="shared" si="211"/>
        <v>-42.8</v>
      </c>
      <c r="DU77" s="31">
        <f t="shared" si="212"/>
        <v>-31.93</v>
      </c>
      <c r="DV77" s="31">
        <f t="shared" si="213"/>
        <v>-60.31</v>
      </c>
      <c r="DW77" s="31">
        <f t="shared" si="214"/>
        <v>-212.31</v>
      </c>
      <c r="DX77" s="31">
        <f t="shared" si="215"/>
        <v>0</v>
      </c>
      <c r="DY77" s="31">
        <f t="shared" si="216"/>
        <v>0</v>
      </c>
      <c r="DZ77" s="31">
        <f t="shared" si="217"/>
        <v>0</v>
      </c>
      <c r="EA77" s="31">
        <f t="shared" si="218"/>
        <v>0</v>
      </c>
      <c r="EB77" s="31">
        <f t="shared" si="219"/>
        <v>0</v>
      </c>
      <c r="EC77" s="31">
        <f t="shared" si="220"/>
        <v>-14.06</v>
      </c>
      <c r="ED77" s="31">
        <f t="shared" si="221"/>
        <v>-75.44</v>
      </c>
      <c r="EE77" s="31">
        <f t="shared" si="222"/>
        <v>-80.599999999999994</v>
      </c>
      <c r="EF77" s="31">
        <f t="shared" si="223"/>
        <v>-187.99</v>
      </c>
      <c r="EG77" s="32">
        <f t="shared" si="224"/>
        <v>-168.89000000000001</v>
      </c>
      <c r="EH77" s="32">
        <f t="shared" si="225"/>
        <v>-321.46999999999997</v>
      </c>
      <c r="EI77" s="32">
        <f t="shared" si="226"/>
        <v>-1140.03</v>
      </c>
      <c r="EJ77" s="32">
        <f t="shared" si="227"/>
        <v>0</v>
      </c>
      <c r="EK77" s="32">
        <f t="shared" si="228"/>
        <v>0</v>
      </c>
      <c r="EL77" s="32">
        <f t="shared" si="229"/>
        <v>0</v>
      </c>
      <c r="EM77" s="32">
        <f t="shared" si="230"/>
        <v>0</v>
      </c>
      <c r="EN77" s="32">
        <f t="shared" si="231"/>
        <v>0</v>
      </c>
      <c r="EO77" s="32">
        <f t="shared" si="232"/>
        <v>-79.27</v>
      </c>
      <c r="EP77" s="32">
        <f t="shared" si="233"/>
        <v>-428.71</v>
      </c>
      <c r="EQ77" s="32">
        <f t="shared" si="234"/>
        <v>-462.02</v>
      </c>
      <c r="ER77" s="32">
        <f t="shared" si="235"/>
        <v>-1086.71</v>
      </c>
    </row>
    <row r="78" spans="1:148" x14ac:dyDescent="0.25">
      <c r="A78" t="s">
        <v>470</v>
      </c>
      <c r="B78" s="1" t="s">
        <v>95</v>
      </c>
      <c r="C78" t="str">
        <f t="shared" ca="1" si="272"/>
        <v>BCHEXP</v>
      </c>
      <c r="D78" t="str">
        <f t="shared" ca="1" si="273"/>
        <v>Alberta-BC Intertie - Export</v>
      </c>
      <c r="L78" s="51">
        <v>1.5</v>
      </c>
      <c r="Q78" s="32"/>
      <c r="R78" s="32"/>
      <c r="S78" s="32"/>
      <c r="T78" s="32"/>
      <c r="U78" s="32"/>
      <c r="V78" s="32"/>
      <c r="W78" s="32"/>
      <c r="X78" s="32">
        <v>24.08</v>
      </c>
      <c r="Y78" s="32"/>
      <c r="Z78" s="32"/>
      <c r="AA78" s="32"/>
      <c r="AB78" s="32"/>
      <c r="AJ78" s="2">
        <v>0.96</v>
      </c>
      <c r="AO78" s="33"/>
      <c r="AP78" s="33"/>
      <c r="AQ78" s="33"/>
      <c r="AR78" s="33"/>
      <c r="AS78" s="33"/>
      <c r="AT78" s="33"/>
      <c r="AU78" s="33"/>
      <c r="AV78" s="33">
        <v>0.23</v>
      </c>
      <c r="AW78" s="33"/>
      <c r="AX78" s="33"/>
      <c r="AY78" s="33"/>
      <c r="AZ78" s="33"/>
      <c r="BA78" s="31">
        <f t="shared" si="236"/>
        <v>0</v>
      </c>
      <c r="BB78" s="31">
        <f t="shared" si="237"/>
        <v>0</v>
      </c>
      <c r="BC78" s="31">
        <f t="shared" si="238"/>
        <v>0</v>
      </c>
      <c r="BD78" s="31">
        <f t="shared" si="239"/>
        <v>0</v>
      </c>
      <c r="BE78" s="31">
        <f t="shared" si="240"/>
        <v>0</v>
      </c>
      <c r="BF78" s="31">
        <f t="shared" si="241"/>
        <v>0</v>
      </c>
      <c r="BG78" s="31">
        <f t="shared" si="242"/>
        <v>0</v>
      </c>
      <c r="BH78" s="31">
        <f t="shared" si="243"/>
        <v>-0.22</v>
      </c>
      <c r="BI78" s="31">
        <f t="shared" si="244"/>
        <v>0</v>
      </c>
      <c r="BJ78" s="31">
        <f t="shared" si="245"/>
        <v>0</v>
      </c>
      <c r="BK78" s="31">
        <f t="shared" si="246"/>
        <v>0</v>
      </c>
      <c r="BL78" s="31">
        <f t="shared" si="247"/>
        <v>0</v>
      </c>
      <c r="BM78" s="6">
        <v>7.9000000000000008E-3</v>
      </c>
      <c r="BN78" s="6">
        <v>7.9000000000000008E-3</v>
      </c>
      <c r="BO78" s="6">
        <v>7.9000000000000008E-3</v>
      </c>
      <c r="BP78" s="6">
        <v>7.9000000000000008E-3</v>
      </c>
      <c r="BQ78" s="6">
        <v>7.9000000000000008E-3</v>
      </c>
      <c r="BR78" s="6">
        <v>7.9000000000000008E-3</v>
      </c>
      <c r="BS78" s="6">
        <v>7.9000000000000008E-3</v>
      </c>
      <c r="BT78" s="6">
        <v>7.9000000000000008E-3</v>
      </c>
      <c r="BU78" s="6">
        <v>7.9000000000000008E-3</v>
      </c>
      <c r="BV78" s="6">
        <v>7.9000000000000008E-3</v>
      </c>
      <c r="BW78" s="6">
        <v>7.9000000000000008E-3</v>
      </c>
      <c r="BX78" s="6">
        <v>7.9000000000000008E-3</v>
      </c>
      <c r="BY78" s="31">
        <v>0</v>
      </c>
      <c r="BZ78" s="31">
        <v>0</v>
      </c>
      <c r="CA78" s="31">
        <v>0</v>
      </c>
      <c r="CB78" s="31">
        <v>0</v>
      </c>
      <c r="CC78" s="31">
        <v>0</v>
      </c>
      <c r="CD78" s="31">
        <v>0</v>
      </c>
      <c r="CE78" s="31">
        <v>0</v>
      </c>
      <c r="CF78" s="31">
        <v>0.19</v>
      </c>
      <c r="CG78" s="31">
        <v>0</v>
      </c>
      <c r="CH78" s="31">
        <v>0</v>
      </c>
      <c r="CI78" s="31">
        <v>0</v>
      </c>
      <c r="CJ78" s="31">
        <v>0</v>
      </c>
      <c r="CK78" s="32">
        <f t="shared" si="248"/>
        <v>0</v>
      </c>
      <c r="CL78" s="32">
        <f t="shared" si="249"/>
        <v>0</v>
      </c>
      <c r="CM78" s="32">
        <f t="shared" si="250"/>
        <v>0</v>
      </c>
      <c r="CN78" s="32">
        <f t="shared" si="251"/>
        <v>0</v>
      </c>
      <c r="CO78" s="32">
        <f t="shared" si="252"/>
        <v>0</v>
      </c>
      <c r="CP78" s="32">
        <f t="shared" si="253"/>
        <v>0</v>
      </c>
      <c r="CQ78" s="32">
        <f t="shared" si="254"/>
        <v>0</v>
      </c>
      <c r="CR78" s="32">
        <f t="shared" si="255"/>
        <v>-0.1</v>
      </c>
      <c r="CS78" s="32">
        <f t="shared" si="256"/>
        <v>0</v>
      </c>
      <c r="CT78" s="32">
        <f t="shared" si="257"/>
        <v>0</v>
      </c>
      <c r="CU78" s="32">
        <f t="shared" si="258"/>
        <v>0</v>
      </c>
      <c r="CV78" s="32">
        <f t="shared" si="259"/>
        <v>0</v>
      </c>
      <c r="CW78" s="31">
        <f t="shared" si="260"/>
        <v>0</v>
      </c>
      <c r="CX78" s="31">
        <f t="shared" si="261"/>
        <v>0</v>
      </c>
      <c r="CY78" s="31">
        <f t="shared" si="262"/>
        <v>0</v>
      </c>
      <c r="CZ78" s="31">
        <f t="shared" si="263"/>
        <v>0</v>
      </c>
      <c r="DA78" s="31">
        <f t="shared" si="264"/>
        <v>0</v>
      </c>
      <c r="DB78" s="31">
        <f t="shared" si="265"/>
        <v>0</v>
      </c>
      <c r="DC78" s="31">
        <f t="shared" si="266"/>
        <v>0</v>
      </c>
      <c r="DD78" s="31">
        <f t="shared" si="267"/>
        <v>7.9999999999999988E-2</v>
      </c>
      <c r="DE78" s="31">
        <f t="shared" si="268"/>
        <v>0</v>
      </c>
      <c r="DF78" s="31">
        <f t="shared" si="269"/>
        <v>0</v>
      </c>
      <c r="DG78" s="31">
        <f t="shared" si="270"/>
        <v>0</v>
      </c>
      <c r="DH78" s="31">
        <f t="shared" si="271"/>
        <v>0</v>
      </c>
      <c r="DI78" s="32">
        <f t="shared" si="200"/>
        <v>0</v>
      </c>
      <c r="DJ78" s="32">
        <f t="shared" si="201"/>
        <v>0</v>
      </c>
      <c r="DK78" s="32">
        <f t="shared" si="202"/>
        <v>0</v>
      </c>
      <c r="DL78" s="32">
        <f t="shared" si="203"/>
        <v>0</v>
      </c>
      <c r="DM78" s="32">
        <f t="shared" si="204"/>
        <v>0</v>
      </c>
      <c r="DN78" s="32">
        <f t="shared" si="205"/>
        <v>0</v>
      </c>
      <c r="DO78" s="32">
        <f t="shared" si="206"/>
        <v>0</v>
      </c>
      <c r="DP78" s="32">
        <f t="shared" si="207"/>
        <v>0</v>
      </c>
      <c r="DQ78" s="32">
        <f t="shared" si="208"/>
        <v>0</v>
      </c>
      <c r="DR78" s="32">
        <f t="shared" si="209"/>
        <v>0</v>
      </c>
      <c r="DS78" s="32">
        <f t="shared" si="210"/>
        <v>0</v>
      </c>
      <c r="DT78" s="32">
        <f t="shared" si="211"/>
        <v>0</v>
      </c>
      <c r="DU78" s="31">
        <f t="shared" si="212"/>
        <v>0</v>
      </c>
      <c r="DV78" s="31">
        <f t="shared" si="213"/>
        <v>0</v>
      </c>
      <c r="DW78" s="31">
        <f t="shared" si="214"/>
        <v>0</v>
      </c>
      <c r="DX78" s="31">
        <f t="shared" si="215"/>
        <v>0</v>
      </c>
      <c r="DY78" s="31">
        <f t="shared" si="216"/>
        <v>0</v>
      </c>
      <c r="DZ78" s="31">
        <f t="shared" si="217"/>
        <v>0</v>
      </c>
      <c r="EA78" s="31">
        <f t="shared" si="218"/>
        <v>0</v>
      </c>
      <c r="EB78" s="31">
        <f t="shared" si="219"/>
        <v>0.02</v>
      </c>
      <c r="EC78" s="31">
        <f t="shared" si="220"/>
        <v>0</v>
      </c>
      <c r="ED78" s="31">
        <f t="shared" si="221"/>
        <v>0</v>
      </c>
      <c r="EE78" s="31">
        <f t="shared" si="222"/>
        <v>0</v>
      </c>
      <c r="EF78" s="31">
        <f t="shared" si="223"/>
        <v>0</v>
      </c>
      <c r="EG78" s="32">
        <f t="shared" si="224"/>
        <v>0</v>
      </c>
      <c r="EH78" s="32">
        <f t="shared" si="225"/>
        <v>0</v>
      </c>
      <c r="EI78" s="32">
        <f t="shared" si="226"/>
        <v>0</v>
      </c>
      <c r="EJ78" s="32">
        <f t="shared" si="227"/>
        <v>0</v>
      </c>
      <c r="EK78" s="32">
        <f t="shared" si="228"/>
        <v>0</v>
      </c>
      <c r="EL78" s="32">
        <f t="shared" si="229"/>
        <v>0</v>
      </c>
      <c r="EM78" s="32">
        <f t="shared" si="230"/>
        <v>0</v>
      </c>
      <c r="EN78" s="32">
        <f t="shared" si="231"/>
        <v>9.9999999999999992E-2</v>
      </c>
      <c r="EO78" s="32">
        <f t="shared" si="232"/>
        <v>0</v>
      </c>
      <c r="EP78" s="32">
        <f t="shared" si="233"/>
        <v>0</v>
      </c>
      <c r="EQ78" s="32">
        <f t="shared" si="234"/>
        <v>0</v>
      </c>
      <c r="ER78" s="32">
        <f t="shared" si="235"/>
        <v>0</v>
      </c>
    </row>
    <row r="79" spans="1:148" x14ac:dyDescent="0.25">
      <c r="A79" t="s">
        <v>471</v>
      </c>
      <c r="B79" s="1" t="s">
        <v>83</v>
      </c>
      <c r="C79" t="str">
        <f t="shared" ca="1" si="272"/>
        <v>NEP1</v>
      </c>
      <c r="D79" t="str">
        <f t="shared" ca="1" si="273"/>
        <v>Ghost Pine Wind Facility</v>
      </c>
      <c r="E79" s="51">
        <v>24595.7336</v>
      </c>
      <c r="F79" s="51">
        <v>18439.815699999999</v>
      </c>
      <c r="G79" s="51">
        <v>20479.796699999999</v>
      </c>
      <c r="H79" s="51">
        <v>20157.627400000001</v>
      </c>
      <c r="I79" s="51">
        <v>18519.1162</v>
      </c>
      <c r="J79" s="51">
        <v>14510.98</v>
      </c>
      <c r="K79" s="51">
        <v>11480.1183</v>
      </c>
      <c r="L79" s="51">
        <v>12683.1088</v>
      </c>
      <c r="M79" s="51">
        <v>15200.199199999999</v>
      </c>
      <c r="N79" s="51">
        <v>17730.462800000001</v>
      </c>
      <c r="O79" s="51">
        <v>13270.5067</v>
      </c>
      <c r="P79" s="51">
        <v>12148.7377</v>
      </c>
      <c r="Q79" s="32">
        <v>1331541.55</v>
      </c>
      <c r="R79" s="32">
        <v>698362.78</v>
      </c>
      <c r="S79" s="32">
        <v>1037581.11</v>
      </c>
      <c r="T79" s="32">
        <v>705816.5</v>
      </c>
      <c r="U79" s="32">
        <v>333297.42</v>
      </c>
      <c r="V79" s="32">
        <v>495036.95</v>
      </c>
      <c r="W79" s="32">
        <v>269931.52000000002</v>
      </c>
      <c r="X79" s="32">
        <v>450663.87</v>
      </c>
      <c r="Y79" s="32">
        <v>1128391.81</v>
      </c>
      <c r="Z79" s="32">
        <v>1371353.76</v>
      </c>
      <c r="AA79" s="32">
        <v>1005938.05</v>
      </c>
      <c r="AB79" s="32">
        <v>504274.61</v>
      </c>
      <c r="AC79" s="2">
        <v>3.72</v>
      </c>
      <c r="AD79" s="2">
        <v>3.72</v>
      </c>
      <c r="AE79" s="2">
        <v>3.72</v>
      </c>
      <c r="AF79" s="2">
        <v>3.72</v>
      </c>
      <c r="AG79" s="2">
        <v>3.72</v>
      </c>
      <c r="AH79" s="2">
        <v>3.72</v>
      </c>
      <c r="AI79" s="2">
        <v>3.72</v>
      </c>
      <c r="AJ79" s="2">
        <v>3.05</v>
      </c>
      <c r="AK79" s="2">
        <v>3.05</v>
      </c>
      <c r="AL79" s="2">
        <v>3.05</v>
      </c>
      <c r="AM79" s="2">
        <v>3.05</v>
      </c>
      <c r="AN79" s="2">
        <v>3.05</v>
      </c>
      <c r="AO79" s="33">
        <v>49533.35</v>
      </c>
      <c r="AP79" s="33">
        <v>25979.1</v>
      </c>
      <c r="AQ79" s="33">
        <v>38598.019999999997</v>
      </c>
      <c r="AR79" s="33">
        <v>26256.37</v>
      </c>
      <c r="AS79" s="33">
        <v>12398.66</v>
      </c>
      <c r="AT79" s="33">
        <v>18415.37</v>
      </c>
      <c r="AU79" s="33">
        <v>10041.450000000001</v>
      </c>
      <c r="AV79" s="33">
        <v>13745.25</v>
      </c>
      <c r="AW79" s="33">
        <v>34415.949999999997</v>
      </c>
      <c r="AX79" s="33">
        <v>41826.29</v>
      </c>
      <c r="AY79" s="33">
        <v>30681.11</v>
      </c>
      <c r="AZ79" s="33">
        <v>15380.38</v>
      </c>
      <c r="BA79" s="31">
        <f t="shared" si="236"/>
        <v>133.15</v>
      </c>
      <c r="BB79" s="31">
        <f t="shared" si="237"/>
        <v>69.84</v>
      </c>
      <c r="BC79" s="31">
        <f t="shared" si="238"/>
        <v>103.76</v>
      </c>
      <c r="BD79" s="31">
        <f t="shared" si="239"/>
        <v>-2540.94</v>
      </c>
      <c r="BE79" s="31">
        <f t="shared" si="240"/>
        <v>-1199.8699999999999</v>
      </c>
      <c r="BF79" s="31">
        <f t="shared" si="241"/>
        <v>-1782.13</v>
      </c>
      <c r="BG79" s="31">
        <f t="shared" si="242"/>
        <v>-971.75</v>
      </c>
      <c r="BH79" s="31">
        <f t="shared" si="243"/>
        <v>-4055.97</v>
      </c>
      <c r="BI79" s="31">
        <f t="shared" si="244"/>
        <v>-10155.530000000001</v>
      </c>
      <c r="BJ79" s="31">
        <f t="shared" si="245"/>
        <v>-7542.45</v>
      </c>
      <c r="BK79" s="31">
        <f t="shared" si="246"/>
        <v>-5532.66</v>
      </c>
      <c r="BL79" s="31">
        <f t="shared" si="247"/>
        <v>-2773.51</v>
      </c>
      <c r="BM79" s="6">
        <v>5.28E-2</v>
      </c>
      <c r="BN79" s="6">
        <v>5.28E-2</v>
      </c>
      <c r="BO79" s="6">
        <v>5.28E-2</v>
      </c>
      <c r="BP79" s="6">
        <v>5.28E-2</v>
      </c>
      <c r="BQ79" s="6">
        <v>5.28E-2</v>
      </c>
      <c r="BR79" s="6">
        <v>5.28E-2</v>
      </c>
      <c r="BS79" s="6">
        <v>5.28E-2</v>
      </c>
      <c r="BT79" s="6">
        <v>5.28E-2</v>
      </c>
      <c r="BU79" s="6">
        <v>5.28E-2</v>
      </c>
      <c r="BV79" s="6">
        <v>5.28E-2</v>
      </c>
      <c r="BW79" s="6">
        <v>5.28E-2</v>
      </c>
      <c r="BX79" s="6">
        <v>5.28E-2</v>
      </c>
      <c r="BY79" s="31">
        <v>70305.39</v>
      </c>
      <c r="BZ79" s="31">
        <v>36873.550000000003</v>
      </c>
      <c r="CA79" s="31">
        <v>54784.28</v>
      </c>
      <c r="CB79" s="31">
        <v>37267.11</v>
      </c>
      <c r="CC79" s="31">
        <v>17598.099999999999</v>
      </c>
      <c r="CD79" s="31">
        <v>26137.95</v>
      </c>
      <c r="CE79" s="31">
        <v>14252.38</v>
      </c>
      <c r="CF79" s="31">
        <v>23795.05</v>
      </c>
      <c r="CG79" s="31">
        <v>59579.09</v>
      </c>
      <c r="CH79" s="31">
        <v>72407.48</v>
      </c>
      <c r="CI79" s="31">
        <v>53113.53</v>
      </c>
      <c r="CJ79" s="31">
        <v>26625.7</v>
      </c>
      <c r="CK79" s="32">
        <f t="shared" si="248"/>
        <v>-5326.17</v>
      </c>
      <c r="CL79" s="32">
        <f t="shared" si="249"/>
        <v>-2793.45</v>
      </c>
      <c r="CM79" s="32">
        <f t="shared" si="250"/>
        <v>-4150.32</v>
      </c>
      <c r="CN79" s="32">
        <f t="shared" si="251"/>
        <v>-2823.27</v>
      </c>
      <c r="CO79" s="32">
        <f t="shared" si="252"/>
        <v>-1333.19</v>
      </c>
      <c r="CP79" s="32">
        <f t="shared" si="253"/>
        <v>-1980.15</v>
      </c>
      <c r="CQ79" s="32">
        <f t="shared" si="254"/>
        <v>-1079.73</v>
      </c>
      <c r="CR79" s="32">
        <f t="shared" si="255"/>
        <v>-1802.66</v>
      </c>
      <c r="CS79" s="32">
        <f t="shared" si="256"/>
        <v>-4513.57</v>
      </c>
      <c r="CT79" s="32">
        <f t="shared" si="257"/>
        <v>-5485.42</v>
      </c>
      <c r="CU79" s="32">
        <f t="shared" si="258"/>
        <v>-4023.75</v>
      </c>
      <c r="CV79" s="32">
        <f t="shared" si="259"/>
        <v>-2017.1</v>
      </c>
      <c r="CW79" s="31">
        <f t="shared" si="260"/>
        <v>15312.720000000003</v>
      </c>
      <c r="CX79" s="31">
        <f t="shared" si="261"/>
        <v>8031.1600000000071</v>
      </c>
      <c r="CY79" s="31">
        <f t="shared" si="262"/>
        <v>11932.180000000002</v>
      </c>
      <c r="CZ79" s="31">
        <f t="shared" si="263"/>
        <v>10728.410000000005</v>
      </c>
      <c r="DA79" s="31">
        <f t="shared" si="264"/>
        <v>5066.1199999999981</v>
      </c>
      <c r="DB79" s="31">
        <f t="shared" si="265"/>
        <v>7524.56</v>
      </c>
      <c r="DC79" s="31">
        <f t="shared" si="266"/>
        <v>4102.9499999999989</v>
      </c>
      <c r="DD79" s="31">
        <f t="shared" si="267"/>
        <v>12303.109999999999</v>
      </c>
      <c r="DE79" s="31">
        <f t="shared" si="268"/>
        <v>30805.1</v>
      </c>
      <c r="DF79" s="31">
        <f t="shared" si="269"/>
        <v>32638.219999999998</v>
      </c>
      <c r="DG79" s="31">
        <f t="shared" si="270"/>
        <v>23941.329999999998</v>
      </c>
      <c r="DH79" s="31">
        <f t="shared" si="271"/>
        <v>12001.730000000003</v>
      </c>
      <c r="DI79" s="32">
        <f t="shared" si="200"/>
        <v>765.64</v>
      </c>
      <c r="DJ79" s="32">
        <f t="shared" si="201"/>
        <v>401.56</v>
      </c>
      <c r="DK79" s="32">
        <f t="shared" si="202"/>
        <v>596.61</v>
      </c>
      <c r="DL79" s="32">
        <f t="shared" si="203"/>
        <v>536.41999999999996</v>
      </c>
      <c r="DM79" s="32">
        <f t="shared" si="204"/>
        <v>253.31</v>
      </c>
      <c r="DN79" s="32">
        <f t="shared" si="205"/>
        <v>376.23</v>
      </c>
      <c r="DO79" s="32">
        <f t="shared" si="206"/>
        <v>205.15</v>
      </c>
      <c r="DP79" s="32">
        <f t="shared" si="207"/>
        <v>615.16</v>
      </c>
      <c r="DQ79" s="32">
        <f t="shared" si="208"/>
        <v>1540.26</v>
      </c>
      <c r="DR79" s="32">
        <f t="shared" si="209"/>
        <v>1631.91</v>
      </c>
      <c r="DS79" s="32">
        <f t="shared" si="210"/>
        <v>1197.07</v>
      </c>
      <c r="DT79" s="32">
        <f t="shared" si="211"/>
        <v>600.09</v>
      </c>
      <c r="DU79" s="31">
        <f t="shared" si="212"/>
        <v>3748.66</v>
      </c>
      <c r="DV79" s="31">
        <f t="shared" si="213"/>
        <v>1947.38</v>
      </c>
      <c r="DW79" s="31">
        <f t="shared" si="214"/>
        <v>2867.29</v>
      </c>
      <c r="DX79" s="31">
        <f t="shared" si="215"/>
        <v>2553.04</v>
      </c>
      <c r="DY79" s="31">
        <f t="shared" si="216"/>
        <v>1194.1600000000001</v>
      </c>
      <c r="DZ79" s="31">
        <f t="shared" si="217"/>
        <v>1756.13</v>
      </c>
      <c r="EA79" s="31">
        <f t="shared" si="218"/>
        <v>948.32</v>
      </c>
      <c r="EB79" s="31">
        <f t="shared" si="219"/>
        <v>2814.99</v>
      </c>
      <c r="EC79" s="31">
        <f t="shared" si="220"/>
        <v>6976.55</v>
      </c>
      <c r="ED79" s="31">
        <f t="shared" si="221"/>
        <v>7318.13</v>
      </c>
      <c r="EE79" s="31">
        <f t="shared" si="222"/>
        <v>5312.35</v>
      </c>
      <c r="EF79" s="31">
        <f t="shared" si="223"/>
        <v>2636.02</v>
      </c>
      <c r="EG79" s="32">
        <f t="shared" si="224"/>
        <v>19827.020000000004</v>
      </c>
      <c r="EH79" s="32">
        <f t="shared" si="225"/>
        <v>10380.100000000006</v>
      </c>
      <c r="EI79" s="32">
        <f t="shared" si="226"/>
        <v>15396.080000000002</v>
      </c>
      <c r="EJ79" s="32">
        <f t="shared" si="227"/>
        <v>13817.870000000006</v>
      </c>
      <c r="EK79" s="32">
        <f t="shared" si="228"/>
        <v>6513.5899999999983</v>
      </c>
      <c r="EL79" s="32">
        <f t="shared" si="229"/>
        <v>9656.9200000000019</v>
      </c>
      <c r="EM79" s="32">
        <f t="shared" si="230"/>
        <v>5256.4199999999983</v>
      </c>
      <c r="EN79" s="32">
        <f t="shared" si="231"/>
        <v>15733.259999999998</v>
      </c>
      <c r="EO79" s="32">
        <f t="shared" si="232"/>
        <v>39321.909999999996</v>
      </c>
      <c r="EP79" s="32">
        <f t="shared" si="233"/>
        <v>41588.259999999995</v>
      </c>
      <c r="EQ79" s="32">
        <f t="shared" si="234"/>
        <v>30450.75</v>
      </c>
      <c r="ER79" s="32">
        <f t="shared" si="235"/>
        <v>15237.840000000004</v>
      </c>
    </row>
    <row r="80" spans="1:148" x14ac:dyDescent="0.25">
      <c r="A80" t="s">
        <v>472</v>
      </c>
      <c r="B80" s="1" t="s">
        <v>22</v>
      </c>
      <c r="C80" t="str">
        <f t="shared" ca="1" si="272"/>
        <v>NOVAGEN15M</v>
      </c>
      <c r="D80" t="str">
        <f t="shared" ca="1" si="273"/>
        <v>Joffre Industrial System</v>
      </c>
      <c r="E80" s="51">
        <v>77510.415383</v>
      </c>
      <c r="F80" s="51">
        <v>84964.505845000007</v>
      </c>
      <c r="G80" s="51">
        <v>68993.871710000007</v>
      </c>
      <c r="H80" s="51">
        <v>69502.678499999995</v>
      </c>
      <c r="I80" s="51">
        <v>88781.359740999993</v>
      </c>
      <c r="J80" s="51">
        <v>83485.861120000001</v>
      </c>
      <c r="K80" s="51">
        <v>55108.112831999999</v>
      </c>
      <c r="L80" s="51">
        <v>77446.64963</v>
      </c>
      <c r="M80" s="51">
        <v>85399.045670000007</v>
      </c>
      <c r="N80" s="51">
        <v>10942.40352</v>
      </c>
      <c r="O80" s="51">
        <v>48660.822733000001</v>
      </c>
      <c r="P80" s="51">
        <v>101318.53165999999</v>
      </c>
      <c r="Q80" s="32">
        <v>11199264.859999999</v>
      </c>
      <c r="R80" s="32">
        <v>4457385.41</v>
      </c>
      <c r="S80" s="32">
        <v>4753489.6900000004</v>
      </c>
      <c r="T80" s="32">
        <v>4587578.83</v>
      </c>
      <c r="U80" s="32">
        <v>3662787.6</v>
      </c>
      <c r="V80" s="32">
        <v>5857736.96</v>
      </c>
      <c r="W80" s="32">
        <v>7241658.5599999996</v>
      </c>
      <c r="X80" s="32">
        <v>5939149.3600000003</v>
      </c>
      <c r="Y80" s="32">
        <v>13206958.130000001</v>
      </c>
      <c r="Z80" s="32">
        <v>1956191.8</v>
      </c>
      <c r="AA80" s="32">
        <v>5736268.3600000003</v>
      </c>
      <c r="AB80" s="32">
        <v>7077002.2800000003</v>
      </c>
      <c r="AC80" s="2">
        <v>1.84</v>
      </c>
      <c r="AD80" s="2">
        <v>1.84</v>
      </c>
      <c r="AE80" s="2">
        <v>1.84</v>
      </c>
      <c r="AF80" s="2">
        <v>1.84</v>
      </c>
      <c r="AG80" s="2">
        <v>1.84</v>
      </c>
      <c r="AH80" s="2">
        <v>1.84</v>
      </c>
      <c r="AI80" s="2">
        <v>1.84</v>
      </c>
      <c r="AJ80" s="2">
        <v>1.22</v>
      </c>
      <c r="AK80" s="2">
        <v>1.22</v>
      </c>
      <c r="AL80" s="2">
        <v>1.22</v>
      </c>
      <c r="AM80" s="2">
        <v>1.22</v>
      </c>
      <c r="AN80" s="2">
        <v>1.22</v>
      </c>
      <c r="AO80" s="33">
        <v>206066.47</v>
      </c>
      <c r="AP80" s="33">
        <v>82015.89</v>
      </c>
      <c r="AQ80" s="33">
        <v>87464.21</v>
      </c>
      <c r="AR80" s="33">
        <v>84411.45</v>
      </c>
      <c r="AS80" s="33">
        <v>67395.289999999994</v>
      </c>
      <c r="AT80" s="33">
        <v>107782.36</v>
      </c>
      <c r="AU80" s="33">
        <v>133246.51999999999</v>
      </c>
      <c r="AV80" s="33">
        <v>72457.62</v>
      </c>
      <c r="AW80" s="33">
        <v>161124.89000000001</v>
      </c>
      <c r="AX80" s="33">
        <v>23865.54</v>
      </c>
      <c r="AY80" s="33">
        <v>69982.47</v>
      </c>
      <c r="AZ80" s="33">
        <v>86339.43</v>
      </c>
      <c r="BA80" s="31">
        <f t="shared" si="236"/>
        <v>1119.93</v>
      </c>
      <c r="BB80" s="31">
        <f t="shared" si="237"/>
        <v>445.74</v>
      </c>
      <c r="BC80" s="31">
        <f t="shared" si="238"/>
        <v>475.35</v>
      </c>
      <c r="BD80" s="31">
        <f t="shared" si="239"/>
        <v>-16515.28</v>
      </c>
      <c r="BE80" s="31">
        <f t="shared" si="240"/>
        <v>-13186.04</v>
      </c>
      <c r="BF80" s="31">
        <f t="shared" si="241"/>
        <v>-21087.85</v>
      </c>
      <c r="BG80" s="31">
        <f t="shared" si="242"/>
        <v>-26069.97</v>
      </c>
      <c r="BH80" s="31">
        <f t="shared" si="243"/>
        <v>-53452.34</v>
      </c>
      <c r="BI80" s="31">
        <f t="shared" si="244"/>
        <v>-118862.62</v>
      </c>
      <c r="BJ80" s="31">
        <f t="shared" si="245"/>
        <v>-10759.05</v>
      </c>
      <c r="BK80" s="31">
        <f t="shared" si="246"/>
        <v>-31549.48</v>
      </c>
      <c r="BL80" s="31">
        <f t="shared" si="247"/>
        <v>-38923.51</v>
      </c>
      <c r="BM80" s="6">
        <v>1.5100000000000001E-2</v>
      </c>
      <c r="BN80" s="6">
        <v>1.5100000000000001E-2</v>
      </c>
      <c r="BO80" s="6">
        <v>1.5100000000000001E-2</v>
      </c>
      <c r="BP80" s="6">
        <v>1.5100000000000001E-2</v>
      </c>
      <c r="BQ80" s="6">
        <v>1.5100000000000001E-2</v>
      </c>
      <c r="BR80" s="6">
        <v>1.5100000000000001E-2</v>
      </c>
      <c r="BS80" s="6">
        <v>1.5100000000000001E-2</v>
      </c>
      <c r="BT80" s="6">
        <v>1.5100000000000001E-2</v>
      </c>
      <c r="BU80" s="6">
        <v>1.5100000000000001E-2</v>
      </c>
      <c r="BV80" s="6">
        <v>1.5100000000000001E-2</v>
      </c>
      <c r="BW80" s="6">
        <v>1.5100000000000001E-2</v>
      </c>
      <c r="BX80" s="6">
        <v>1.5100000000000001E-2</v>
      </c>
      <c r="BY80" s="31">
        <v>169108.9</v>
      </c>
      <c r="BZ80" s="31">
        <v>67306.52</v>
      </c>
      <c r="CA80" s="31">
        <v>71777.69</v>
      </c>
      <c r="CB80" s="31">
        <v>69272.44</v>
      </c>
      <c r="CC80" s="31">
        <v>55308.09</v>
      </c>
      <c r="CD80" s="31">
        <v>88451.83</v>
      </c>
      <c r="CE80" s="31">
        <v>109349.04</v>
      </c>
      <c r="CF80" s="31">
        <v>89681.16</v>
      </c>
      <c r="CG80" s="31">
        <v>199425.07</v>
      </c>
      <c r="CH80" s="31">
        <v>29538.5</v>
      </c>
      <c r="CI80" s="31">
        <v>86617.65</v>
      </c>
      <c r="CJ80" s="31">
        <v>106862.73</v>
      </c>
      <c r="CK80" s="32">
        <f t="shared" si="248"/>
        <v>-44797.06</v>
      </c>
      <c r="CL80" s="32">
        <f t="shared" si="249"/>
        <v>-17829.54</v>
      </c>
      <c r="CM80" s="32">
        <f t="shared" si="250"/>
        <v>-19013.96</v>
      </c>
      <c r="CN80" s="32">
        <f t="shared" si="251"/>
        <v>-18350.32</v>
      </c>
      <c r="CO80" s="32">
        <f t="shared" si="252"/>
        <v>-14651.15</v>
      </c>
      <c r="CP80" s="32">
        <f t="shared" si="253"/>
        <v>-23430.95</v>
      </c>
      <c r="CQ80" s="32">
        <f t="shared" si="254"/>
        <v>-28966.63</v>
      </c>
      <c r="CR80" s="32">
        <f t="shared" si="255"/>
        <v>-23756.6</v>
      </c>
      <c r="CS80" s="32">
        <f t="shared" si="256"/>
        <v>-52827.83</v>
      </c>
      <c r="CT80" s="32">
        <f t="shared" si="257"/>
        <v>-7824.77</v>
      </c>
      <c r="CU80" s="32">
        <f t="shared" si="258"/>
        <v>-22945.07</v>
      </c>
      <c r="CV80" s="32">
        <f t="shared" si="259"/>
        <v>-28308.01</v>
      </c>
      <c r="CW80" s="31">
        <f t="shared" si="260"/>
        <v>-82874.559999999998</v>
      </c>
      <c r="CX80" s="31">
        <f t="shared" si="261"/>
        <v>-32984.649999999994</v>
      </c>
      <c r="CY80" s="31">
        <f t="shared" si="262"/>
        <v>-35175.83</v>
      </c>
      <c r="CZ80" s="31">
        <f t="shared" si="263"/>
        <v>-16974.049999999996</v>
      </c>
      <c r="DA80" s="31">
        <f t="shared" si="264"/>
        <v>-13552.309999999998</v>
      </c>
      <c r="DB80" s="31">
        <f t="shared" si="265"/>
        <v>-21673.629999999997</v>
      </c>
      <c r="DC80" s="31">
        <f t="shared" si="266"/>
        <v>-26794.14</v>
      </c>
      <c r="DD80" s="31">
        <f t="shared" si="267"/>
        <v>46919.28</v>
      </c>
      <c r="DE80" s="31">
        <f t="shared" si="268"/>
        <v>104334.96999999997</v>
      </c>
      <c r="DF80" s="31">
        <f t="shared" si="269"/>
        <v>8607.239999999998</v>
      </c>
      <c r="DG80" s="31">
        <f t="shared" si="270"/>
        <v>25239.589999999993</v>
      </c>
      <c r="DH80" s="31">
        <f t="shared" si="271"/>
        <v>31138.80000000001</v>
      </c>
      <c r="DI80" s="32">
        <f t="shared" si="200"/>
        <v>-4143.7299999999996</v>
      </c>
      <c r="DJ80" s="32">
        <f t="shared" si="201"/>
        <v>-1649.23</v>
      </c>
      <c r="DK80" s="32">
        <f t="shared" si="202"/>
        <v>-1758.79</v>
      </c>
      <c r="DL80" s="32">
        <f t="shared" si="203"/>
        <v>-848.7</v>
      </c>
      <c r="DM80" s="32">
        <f t="shared" si="204"/>
        <v>-677.62</v>
      </c>
      <c r="DN80" s="32">
        <f t="shared" si="205"/>
        <v>-1083.68</v>
      </c>
      <c r="DO80" s="32">
        <f t="shared" si="206"/>
        <v>-1339.71</v>
      </c>
      <c r="DP80" s="32">
        <f t="shared" si="207"/>
        <v>2345.96</v>
      </c>
      <c r="DQ80" s="32">
        <f t="shared" si="208"/>
        <v>5216.75</v>
      </c>
      <c r="DR80" s="32">
        <f t="shared" si="209"/>
        <v>430.36</v>
      </c>
      <c r="DS80" s="32">
        <f t="shared" si="210"/>
        <v>1261.98</v>
      </c>
      <c r="DT80" s="32">
        <f t="shared" si="211"/>
        <v>1556.94</v>
      </c>
      <c r="DU80" s="31">
        <f t="shared" si="212"/>
        <v>-20288.29</v>
      </c>
      <c r="DV80" s="31">
        <f t="shared" si="213"/>
        <v>-7998.05</v>
      </c>
      <c r="DW80" s="31">
        <f t="shared" si="214"/>
        <v>-8452.7199999999993</v>
      </c>
      <c r="DX80" s="31">
        <f t="shared" si="215"/>
        <v>-4039.31</v>
      </c>
      <c r="DY80" s="31">
        <f t="shared" si="216"/>
        <v>-3194.49</v>
      </c>
      <c r="DZ80" s="31">
        <f t="shared" si="217"/>
        <v>-5058.33</v>
      </c>
      <c r="EA80" s="31">
        <f t="shared" si="218"/>
        <v>-6192.99</v>
      </c>
      <c r="EB80" s="31">
        <f t="shared" si="219"/>
        <v>10735.28</v>
      </c>
      <c r="EC80" s="31">
        <f t="shared" si="220"/>
        <v>23629.14</v>
      </c>
      <c r="ED80" s="31">
        <f t="shared" si="221"/>
        <v>1929.91</v>
      </c>
      <c r="EE80" s="31">
        <f t="shared" si="222"/>
        <v>5600.43</v>
      </c>
      <c r="EF80" s="31">
        <f t="shared" si="223"/>
        <v>6839.21</v>
      </c>
      <c r="EG80" s="32">
        <f t="shared" si="224"/>
        <v>-107306.57999999999</v>
      </c>
      <c r="EH80" s="32">
        <f t="shared" si="225"/>
        <v>-42631.93</v>
      </c>
      <c r="EI80" s="32">
        <f t="shared" si="226"/>
        <v>-45387.340000000004</v>
      </c>
      <c r="EJ80" s="32">
        <f t="shared" si="227"/>
        <v>-21862.059999999998</v>
      </c>
      <c r="EK80" s="32">
        <f t="shared" si="228"/>
        <v>-17424.419999999998</v>
      </c>
      <c r="EL80" s="32">
        <f t="shared" si="229"/>
        <v>-27815.64</v>
      </c>
      <c r="EM80" s="32">
        <f t="shared" si="230"/>
        <v>-34326.839999999997</v>
      </c>
      <c r="EN80" s="32">
        <f t="shared" si="231"/>
        <v>60000.52</v>
      </c>
      <c r="EO80" s="32">
        <f t="shared" si="232"/>
        <v>133180.85999999999</v>
      </c>
      <c r="EP80" s="32">
        <f t="shared" si="233"/>
        <v>10967.509999999998</v>
      </c>
      <c r="EQ80" s="32">
        <f t="shared" si="234"/>
        <v>32101.999999999993</v>
      </c>
      <c r="ER80" s="32">
        <f t="shared" si="235"/>
        <v>39534.950000000012</v>
      </c>
    </row>
    <row r="81" spans="1:148" x14ac:dyDescent="0.25">
      <c r="A81" t="s">
        <v>473</v>
      </c>
      <c r="B81" s="1" t="s">
        <v>101</v>
      </c>
      <c r="C81" t="str">
        <f t="shared" ca="1" si="272"/>
        <v>NPC1</v>
      </c>
      <c r="D81" t="str">
        <f t="shared" ca="1" si="273"/>
        <v>Northstone Power</v>
      </c>
      <c r="E81" s="51">
        <v>200.27360100000001</v>
      </c>
      <c r="F81" s="51">
        <v>5.9605110000000003</v>
      </c>
      <c r="G81" s="51">
        <v>39.131003999999997</v>
      </c>
      <c r="H81" s="51">
        <v>225.88028299999999</v>
      </c>
      <c r="I81" s="51">
        <v>15.425079</v>
      </c>
      <c r="J81" s="51">
        <v>48.886386000000002</v>
      </c>
      <c r="K81" s="51">
        <v>88.167753000000005</v>
      </c>
      <c r="L81" s="51">
        <v>46.954082999999997</v>
      </c>
      <c r="M81" s="51">
        <v>168.93136000000001</v>
      </c>
      <c r="N81" s="51">
        <v>316.74370900000002</v>
      </c>
      <c r="O81" s="51">
        <v>582.07184700000005</v>
      </c>
      <c r="P81" s="51">
        <v>243.80946900000001</v>
      </c>
      <c r="Q81" s="32">
        <v>143853.62</v>
      </c>
      <c r="R81" s="32">
        <v>153.61000000000001</v>
      </c>
      <c r="S81" s="32">
        <v>7675.33</v>
      </c>
      <c r="T81" s="32">
        <v>40529.519999999997</v>
      </c>
      <c r="U81" s="32">
        <v>798.63</v>
      </c>
      <c r="V81" s="32">
        <v>890.5</v>
      </c>
      <c r="W81" s="32">
        <v>48737.66</v>
      </c>
      <c r="X81" s="32">
        <v>7069.09</v>
      </c>
      <c r="Y81" s="32">
        <v>76464.05</v>
      </c>
      <c r="Z81" s="32">
        <v>63119.25</v>
      </c>
      <c r="AA81" s="32">
        <v>88976.23</v>
      </c>
      <c r="AB81" s="32">
        <v>38792.39</v>
      </c>
      <c r="AC81" s="2">
        <v>-6.05</v>
      </c>
      <c r="AD81" s="2">
        <v>-6.05</v>
      </c>
      <c r="AE81" s="2">
        <v>-6.05</v>
      </c>
      <c r="AF81" s="2">
        <v>-6.05</v>
      </c>
      <c r="AG81" s="2">
        <v>-6.05</v>
      </c>
      <c r="AH81" s="2">
        <v>-6.05</v>
      </c>
      <c r="AI81" s="2">
        <v>-6.05</v>
      </c>
      <c r="AJ81" s="2">
        <v>-6.75</v>
      </c>
      <c r="AK81" s="2">
        <v>-6.75</v>
      </c>
      <c r="AL81" s="2">
        <v>-6.75</v>
      </c>
      <c r="AM81" s="2">
        <v>-6.75</v>
      </c>
      <c r="AN81" s="2">
        <v>-6.75</v>
      </c>
      <c r="AO81" s="33">
        <v>-8703.14</v>
      </c>
      <c r="AP81" s="33">
        <v>-9.2899999999999991</v>
      </c>
      <c r="AQ81" s="33">
        <v>-464.36</v>
      </c>
      <c r="AR81" s="33">
        <v>-2452.04</v>
      </c>
      <c r="AS81" s="33">
        <v>-48.32</v>
      </c>
      <c r="AT81" s="33">
        <v>-53.88</v>
      </c>
      <c r="AU81" s="33">
        <v>-2948.63</v>
      </c>
      <c r="AV81" s="33">
        <v>-477.16</v>
      </c>
      <c r="AW81" s="33">
        <v>-5161.32</v>
      </c>
      <c r="AX81" s="33">
        <v>-4260.55</v>
      </c>
      <c r="AY81" s="33">
        <v>-6005.9</v>
      </c>
      <c r="AZ81" s="33">
        <v>-2618.4899999999998</v>
      </c>
      <c r="BA81" s="31">
        <f t="shared" si="236"/>
        <v>14.39</v>
      </c>
      <c r="BB81" s="31">
        <f t="shared" si="237"/>
        <v>0.02</v>
      </c>
      <c r="BC81" s="31">
        <f t="shared" si="238"/>
        <v>0.77</v>
      </c>
      <c r="BD81" s="31">
        <f t="shared" si="239"/>
        <v>-145.91</v>
      </c>
      <c r="BE81" s="31">
        <f t="shared" si="240"/>
        <v>-2.88</v>
      </c>
      <c r="BF81" s="31">
        <f t="shared" si="241"/>
        <v>-3.21</v>
      </c>
      <c r="BG81" s="31">
        <f t="shared" si="242"/>
        <v>-175.46</v>
      </c>
      <c r="BH81" s="31">
        <f t="shared" si="243"/>
        <v>-63.62</v>
      </c>
      <c r="BI81" s="31">
        <f t="shared" si="244"/>
        <v>-688.18</v>
      </c>
      <c r="BJ81" s="31">
        <f t="shared" si="245"/>
        <v>-347.16</v>
      </c>
      <c r="BK81" s="31">
        <f t="shared" si="246"/>
        <v>-489.37</v>
      </c>
      <c r="BL81" s="31">
        <f t="shared" si="247"/>
        <v>-213.36</v>
      </c>
      <c r="BM81" s="6">
        <v>-0.12</v>
      </c>
      <c r="BN81" s="6">
        <v>-0.12</v>
      </c>
      <c r="BO81" s="6">
        <v>-0.12</v>
      </c>
      <c r="BP81" s="6">
        <v>-0.12</v>
      </c>
      <c r="BQ81" s="6">
        <v>-0.12</v>
      </c>
      <c r="BR81" s="6">
        <v>-0.12</v>
      </c>
      <c r="BS81" s="6">
        <v>-0.12</v>
      </c>
      <c r="BT81" s="6">
        <v>-0.12</v>
      </c>
      <c r="BU81" s="6">
        <v>-0.12</v>
      </c>
      <c r="BV81" s="6">
        <v>-0.12</v>
      </c>
      <c r="BW81" s="6">
        <v>-0.12</v>
      </c>
      <c r="BX81" s="6">
        <v>-0.12</v>
      </c>
      <c r="BY81" s="31">
        <v>-17262.43</v>
      </c>
      <c r="BZ81" s="31">
        <v>-18.43</v>
      </c>
      <c r="CA81" s="31">
        <v>-921.04</v>
      </c>
      <c r="CB81" s="31">
        <v>-4863.54</v>
      </c>
      <c r="CC81" s="31">
        <v>-95.84</v>
      </c>
      <c r="CD81" s="31">
        <v>-106.86</v>
      </c>
      <c r="CE81" s="31">
        <v>-5848.52</v>
      </c>
      <c r="CF81" s="31">
        <v>-848.29</v>
      </c>
      <c r="CG81" s="31">
        <v>-9175.69</v>
      </c>
      <c r="CH81" s="31">
        <v>-7574.31</v>
      </c>
      <c r="CI81" s="31">
        <v>-10677.15</v>
      </c>
      <c r="CJ81" s="31">
        <v>-4655.09</v>
      </c>
      <c r="CK81" s="32">
        <f t="shared" si="248"/>
        <v>-575.41</v>
      </c>
      <c r="CL81" s="32">
        <f t="shared" si="249"/>
        <v>-0.61</v>
      </c>
      <c r="CM81" s="32">
        <f t="shared" si="250"/>
        <v>-30.7</v>
      </c>
      <c r="CN81" s="32">
        <f t="shared" si="251"/>
        <v>-162.12</v>
      </c>
      <c r="CO81" s="32">
        <f t="shared" si="252"/>
        <v>-3.19</v>
      </c>
      <c r="CP81" s="32">
        <f t="shared" si="253"/>
        <v>-3.56</v>
      </c>
      <c r="CQ81" s="32">
        <f t="shared" si="254"/>
        <v>-194.95</v>
      </c>
      <c r="CR81" s="32">
        <f t="shared" si="255"/>
        <v>-28.28</v>
      </c>
      <c r="CS81" s="32">
        <f t="shared" si="256"/>
        <v>-305.86</v>
      </c>
      <c r="CT81" s="32">
        <f t="shared" si="257"/>
        <v>-252.48</v>
      </c>
      <c r="CU81" s="32">
        <f t="shared" si="258"/>
        <v>-355.9</v>
      </c>
      <c r="CV81" s="32">
        <f t="shared" si="259"/>
        <v>-155.16999999999999</v>
      </c>
      <c r="CW81" s="31">
        <f t="shared" si="260"/>
        <v>-9149.09</v>
      </c>
      <c r="CX81" s="31">
        <f t="shared" si="261"/>
        <v>-9.77</v>
      </c>
      <c r="CY81" s="31">
        <f t="shared" si="262"/>
        <v>-488.15</v>
      </c>
      <c r="CZ81" s="31">
        <f t="shared" si="263"/>
        <v>-2427.71</v>
      </c>
      <c r="DA81" s="31">
        <f t="shared" si="264"/>
        <v>-47.83</v>
      </c>
      <c r="DB81" s="31">
        <f t="shared" si="265"/>
        <v>-53.33</v>
      </c>
      <c r="DC81" s="31">
        <f t="shared" si="266"/>
        <v>-2919.38</v>
      </c>
      <c r="DD81" s="31">
        <f t="shared" si="267"/>
        <v>-335.78999999999991</v>
      </c>
      <c r="DE81" s="31">
        <f t="shared" si="268"/>
        <v>-3632.0500000000015</v>
      </c>
      <c r="DF81" s="31">
        <f t="shared" si="269"/>
        <v>-3219.08</v>
      </c>
      <c r="DG81" s="31">
        <f t="shared" si="270"/>
        <v>-4537.78</v>
      </c>
      <c r="DH81" s="31">
        <f t="shared" si="271"/>
        <v>-1978.4100000000003</v>
      </c>
      <c r="DI81" s="32">
        <f t="shared" si="200"/>
        <v>-457.45</v>
      </c>
      <c r="DJ81" s="32">
        <f t="shared" si="201"/>
        <v>-0.49</v>
      </c>
      <c r="DK81" s="32">
        <f t="shared" si="202"/>
        <v>-24.41</v>
      </c>
      <c r="DL81" s="32">
        <f t="shared" si="203"/>
        <v>-121.39</v>
      </c>
      <c r="DM81" s="32">
        <f t="shared" si="204"/>
        <v>-2.39</v>
      </c>
      <c r="DN81" s="32">
        <f t="shared" si="205"/>
        <v>-2.67</v>
      </c>
      <c r="DO81" s="32">
        <f t="shared" si="206"/>
        <v>-145.97</v>
      </c>
      <c r="DP81" s="32">
        <f t="shared" si="207"/>
        <v>-16.79</v>
      </c>
      <c r="DQ81" s="32">
        <f t="shared" si="208"/>
        <v>-181.6</v>
      </c>
      <c r="DR81" s="32">
        <f t="shared" si="209"/>
        <v>-160.94999999999999</v>
      </c>
      <c r="DS81" s="32">
        <f t="shared" si="210"/>
        <v>-226.89</v>
      </c>
      <c r="DT81" s="32">
        <f t="shared" si="211"/>
        <v>-98.92</v>
      </c>
      <c r="DU81" s="31">
        <f t="shared" si="212"/>
        <v>-2239.7600000000002</v>
      </c>
      <c r="DV81" s="31">
        <f t="shared" si="213"/>
        <v>-2.37</v>
      </c>
      <c r="DW81" s="31">
        <f t="shared" si="214"/>
        <v>-117.3</v>
      </c>
      <c r="DX81" s="31">
        <f t="shared" si="215"/>
        <v>-577.72</v>
      </c>
      <c r="DY81" s="31">
        <f t="shared" si="216"/>
        <v>-11.27</v>
      </c>
      <c r="DZ81" s="31">
        <f t="shared" si="217"/>
        <v>-12.45</v>
      </c>
      <c r="EA81" s="31">
        <f t="shared" si="218"/>
        <v>-674.76</v>
      </c>
      <c r="EB81" s="31">
        <f t="shared" si="219"/>
        <v>-76.83</v>
      </c>
      <c r="EC81" s="31">
        <f t="shared" si="220"/>
        <v>-822.56</v>
      </c>
      <c r="ED81" s="31">
        <f t="shared" si="221"/>
        <v>-721.78</v>
      </c>
      <c r="EE81" s="31">
        <f t="shared" si="222"/>
        <v>-1006.89</v>
      </c>
      <c r="EF81" s="31">
        <f t="shared" si="223"/>
        <v>-434.53</v>
      </c>
      <c r="EG81" s="32">
        <f t="shared" si="224"/>
        <v>-11846.300000000001</v>
      </c>
      <c r="EH81" s="32">
        <f t="shared" si="225"/>
        <v>-12.629999999999999</v>
      </c>
      <c r="EI81" s="32">
        <f t="shared" si="226"/>
        <v>-629.8599999999999</v>
      </c>
      <c r="EJ81" s="32">
        <f t="shared" si="227"/>
        <v>-3126.8199999999997</v>
      </c>
      <c r="EK81" s="32">
        <f t="shared" si="228"/>
        <v>-61.489999999999995</v>
      </c>
      <c r="EL81" s="32">
        <f t="shared" si="229"/>
        <v>-68.45</v>
      </c>
      <c r="EM81" s="32">
        <f t="shared" si="230"/>
        <v>-3740.1099999999997</v>
      </c>
      <c r="EN81" s="32">
        <f t="shared" si="231"/>
        <v>-429.40999999999991</v>
      </c>
      <c r="EO81" s="32">
        <f t="shared" si="232"/>
        <v>-4636.2100000000009</v>
      </c>
      <c r="EP81" s="32">
        <f t="shared" si="233"/>
        <v>-4101.8099999999995</v>
      </c>
      <c r="EQ81" s="32">
        <f t="shared" si="234"/>
        <v>-5771.56</v>
      </c>
      <c r="ER81" s="32">
        <f t="shared" si="235"/>
        <v>-2511.8600000000006</v>
      </c>
    </row>
    <row r="82" spans="1:148" x14ac:dyDescent="0.25">
      <c r="A82" t="s">
        <v>474</v>
      </c>
      <c r="B82" s="1" t="s">
        <v>82</v>
      </c>
      <c r="C82" t="str">
        <f t="shared" ca="1" si="272"/>
        <v>NPP1</v>
      </c>
      <c r="D82" t="str">
        <f t="shared" ca="1" si="273"/>
        <v>Northern Prairie Power Project</v>
      </c>
      <c r="E82" s="51">
        <v>16537.71</v>
      </c>
      <c r="F82" s="51">
        <v>21187.067999999999</v>
      </c>
      <c r="G82" s="51">
        <v>17529.624</v>
      </c>
      <c r="H82" s="51">
        <v>3824.268</v>
      </c>
      <c r="I82" s="51">
        <v>5353.8239999999996</v>
      </c>
      <c r="J82" s="51">
        <v>16713.018</v>
      </c>
      <c r="K82" s="51">
        <v>11655.546</v>
      </c>
      <c r="L82" s="51">
        <v>9540.51</v>
      </c>
      <c r="M82" s="51">
        <v>17067.918000000001</v>
      </c>
      <c r="N82" s="51">
        <v>16150.848</v>
      </c>
      <c r="O82" s="51">
        <v>13874.616</v>
      </c>
      <c r="P82" s="51">
        <v>8998.2900000000009</v>
      </c>
      <c r="Q82" s="32">
        <v>3931139.4</v>
      </c>
      <c r="R82" s="32">
        <v>1279623.93</v>
      </c>
      <c r="S82" s="32">
        <v>1880258.55</v>
      </c>
      <c r="T82" s="32">
        <v>944448.61</v>
      </c>
      <c r="U82" s="32">
        <v>757140.63</v>
      </c>
      <c r="V82" s="32">
        <v>2018193.16</v>
      </c>
      <c r="W82" s="32">
        <v>3255118.38</v>
      </c>
      <c r="X82" s="32">
        <v>2282324.7200000002</v>
      </c>
      <c r="Y82" s="32">
        <v>5165615.3099999996</v>
      </c>
      <c r="Z82" s="32">
        <v>3634205.96</v>
      </c>
      <c r="AA82" s="32">
        <v>3104423.36</v>
      </c>
      <c r="AB82" s="32">
        <v>1529629.37</v>
      </c>
      <c r="AC82" s="2">
        <v>-6.15</v>
      </c>
      <c r="AD82" s="2">
        <v>-6.15</v>
      </c>
      <c r="AE82" s="2">
        <v>-6.15</v>
      </c>
      <c r="AF82" s="2">
        <v>-6.15</v>
      </c>
      <c r="AG82" s="2">
        <v>-6.15</v>
      </c>
      <c r="AH82" s="2">
        <v>-6.15</v>
      </c>
      <c r="AI82" s="2">
        <v>-6.15</v>
      </c>
      <c r="AJ82" s="2">
        <v>-6.83</v>
      </c>
      <c r="AK82" s="2">
        <v>-6.83</v>
      </c>
      <c r="AL82" s="2">
        <v>-6.83</v>
      </c>
      <c r="AM82" s="2">
        <v>-6.83</v>
      </c>
      <c r="AN82" s="2">
        <v>-6.83</v>
      </c>
      <c r="AO82" s="33">
        <v>-241765.07</v>
      </c>
      <c r="AP82" s="33">
        <v>-78696.87</v>
      </c>
      <c r="AQ82" s="33">
        <v>-115635.9</v>
      </c>
      <c r="AR82" s="33">
        <v>-58083.59</v>
      </c>
      <c r="AS82" s="33">
        <v>-46564.15</v>
      </c>
      <c r="AT82" s="33">
        <v>-124118.88</v>
      </c>
      <c r="AU82" s="33">
        <v>-200189.78</v>
      </c>
      <c r="AV82" s="33">
        <v>-155882.78</v>
      </c>
      <c r="AW82" s="33">
        <v>-352811.53</v>
      </c>
      <c r="AX82" s="33">
        <v>-248216.27</v>
      </c>
      <c r="AY82" s="33">
        <v>-212032.12</v>
      </c>
      <c r="AZ82" s="33">
        <v>-104473.69</v>
      </c>
      <c r="BA82" s="31">
        <f t="shared" si="236"/>
        <v>393.11</v>
      </c>
      <c r="BB82" s="31">
        <f t="shared" si="237"/>
        <v>127.96</v>
      </c>
      <c r="BC82" s="31">
        <f t="shared" si="238"/>
        <v>188.03</v>
      </c>
      <c r="BD82" s="31">
        <f t="shared" si="239"/>
        <v>-3400.01</v>
      </c>
      <c r="BE82" s="31">
        <f t="shared" si="240"/>
        <v>-2725.71</v>
      </c>
      <c r="BF82" s="31">
        <f t="shared" si="241"/>
        <v>-7265.5</v>
      </c>
      <c r="BG82" s="31">
        <f t="shared" si="242"/>
        <v>-11718.43</v>
      </c>
      <c r="BH82" s="31">
        <f t="shared" si="243"/>
        <v>-20540.919999999998</v>
      </c>
      <c r="BI82" s="31">
        <f t="shared" si="244"/>
        <v>-46490.54</v>
      </c>
      <c r="BJ82" s="31">
        <f t="shared" si="245"/>
        <v>-19988.13</v>
      </c>
      <c r="BK82" s="31">
        <f t="shared" si="246"/>
        <v>-17074.330000000002</v>
      </c>
      <c r="BL82" s="31">
        <f t="shared" si="247"/>
        <v>-8412.9599999999991</v>
      </c>
      <c r="BM82" s="6">
        <v>-0.12</v>
      </c>
      <c r="BN82" s="6">
        <v>-0.12</v>
      </c>
      <c r="BO82" s="6">
        <v>-0.12</v>
      </c>
      <c r="BP82" s="6">
        <v>-0.12</v>
      </c>
      <c r="BQ82" s="6">
        <v>-0.12</v>
      </c>
      <c r="BR82" s="6">
        <v>-0.12</v>
      </c>
      <c r="BS82" s="6">
        <v>-0.12</v>
      </c>
      <c r="BT82" s="6">
        <v>-0.12</v>
      </c>
      <c r="BU82" s="6">
        <v>-0.12</v>
      </c>
      <c r="BV82" s="6">
        <v>-0.12</v>
      </c>
      <c r="BW82" s="6">
        <v>-0.12</v>
      </c>
      <c r="BX82" s="6">
        <v>-0.12</v>
      </c>
      <c r="BY82" s="31">
        <v>-471736.73</v>
      </c>
      <c r="BZ82" s="31">
        <v>-153554.87</v>
      </c>
      <c r="CA82" s="31">
        <v>-225631.03</v>
      </c>
      <c r="CB82" s="31">
        <v>-113333.83</v>
      </c>
      <c r="CC82" s="31">
        <v>-90856.88</v>
      </c>
      <c r="CD82" s="31">
        <v>-242183.18</v>
      </c>
      <c r="CE82" s="31">
        <v>-390614.21</v>
      </c>
      <c r="CF82" s="31">
        <v>-273878.96999999997</v>
      </c>
      <c r="CG82" s="31">
        <v>-619873.84</v>
      </c>
      <c r="CH82" s="31">
        <v>-436104.72</v>
      </c>
      <c r="CI82" s="31">
        <v>-372530.8</v>
      </c>
      <c r="CJ82" s="31">
        <v>-183555.52</v>
      </c>
      <c r="CK82" s="32">
        <f t="shared" si="248"/>
        <v>-15724.56</v>
      </c>
      <c r="CL82" s="32">
        <f t="shared" si="249"/>
        <v>-5118.5</v>
      </c>
      <c r="CM82" s="32">
        <f t="shared" si="250"/>
        <v>-7521.03</v>
      </c>
      <c r="CN82" s="32">
        <f t="shared" si="251"/>
        <v>-3777.79</v>
      </c>
      <c r="CO82" s="32">
        <f t="shared" si="252"/>
        <v>-3028.56</v>
      </c>
      <c r="CP82" s="32">
        <f t="shared" si="253"/>
        <v>-8072.77</v>
      </c>
      <c r="CQ82" s="32">
        <f t="shared" si="254"/>
        <v>-13020.47</v>
      </c>
      <c r="CR82" s="32">
        <f t="shared" si="255"/>
        <v>-9129.2999999999993</v>
      </c>
      <c r="CS82" s="32">
        <f t="shared" si="256"/>
        <v>-20662.46</v>
      </c>
      <c r="CT82" s="32">
        <f t="shared" si="257"/>
        <v>-14536.82</v>
      </c>
      <c r="CU82" s="32">
        <f t="shared" si="258"/>
        <v>-12417.69</v>
      </c>
      <c r="CV82" s="32">
        <f t="shared" si="259"/>
        <v>-6118.52</v>
      </c>
      <c r="CW82" s="31">
        <f t="shared" si="260"/>
        <v>-246089.32999999996</v>
      </c>
      <c r="CX82" s="31">
        <f t="shared" si="261"/>
        <v>-80104.460000000006</v>
      </c>
      <c r="CY82" s="31">
        <f t="shared" si="262"/>
        <v>-117704.19</v>
      </c>
      <c r="CZ82" s="31">
        <f t="shared" si="263"/>
        <v>-55628.02</v>
      </c>
      <c r="DA82" s="31">
        <f t="shared" si="264"/>
        <v>-44595.58</v>
      </c>
      <c r="DB82" s="31">
        <f t="shared" si="265"/>
        <v>-118871.56999999998</v>
      </c>
      <c r="DC82" s="31">
        <f t="shared" si="266"/>
        <v>-191726.47</v>
      </c>
      <c r="DD82" s="31">
        <f t="shared" si="267"/>
        <v>-106584.56999999996</v>
      </c>
      <c r="DE82" s="31">
        <f t="shared" si="268"/>
        <v>-241234.22999999989</v>
      </c>
      <c r="DF82" s="31">
        <f t="shared" si="269"/>
        <v>-182437.13999999998</v>
      </c>
      <c r="DG82" s="31">
        <f t="shared" si="270"/>
        <v>-155842.03999999998</v>
      </c>
      <c r="DH82" s="31">
        <f t="shared" si="271"/>
        <v>-76787.389999999985</v>
      </c>
      <c r="DI82" s="32">
        <f t="shared" si="200"/>
        <v>-12304.47</v>
      </c>
      <c r="DJ82" s="32">
        <f t="shared" si="201"/>
        <v>-4005.22</v>
      </c>
      <c r="DK82" s="32">
        <f t="shared" si="202"/>
        <v>-5885.21</v>
      </c>
      <c r="DL82" s="32">
        <f t="shared" si="203"/>
        <v>-2781.4</v>
      </c>
      <c r="DM82" s="32">
        <f t="shared" si="204"/>
        <v>-2229.7800000000002</v>
      </c>
      <c r="DN82" s="32">
        <f t="shared" si="205"/>
        <v>-5943.58</v>
      </c>
      <c r="DO82" s="32">
        <f t="shared" si="206"/>
        <v>-9586.32</v>
      </c>
      <c r="DP82" s="32">
        <f t="shared" si="207"/>
        <v>-5329.23</v>
      </c>
      <c r="DQ82" s="32">
        <f t="shared" si="208"/>
        <v>-12061.71</v>
      </c>
      <c r="DR82" s="32">
        <f t="shared" si="209"/>
        <v>-9121.86</v>
      </c>
      <c r="DS82" s="32">
        <f t="shared" si="210"/>
        <v>-7792.1</v>
      </c>
      <c r="DT82" s="32">
        <f t="shared" si="211"/>
        <v>-3839.37</v>
      </c>
      <c r="DU82" s="31">
        <f t="shared" si="212"/>
        <v>-60244.43</v>
      </c>
      <c r="DV82" s="31">
        <f t="shared" si="213"/>
        <v>-19423.560000000001</v>
      </c>
      <c r="DW82" s="31">
        <f t="shared" si="214"/>
        <v>-28284.2</v>
      </c>
      <c r="DX82" s="31">
        <f t="shared" si="215"/>
        <v>-13237.79</v>
      </c>
      <c r="DY82" s="31">
        <f t="shared" si="216"/>
        <v>-10511.88</v>
      </c>
      <c r="DZ82" s="31">
        <f t="shared" si="217"/>
        <v>-27743.01</v>
      </c>
      <c r="EA82" s="31">
        <f t="shared" si="218"/>
        <v>-44314.18</v>
      </c>
      <c r="EB82" s="31">
        <f t="shared" si="219"/>
        <v>-24386.880000000001</v>
      </c>
      <c r="EC82" s="31">
        <f t="shared" si="220"/>
        <v>-54633.24</v>
      </c>
      <c r="ED82" s="31">
        <f t="shared" si="221"/>
        <v>-40906.01</v>
      </c>
      <c r="EE82" s="31">
        <f t="shared" si="222"/>
        <v>-34579.870000000003</v>
      </c>
      <c r="EF82" s="31">
        <f t="shared" si="223"/>
        <v>-16865.310000000001</v>
      </c>
      <c r="EG82" s="32">
        <f t="shared" si="224"/>
        <v>-318638.23</v>
      </c>
      <c r="EH82" s="32">
        <f t="shared" si="225"/>
        <v>-103533.24</v>
      </c>
      <c r="EI82" s="32">
        <f t="shared" si="226"/>
        <v>-151873.60000000001</v>
      </c>
      <c r="EJ82" s="32">
        <f t="shared" si="227"/>
        <v>-71647.209999999992</v>
      </c>
      <c r="EK82" s="32">
        <f t="shared" si="228"/>
        <v>-57337.24</v>
      </c>
      <c r="EL82" s="32">
        <f t="shared" si="229"/>
        <v>-152558.15999999997</v>
      </c>
      <c r="EM82" s="32">
        <f t="shared" si="230"/>
        <v>-245626.97</v>
      </c>
      <c r="EN82" s="32">
        <f t="shared" si="231"/>
        <v>-136300.67999999996</v>
      </c>
      <c r="EO82" s="32">
        <f t="shared" si="232"/>
        <v>-307929.17999999988</v>
      </c>
      <c r="EP82" s="32">
        <f t="shared" si="233"/>
        <v>-232465.01</v>
      </c>
      <c r="EQ82" s="32">
        <f t="shared" si="234"/>
        <v>-198214.00999999998</v>
      </c>
      <c r="ER82" s="32">
        <f t="shared" si="235"/>
        <v>-97492.069999999978</v>
      </c>
    </row>
    <row r="83" spans="1:148" x14ac:dyDescent="0.25">
      <c r="A83" t="s">
        <v>475</v>
      </c>
      <c r="B83" s="1" t="s">
        <v>103</v>
      </c>
      <c r="C83" t="str">
        <f t="shared" ca="1" si="272"/>
        <v>NX01</v>
      </c>
      <c r="D83" t="str">
        <f t="shared" ca="1" si="273"/>
        <v>Nexen Balzac</v>
      </c>
      <c r="E83" s="51">
        <v>57376.113899999997</v>
      </c>
      <c r="F83" s="51">
        <v>60224.803899999999</v>
      </c>
      <c r="G83" s="51">
        <v>58729.177499999998</v>
      </c>
      <c r="H83" s="51">
        <v>51069.770199999999</v>
      </c>
      <c r="I83" s="51">
        <v>38991.328500000003</v>
      </c>
      <c r="J83" s="51">
        <v>31568.0461</v>
      </c>
      <c r="K83" s="51">
        <v>29682.02</v>
      </c>
      <c r="L83" s="51">
        <v>44081.8056</v>
      </c>
      <c r="M83" s="51">
        <v>46370.2909</v>
      </c>
      <c r="N83" s="51">
        <v>31545.3236</v>
      </c>
      <c r="O83" s="51">
        <v>53662.779300000002</v>
      </c>
      <c r="P83" s="51">
        <v>53793.774599999997</v>
      </c>
      <c r="Q83" s="32">
        <v>6411500</v>
      </c>
      <c r="R83" s="32">
        <v>2949415.67</v>
      </c>
      <c r="S83" s="32">
        <v>3609169.69</v>
      </c>
      <c r="T83" s="32">
        <v>2761654.5</v>
      </c>
      <c r="U83" s="32">
        <v>1575603.09</v>
      </c>
      <c r="V83" s="32">
        <v>2523509.36</v>
      </c>
      <c r="W83" s="32">
        <v>3524759.39</v>
      </c>
      <c r="X83" s="32">
        <v>3670166.44</v>
      </c>
      <c r="Y83" s="32">
        <v>7268581.5999999996</v>
      </c>
      <c r="Z83" s="32">
        <v>3388657.14</v>
      </c>
      <c r="AA83" s="32">
        <v>5965945.9400000004</v>
      </c>
      <c r="AB83" s="32">
        <v>4112454.64</v>
      </c>
      <c r="AC83" s="2">
        <v>0.87</v>
      </c>
      <c r="AD83" s="2">
        <v>0.87</v>
      </c>
      <c r="AE83" s="2">
        <v>0.87</v>
      </c>
      <c r="AF83" s="2">
        <v>0.87</v>
      </c>
      <c r="AG83" s="2">
        <v>0.87</v>
      </c>
      <c r="AH83" s="2">
        <v>0.87</v>
      </c>
      <c r="AI83" s="2">
        <v>0.87</v>
      </c>
      <c r="AJ83" s="2">
        <v>0.24</v>
      </c>
      <c r="AK83" s="2">
        <v>0.24</v>
      </c>
      <c r="AL83" s="2">
        <v>0.24</v>
      </c>
      <c r="AM83" s="2">
        <v>0.24</v>
      </c>
      <c r="AN83" s="2">
        <v>0.24</v>
      </c>
      <c r="AO83" s="33">
        <v>55780.05</v>
      </c>
      <c r="AP83" s="33">
        <v>25659.919999999998</v>
      </c>
      <c r="AQ83" s="33">
        <v>31399.78</v>
      </c>
      <c r="AR83" s="33">
        <v>24026.39</v>
      </c>
      <c r="AS83" s="33">
        <v>13707.75</v>
      </c>
      <c r="AT83" s="33">
        <v>21954.53</v>
      </c>
      <c r="AU83" s="33">
        <v>30665.41</v>
      </c>
      <c r="AV83" s="33">
        <v>8808.4</v>
      </c>
      <c r="AW83" s="33">
        <v>17444.599999999999</v>
      </c>
      <c r="AX83" s="33">
        <v>8132.78</v>
      </c>
      <c r="AY83" s="33">
        <v>14318.27</v>
      </c>
      <c r="AZ83" s="33">
        <v>9869.89</v>
      </c>
      <c r="BA83" s="31">
        <f t="shared" si="236"/>
        <v>641.15</v>
      </c>
      <c r="BB83" s="31">
        <f t="shared" si="237"/>
        <v>294.94</v>
      </c>
      <c r="BC83" s="31">
        <f t="shared" si="238"/>
        <v>360.92</v>
      </c>
      <c r="BD83" s="31">
        <f t="shared" si="239"/>
        <v>-9941.9599999999991</v>
      </c>
      <c r="BE83" s="31">
        <f t="shared" si="240"/>
        <v>-5672.17</v>
      </c>
      <c r="BF83" s="31">
        <f t="shared" si="241"/>
        <v>-9084.6299999999992</v>
      </c>
      <c r="BG83" s="31">
        <f t="shared" si="242"/>
        <v>-12689.13</v>
      </c>
      <c r="BH83" s="31">
        <f t="shared" si="243"/>
        <v>-33031.5</v>
      </c>
      <c r="BI83" s="31">
        <f t="shared" si="244"/>
        <v>-65417.23</v>
      </c>
      <c r="BJ83" s="31">
        <f t="shared" si="245"/>
        <v>-18637.61</v>
      </c>
      <c r="BK83" s="31">
        <f t="shared" si="246"/>
        <v>-32812.699999999997</v>
      </c>
      <c r="BL83" s="31">
        <f t="shared" si="247"/>
        <v>-22618.5</v>
      </c>
      <c r="BM83" s="6">
        <v>-9.5999999999999992E-3</v>
      </c>
      <c r="BN83" s="6">
        <v>-9.5999999999999992E-3</v>
      </c>
      <c r="BO83" s="6">
        <v>-9.5999999999999992E-3</v>
      </c>
      <c r="BP83" s="6">
        <v>-9.5999999999999992E-3</v>
      </c>
      <c r="BQ83" s="6">
        <v>-9.5999999999999992E-3</v>
      </c>
      <c r="BR83" s="6">
        <v>-9.5999999999999992E-3</v>
      </c>
      <c r="BS83" s="6">
        <v>-9.5999999999999992E-3</v>
      </c>
      <c r="BT83" s="6">
        <v>-9.5999999999999992E-3</v>
      </c>
      <c r="BU83" s="6">
        <v>-9.5999999999999992E-3</v>
      </c>
      <c r="BV83" s="6">
        <v>-9.5999999999999992E-3</v>
      </c>
      <c r="BW83" s="6">
        <v>-9.5999999999999992E-3</v>
      </c>
      <c r="BX83" s="6">
        <v>-9.5999999999999992E-3</v>
      </c>
      <c r="BY83" s="31">
        <v>-61550.400000000001</v>
      </c>
      <c r="BZ83" s="31">
        <v>-28314.39</v>
      </c>
      <c r="CA83" s="31">
        <v>-34648.03</v>
      </c>
      <c r="CB83" s="31">
        <v>-26511.88</v>
      </c>
      <c r="CC83" s="31">
        <v>-15125.79</v>
      </c>
      <c r="CD83" s="31">
        <v>-24225.69</v>
      </c>
      <c r="CE83" s="31">
        <v>-33837.69</v>
      </c>
      <c r="CF83" s="31">
        <v>-35233.599999999999</v>
      </c>
      <c r="CG83" s="31">
        <v>-69778.38</v>
      </c>
      <c r="CH83" s="31">
        <v>-32531.11</v>
      </c>
      <c r="CI83" s="31">
        <v>-57273.08</v>
      </c>
      <c r="CJ83" s="31">
        <v>-39479.56</v>
      </c>
      <c r="CK83" s="32">
        <f t="shared" si="248"/>
        <v>-25646</v>
      </c>
      <c r="CL83" s="32">
        <f t="shared" si="249"/>
        <v>-11797.66</v>
      </c>
      <c r="CM83" s="32">
        <f t="shared" si="250"/>
        <v>-14436.68</v>
      </c>
      <c r="CN83" s="32">
        <f t="shared" si="251"/>
        <v>-11046.62</v>
      </c>
      <c r="CO83" s="32">
        <f t="shared" si="252"/>
        <v>-6302.41</v>
      </c>
      <c r="CP83" s="32">
        <f t="shared" si="253"/>
        <v>-10094.040000000001</v>
      </c>
      <c r="CQ83" s="32">
        <f t="shared" si="254"/>
        <v>-14099.04</v>
      </c>
      <c r="CR83" s="32">
        <f t="shared" si="255"/>
        <v>-14680.67</v>
      </c>
      <c r="CS83" s="32">
        <f t="shared" si="256"/>
        <v>-29074.33</v>
      </c>
      <c r="CT83" s="32">
        <f t="shared" si="257"/>
        <v>-13554.63</v>
      </c>
      <c r="CU83" s="32">
        <f t="shared" si="258"/>
        <v>-23863.78</v>
      </c>
      <c r="CV83" s="32">
        <f t="shared" si="259"/>
        <v>-16449.82</v>
      </c>
      <c r="CW83" s="31">
        <f t="shared" si="260"/>
        <v>-143617.60000000001</v>
      </c>
      <c r="CX83" s="31">
        <f t="shared" si="261"/>
        <v>-66066.91</v>
      </c>
      <c r="CY83" s="31">
        <f t="shared" si="262"/>
        <v>-80845.409999999989</v>
      </c>
      <c r="CZ83" s="31">
        <f t="shared" si="263"/>
        <v>-51642.93</v>
      </c>
      <c r="DA83" s="31">
        <f t="shared" si="264"/>
        <v>-29463.78</v>
      </c>
      <c r="DB83" s="31">
        <f t="shared" si="265"/>
        <v>-47189.63</v>
      </c>
      <c r="DC83" s="31">
        <f t="shared" si="266"/>
        <v>-65913.009999999995</v>
      </c>
      <c r="DD83" s="31">
        <f t="shared" si="267"/>
        <v>-25691.17</v>
      </c>
      <c r="DE83" s="31">
        <f t="shared" si="268"/>
        <v>-50880.079999999994</v>
      </c>
      <c r="DF83" s="31">
        <f t="shared" si="269"/>
        <v>-35580.909999999996</v>
      </c>
      <c r="DG83" s="31">
        <f t="shared" si="270"/>
        <v>-62642.430000000008</v>
      </c>
      <c r="DH83" s="31">
        <f t="shared" si="271"/>
        <v>-43180.76999999999</v>
      </c>
      <c r="DI83" s="32">
        <f t="shared" si="200"/>
        <v>-7180.88</v>
      </c>
      <c r="DJ83" s="32">
        <f t="shared" si="201"/>
        <v>-3303.35</v>
      </c>
      <c r="DK83" s="32">
        <f t="shared" si="202"/>
        <v>-4042.27</v>
      </c>
      <c r="DL83" s="32">
        <f t="shared" si="203"/>
        <v>-2582.15</v>
      </c>
      <c r="DM83" s="32">
        <f t="shared" si="204"/>
        <v>-1473.19</v>
      </c>
      <c r="DN83" s="32">
        <f t="shared" si="205"/>
        <v>-2359.48</v>
      </c>
      <c r="DO83" s="32">
        <f t="shared" si="206"/>
        <v>-3295.65</v>
      </c>
      <c r="DP83" s="32">
        <f t="shared" si="207"/>
        <v>-1284.56</v>
      </c>
      <c r="DQ83" s="32">
        <f t="shared" si="208"/>
        <v>-2544</v>
      </c>
      <c r="DR83" s="32">
        <f t="shared" si="209"/>
        <v>-1779.05</v>
      </c>
      <c r="DS83" s="32">
        <f t="shared" si="210"/>
        <v>-3132.12</v>
      </c>
      <c r="DT83" s="32">
        <f t="shared" si="211"/>
        <v>-2159.04</v>
      </c>
      <c r="DU83" s="31">
        <f t="shared" si="212"/>
        <v>-35158.620000000003</v>
      </c>
      <c r="DV83" s="31">
        <f t="shared" si="213"/>
        <v>-16019.77</v>
      </c>
      <c r="DW83" s="31">
        <f t="shared" si="214"/>
        <v>-19427.07</v>
      </c>
      <c r="DX83" s="31">
        <f t="shared" si="215"/>
        <v>-12289.45</v>
      </c>
      <c r="DY83" s="31">
        <f t="shared" si="216"/>
        <v>-6945.07</v>
      </c>
      <c r="DZ83" s="31">
        <f t="shared" si="217"/>
        <v>-11013.42</v>
      </c>
      <c r="EA83" s="31">
        <f t="shared" si="218"/>
        <v>-15234.63</v>
      </c>
      <c r="EB83" s="31">
        <f t="shared" si="219"/>
        <v>-5878.22</v>
      </c>
      <c r="EC83" s="31">
        <f t="shared" si="220"/>
        <v>-11523.01</v>
      </c>
      <c r="ED83" s="31">
        <f t="shared" si="221"/>
        <v>-7977.94</v>
      </c>
      <c r="EE83" s="31">
        <f t="shared" si="222"/>
        <v>-13899.76</v>
      </c>
      <c r="EF83" s="31">
        <f t="shared" si="223"/>
        <v>-9484.07</v>
      </c>
      <c r="EG83" s="32">
        <f t="shared" si="224"/>
        <v>-185957.1</v>
      </c>
      <c r="EH83" s="32">
        <f t="shared" si="225"/>
        <v>-85390.030000000013</v>
      </c>
      <c r="EI83" s="32">
        <f t="shared" si="226"/>
        <v>-104314.75</v>
      </c>
      <c r="EJ83" s="32">
        <f t="shared" si="227"/>
        <v>-66514.53</v>
      </c>
      <c r="EK83" s="32">
        <f t="shared" si="228"/>
        <v>-37882.039999999994</v>
      </c>
      <c r="EL83" s="32">
        <f t="shared" si="229"/>
        <v>-60562.53</v>
      </c>
      <c r="EM83" s="32">
        <f t="shared" si="230"/>
        <v>-84443.29</v>
      </c>
      <c r="EN83" s="32">
        <f t="shared" si="231"/>
        <v>-32853.949999999997</v>
      </c>
      <c r="EO83" s="32">
        <f t="shared" si="232"/>
        <v>-64947.09</v>
      </c>
      <c r="EP83" s="32">
        <f t="shared" si="233"/>
        <v>-45337.9</v>
      </c>
      <c r="EQ83" s="32">
        <f t="shared" si="234"/>
        <v>-79674.31</v>
      </c>
      <c r="ER83" s="32">
        <f t="shared" si="235"/>
        <v>-54823.87999999999</v>
      </c>
    </row>
    <row r="84" spans="1:148" x14ac:dyDescent="0.25">
      <c r="A84" t="s">
        <v>475</v>
      </c>
      <c r="B84" s="1" t="s">
        <v>104</v>
      </c>
      <c r="C84" t="str">
        <f t="shared" ca="1" si="272"/>
        <v>NX02</v>
      </c>
      <c r="D84" t="str">
        <f t="shared" ca="1" si="273"/>
        <v>Nexen Long Lake Industrial System</v>
      </c>
      <c r="E84" s="51">
        <v>24707.576000000001</v>
      </c>
      <c r="F84" s="51">
        <v>26496.1</v>
      </c>
      <c r="G84" s="51">
        <v>24952.58</v>
      </c>
      <c r="H84" s="51">
        <v>10578.472</v>
      </c>
      <c r="I84" s="51">
        <v>18521.056499999999</v>
      </c>
      <c r="J84" s="51">
        <v>25082.589100000001</v>
      </c>
      <c r="K84" s="51">
        <v>26532.531200000001</v>
      </c>
      <c r="L84" s="51">
        <v>10483.4172</v>
      </c>
      <c r="M84" s="51">
        <v>28591.4938</v>
      </c>
      <c r="N84" s="51">
        <v>29598.705000000002</v>
      </c>
      <c r="O84" s="51">
        <v>32209.022000000001</v>
      </c>
      <c r="P84" s="51">
        <v>32914.5098</v>
      </c>
      <c r="Q84" s="32">
        <v>1043378.55</v>
      </c>
      <c r="R84" s="32">
        <v>1134132.1499999999</v>
      </c>
      <c r="S84" s="32">
        <v>1259362.02</v>
      </c>
      <c r="T84" s="32">
        <v>179187.23</v>
      </c>
      <c r="U84" s="32">
        <v>551032.77</v>
      </c>
      <c r="V84" s="32">
        <v>1058970.3999999999</v>
      </c>
      <c r="W84" s="32">
        <v>2173179.41</v>
      </c>
      <c r="X84" s="32">
        <v>319415.96000000002</v>
      </c>
      <c r="Y84" s="32">
        <v>2868778.45</v>
      </c>
      <c r="Z84" s="32">
        <v>2412506.12</v>
      </c>
      <c r="AA84" s="32">
        <v>2810180.57</v>
      </c>
      <c r="AB84" s="32">
        <v>1976320.86</v>
      </c>
      <c r="AC84" s="2">
        <v>3.73</v>
      </c>
      <c r="AD84" s="2">
        <v>3.73</v>
      </c>
      <c r="AE84" s="2">
        <v>3.73</v>
      </c>
      <c r="AF84" s="2">
        <v>3.73</v>
      </c>
      <c r="AG84" s="2">
        <v>3.73</v>
      </c>
      <c r="AH84" s="2">
        <v>3.73</v>
      </c>
      <c r="AI84" s="2">
        <v>3.73</v>
      </c>
      <c r="AJ84" s="2">
        <v>3.41</v>
      </c>
      <c r="AK84" s="2">
        <v>3.41</v>
      </c>
      <c r="AL84" s="2">
        <v>3.41</v>
      </c>
      <c r="AM84" s="2">
        <v>3.41</v>
      </c>
      <c r="AN84" s="2">
        <v>3.41</v>
      </c>
      <c r="AO84" s="33">
        <v>38918.019999999997</v>
      </c>
      <c r="AP84" s="33">
        <v>42303.13</v>
      </c>
      <c r="AQ84" s="33">
        <v>46974.2</v>
      </c>
      <c r="AR84" s="33">
        <v>6683.68</v>
      </c>
      <c r="AS84" s="33">
        <v>20553.52</v>
      </c>
      <c r="AT84" s="33">
        <v>39499.599999999999</v>
      </c>
      <c r="AU84" s="33">
        <v>81059.59</v>
      </c>
      <c r="AV84" s="33">
        <v>10892.08</v>
      </c>
      <c r="AW84" s="33">
        <v>97825.35</v>
      </c>
      <c r="AX84" s="33">
        <v>82266.460000000006</v>
      </c>
      <c r="AY84" s="33">
        <v>95827.16</v>
      </c>
      <c r="AZ84" s="33">
        <v>67392.539999999994</v>
      </c>
      <c r="BA84" s="31">
        <f t="shared" si="236"/>
        <v>104.34</v>
      </c>
      <c r="BB84" s="31">
        <f t="shared" si="237"/>
        <v>113.41</v>
      </c>
      <c r="BC84" s="31">
        <f t="shared" si="238"/>
        <v>125.94</v>
      </c>
      <c r="BD84" s="31">
        <f t="shared" si="239"/>
        <v>-645.07000000000005</v>
      </c>
      <c r="BE84" s="31">
        <f t="shared" si="240"/>
        <v>-1983.72</v>
      </c>
      <c r="BF84" s="31">
        <f t="shared" si="241"/>
        <v>-3812.29</v>
      </c>
      <c r="BG84" s="31">
        <f t="shared" si="242"/>
        <v>-7823.45</v>
      </c>
      <c r="BH84" s="31">
        <f t="shared" si="243"/>
        <v>-2874.74</v>
      </c>
      <c r="BI84" s="31">
        <f t="shared" si="244"/>
        <v>-25819.01</v>
      </c>
      <c r="BJ84" s="31">
        <f t="shared" si="245"/>
        <v>-13268.78</v>
      </c>
      <c r="BK84" s="31">
        <f t="shared" si="246"/>
        <v>-15455.99</v>
      </c>
      <c r="BL84" s="31">
        <f t="shared" si="247"/>
        <v>-10869.76</v>
      </c>
      <c r="BM84" s="6">
        <v>0.06</v>
      </c>
      <c r="BN84" s="6">
        <v>0.06</v>
      </c>
      <c r="BO84" s="6">
        <v>0.06</v>
      </c>
      <c r="BP84" s="6">
        <v>0.06</v>
      </c>
      <c r="BQ84" s="6">
        <v>0.06</v>
      </c>
      <c r="BR84" s="6">
        <v>0.06</v>
      </c>
      <c r="BS84" s="6">
        <v>0.06</v>
      </c>
      <c r="BT84" s="6">
        <v>0.06</v>
      </c>
      <c r="BU84" s="6">
        <v>0.06</v>
      </c>
      <c r="BV84" s="6">
        <v>0.06</v>
      </c>
      <c r="BW84" s="6">
        <v>0.06</v>
      </c>
      <c r="BX84" s="6">
        <v>0.06</v>
      </c>
      <c r="BY84" s="31">
        <v>62602.71</v>
      </c>
      <c r="BZ84" s="31">
        <v>68047.929999999993</v>
      </c>
      <c r="CA84" s="31">
        <v>75561.72</v>
      </c>
      <c r="CB84" s="31">
        <v>10751.23</v>
      </c>
      <c r="CC84" s="31">
        <v>33061.97</v>
      </c>
      <c r="CD84" s="31">
        <v>63538.22</v>
      </c>
      <c r="CE84" s="31">
        <v>130390.76</v>
      </c>
      <c r="CF84" s="31">
        <v>19164.96</v>
      </c>
      <c r="CG84" s="31">
        <v>172126.71</v>
      </c>
      <c r="CH84" s="31">
        <v>144750.37</v>
      </c>
      <c r="CI84" s="31">
        <v>168610.83</v>
      </c>
      <c r="CJ84" s="31">
        <v>118579.25</v>
      </c>
      <c r="CK84" s="32">
        <f t="shared" si="248"/>
        <v>-4173.51</v>
      </c>
      <c r="CL84" s="32">
        <f t="shared" si="249"/>
        <v>-4536.53</v>
      </c>
      <c r="CM84" s="32">
        <f t="shared" si="250"/>
        <v>-5037.45</v>
      </c>
      <c r="CN84" s="32">
        <f t="shared" si="251"/>
        <v>-716.75</v>
      </c>
      <c r="CO84" s="32">
        <f t="shared" si="252"/>
        <v>-2204.13</v>
      </c>
      <c r="CP84" s="32">
        <f t="shared" si="253"/>
        <v>-4235.88</v>
      </c>
      <c r="CQ84" s="32">
        <f t="shared" si="254"/>
        <v>-8692.7199999999993</v>
      </c>
      <c r="CR84" s="32">
        <f t="shared" si="255"/>
        <v>-1277.6600000000001</v>
      </c>
      <c r="CS84" s="32">
        <f t="shared" si="256"/>
        <v>-11475.11</v>
      </c>
      <c r="CT84" s="32">
        <f t="shared" si="257"/>
        <v>-9650.02</v>
      </c>
      <c r="CU84" s="32">
        <f t="shared" si="258"/>
        <v>-11240.72</v>
      </c>
      <c r="CV84" s="32">
        <f t="shared" si="259"/>
        <v>-7905.28</v>
      </c>
      <c r="CW84" s="31">
        <f t="shared" si="260"/>
        <v>19406.84</v>
      </c>
      <c r="CX84" s="31">
        <f t="shared" si="261"/>
        <v>21094.859999999997</v>
      </c>
      <c r="CY84" s="31">
        <f t="shared" si="262"/>
        <v>23424.130000000008</v>
      </c>
      <c r="CZ84" s="31">
        <f t="shared" si="263"/>
        <v>3995.8699999999994</v>
      </c>
      <c r="DA84" s="31">
        <f t="shared" si="264"/>
        <v>12288.039999999999</v>
      </c>
      <c r="DB84" s="31">
        <f t="shared" si="265"/>
        <v>23615.030000000006</v>
      </c>
      <c r="DC84" s="31">
        <f t="shared" si="266"/>
        <v>48461.899999999994</v>
      </c>
      <c r="DD84" s="31">
        <f t="shared" si="267"/>
        <v>9869.9599999999991</v>
      </c>
      <c r="DE84" s="31">
        <f t="shared" si="268"/>
        <v>88645.259999999966</v>
      </c>
      <c r="DF84" s="31">
        <f t="shared" si="269"/>
        <v>66102.67</v>
      </c>
      <c r="DG84" s="31">
        <f t="shared" si="270"/>
        <v>76998.939999999988</v>
      </c>
      <c r="DH84" s="31">
        <f t="shared" si="271"/>
        <v>54151.19000000001</v>
      </c>
      <c r="DI84" s="32">
        <f t="shared" si="200"/>
        <v>970.34</v>
      </c>
      <c r="DJ84" s="32">
        <f t="shared" si="201"/>
        <v>1054.74</v>
      </c>
      <c r="DK84" s="32">
        <f t="shared" si="202"/>
        <v>1171.21</v>
      </c>
      <c r="DL84" s="32">
        <f t="shared" si="203"/>
        <v>199.79</v>
      </c>
      <c r="DM84" s="32">
        <f t="shared" si="204"/>
        <v>614.4</v>
      </c>
      <c r="DN84" s="32">
        <f t="shared" si="205"/>
        <v>1180.75</v>
      </c>
      <c r="DO84" s="32">
        <f t="shared" si="206"/>
        <v>2423.1</v>
      </c>
      <c r="DP84" s="32">
        <f t="shared" si="207"/>
        <v>493.5</v>
      </c>
      <c r="DQ84" s="32">
        <f t="shared" si="208"/>
        <v>4432.26</v>
      </c>
      <c r="DR84" s="32">
        <f t="shared" si="209"/>
        <v>3305.13</v>
      </c>
      <c r="DS84" s="32">
        <f t="shared" si="210"/>
        <v>3849.95</v>
      </c>
      <c r="DT84" s="32">
        <f t="shared" si="211"/>
        <v>2707.56</v>
      </c>
      <c r="DU84" s="31">
        <f t="shared" si="212"/>
        <v>4750.93</v>
      </c>
      <c r="DV84" s="31">
        <f t="shared" si="213"/>
        <v>5115.04</v>
      </c>
      <c r="DW84" s="31">
        <f t="shared" si="214"/>
        <v>5628.79</v>
      </c>
      <c r="DX84" s="31">
        <f t="shared" si="215"/>
        <v>950.9</v>
      </c>
      <c r="DY84" s="31">
        <f t="shared" si="216"/>
        <v>2896.48</v>
      </c>
      <c r="DZ84" s="31">
        <f t="shared" si="217"/>
        <v>5511.43</v>
      </c>
      <c r="EA84" s="31">
        <f t="shared" si="218"/>
        <v>11201.11</v>
      </c>
      <c r="EB84" s="31">
        <f t="shared" si="219"/>
        <v>2258.2800000000002</v>
      </c>
      <c r="EC84" s="31">
        <f t="shared" si="220"/>
        <v>20075.830000000002</v>
      </c>
      <c r="ED84" s="31">
        <f t="shared" si="221"/>
        <v>14821.52</v>
      </c>
      <c r="EE84" s="31">
        <f t="shared" si="222"/>
        <v>17085.330000000002</v>
      </c>
      <c r="EF84" s="31">
        <f t="shared" si="223"/>
        <v>11893.57</v>
      </c>
      <c r="EG84" s="32">
        <f t="shared" si="224"/>
        <v>25128.11</v>
      </c>
      <c r="EH84" s="32">
        <f t="shared" si="225"/>
        <v>27264.639999999999</v>
      </c>
      <c r="EI84" s="32">
        <f t="shared" si="226"/>
        <v>30224.130000000008</v>
      </c>
      <c r="EJ84" s="32">
        <f t="shared" si="227"/>
        <v>5146.5599999999995</v>
      </c>
      <c r="EK84" s="32">
        <f t="shared" si="228"/>
        <v>15798.919999999998</v>
      </c>
      <c r="EL84" s="32">
        <f t="shared" si="229"/>
        <v>30307.210000000006</v>
      </c>
      <c r="EM84" s="32">
        <f t="shared" si="230"/>
        <v>62086.109999999993</v>
      </c>
      <c r="EN84" s="32">
        <f t="shared" si="231"/>
        <v>12621.74</v>
      </c>
      <c r="EO84" s="32">
        <f t="shared" si="232"/>
        <v>113153.34999999996</v>
      </c>
      <c r="EP84" s="32">
        <f t="shared" si="233"/>
        <v>84229.32</v>
      </c>
      <c r="EQ84" s="32">
        <f t="shared" si="234"/>
        <v>97934.219999999987</v>
      </c>
      <c r="ER84" s="32">
        <f t="shared" si="235"/>
        <v>68752.320000000007</v>
      </c>
    </row>
    <row r="85" spans="1:148" x14ac:dyDescent="0.25">
      <c r="A85" t="s">
        <v>476</v>
      </c>
      <c r="B85" s="1" t="s">
        <v>49</v>
      </c>
      <c r="C85" t="str">
        <f t="shared" ca="1" si="272"/>
        <v>OMRH</v>
      </c>
      <c r="D85" t="str">
        <f t="shared" ca="1" si="273"/>
        <v>Oldman River Hydro Facility</v>
      </c>
      <c r="E85" s="51">
        <v>1936.6966093999999</v>
      </c>
      <c r="F85" s="51">
        <v>1203.9723186000001</v>
      </c>
      <c r="G85" s="51">
        <v>1916.1595493</v>
      </c>
      <c r="H85" s="51">
        <v>7633.2758090999996</v>
      </c>
      <c r="I85" s="51">
        <v>20717.540795600002</v>
      </c>
      <c r="J85" s="51">
        <v>22355.861905099999</v>
      </c>
      <c r="K85" s="51">
        <v>21865.175840899999</v>
      </c>
      <c r="L85" s="51">
        <v>16448.8250974</v>
      </c>
      <c r="M85" s="51">
        <v>11168.787026100001</v>
      </c>
      <c r="N85" s="51">
        <v>5969.9109898999995</v>
      </c>
      <c r="O85" s="51">
        <v>6304.8731742999998</v>
      </c>
      <c r="P85" s="51">
        <v>3943.0104717999998</v>
      </c>
      <c r="Q85" s="32">
        <v>153327.16</v>
      </c>
      <c r="R85" s="32">
        <v>50831.75</v>
      </c>
      <c r="S85" s="32">
        <v>92457.93</v>
      </c>
      <c r="T85" s="32">
        <v>214096.71</v>
      </c>
      <c r="U85" s="32">
        <v>628267.68999999994</v>
      </c>
      <c r="V85" s="32">
        <v>1105881.1100000001</v>
      </c>
      <c r="W85" s="32">
        <v>1558120.69</v>
      </c>
      <c r="X85" s="32">
        <v>837820.42</v>
      </c>
      <c r="Y85" s="32">
        <v>1185317.03</v>
      </c>
      <c r="Z85" s="32">
        <v>514911.67</v>
      </c>
      <c r="AA85" s="32">
        <v>552597.43999999994</v>
      </c>
      <c r="AB85" s="32">
        <v>217437.61</v>
      </c>
      <c r="AC85" s="2">
        <v>2.72</v>
      </c>
      <c r="AD85" s="2">
        <v>2.72</v>
      </c>
      <c r="AE85" s="2">
        <v>2.72</v>
      </c>
      <c r="AF85" s="2">
        <v>2.72</v>
      </c>
      <c r="AG85" s="2">
        <v>2.72</v>
      </c>
      <c r="AH85" s="2">
        <v>2.72</v>
      </c>
      <c r="AI85" s="2">
        <v>2.72</v>
      </c>
      <c r="AJ85" s="2">
        <v>2.11</v>
      </c>
      <c r="AK85" s="2">
        <v>2.11</v>
      </c>
      <c r="AL85" s="2">
        <v>2.11</v>
      </c>
      <c r="AM85" s="2">
        <v>2.11</v>
      </c>
      <c r="AN85" s="2">
        <v>2.11</v>
      </c>
      <c r="AO85" s="33">
        <v>4170.5</v>
      </c>
      <c r="AP85" s="33">
        <v>1382.62</v>
      </c>
      <c r="AQ85" s="33">
        <v>2514.86</v>
      </c>
      <c r="AR85" s="33">
        <v>5823.43</v>
      </c>
      <c r="AS85" s="33">
        <v>17088.88</v>
      </c>
      <c r="AT85" s="33">
        <v>30079.97</v>
      </c>
      <c r="AU85" s="33">
        <v>42380.88</v>
      </c>
      <c r="AV85" s="33">
        <v>17678.009999999998</v>
      </c>
      <c r="AW85" s="33">
        <v>25010.19</v>
      </c>
      <c r="AX85" s="33">
        <v>10864.64</v>
      </c>
      <c r="AY85" s="33">
        <v>11659.81</v>
      </c>
      <c r="AZ85" s="33">
        <v>4587.93</v>
      </c>
      <c r="BA85" s="31">
        <f t="shared" si="236"/>
        <v>15.33</v>
      </c>
      <c r="BB85" s="31">
        <f t="shared" si="237"/>
        <v>5.08</v>
      </c>
      <c r="BC85" s="31">
        <f t="shared" si="238"/>
        <v>9.25</v>
      </c>
      <c r="BD85" s="31">
        <f t="shared" si="239"/>
        <v>-770.75</v>
      </c>
      <c r="BE85" s="31">
        <f t="shared" si="240"/>
        <v>-2261.7600000000002</v>
      </c>
      <c r="BF85" s="31">
        <f t="shared" si="241"/>
        <v>-3981.17</v>
      </c>
      <c r="BG85" s="31">
        <f t="shared" si="242"/>
        <v>-5609.23</v>
      </c>
      <c r="BH85" s="31">
        <f t="shared" si="243"/>
        <v>-7540.38</v>
      </c>
      <c r="BI85" s="31">
        <f t="shared" si="244"/>
        <v>-10667.85</v>
      </c>
      <c r="BJ85" s="31">
        <f t="shared" si="245"/>
        <v>-2832.01</v>
      </c>
      <c r="BK85" s="31">
        <f t="shared" si="246"/>
        <v>-3039.29</v>
      </c>
      <c r="BL85" s="31">
        <f t="shared" si="247"/>
        <v>-1195.9100000000001</v>
      </c>
      <c r="BM85" s="6">
        <v>2.3199999999999998E-2</v>
      </c>
      <c r="BN85" s="6">
        <v>2.3199999999999998E-2</v>
      </c>
      <c r="BO85" s="6">
        <v>2.3199999999999998E-2</v>
      </c>
      <c r="BP85" s="6">
        <v>2.3199999999999998E-2</v>
      </c>
      <c r="BQ85" s="6">
        <v>2.3199999999999998E-2</v>
      </c>
      <c r="BR85" s="6">
        <v>2.3199999999999998E-2</v>
      </c>
      <c r="BS85" s="6">
        <v>2.3199999999999998E-2</v>
      </c>
      <c r="BT85" s="6">
        <v>2.3199999999999998E-2</v>
      </c>
      <c r="BU85" s="6">
        <v>2.3199999999999998E-2</v>
      </c>
      <c r="BV85" s="6">
        <v>2.3199999999999998E-2</v>
      </c>
      <c r="BW85" s="6">
        <v>2.3199999999999998E-2</v>
      </c>
      <c r="BX85" s="6">
        <v>2.3199999999999998E-2</v>
      </c>
      <c r="BY85" s="31">
        <v>3557.19</v>
      </c>
      <c r="BZ85" s="31">
        <v>1179.3</v>
      </c>
      <c r="CA85" s="31">
        <v>2145.02</v>
      </c>
      <c r="CB85" s="31">
        <v>4967.04</v>
      </c>
      <c r="CC85" s="31">
        <v>14575.81</v>
      </c>
      <c r="CD85" s="31">
        <v>25656.44</v>
      </c>
      <c r="CE85" s="31">
        <v>36148.400000000001</v>
      </c>
      <c r="CF85" s="31">
        <v>19437.43</v>
      </c>
      <c r="CG85" s="31">
        <v>27499.360000000001</v>
      </c>
      <c r="CH85" s="31">
        <v>11945.95</v>
      </c>
      <c r="CI85" s="31">
        <v>12820.26</v>
      </c>
      <c r="CJ85" s="31">
        <v>5044.55</v>
      </c>
      <c r="CK85" s="32">
        <f t="shared" si="248"/>
        <v>-613.30999999999995</v>
      </c>
      <c r="CL85" s="32">
        <f t="shared" si="249"/>
        <v>-203.33</v>
      </c>
      <c r="CM85" s="32">
        <f t="shared" si="250"/>
        <v>-369.83</v>
      </c>
      <c r="CN85" s="32">
        <f t="shared" si="251"/>
        <v>-856.39</v>
      </c>
      <c r="CO85" s="32">
        <f t="shared" si="252"/>
        <v>-2513.0700000000002</v>
      </c>
      <c r="CP85" s="32">
        <f t="shared" si="253"/>
        <v>-4423.5200000000004</v>
      </c>
      <c r="CQ85" s="32">
        <f t="shared" si="254"/>
        <v>-6232.48</v>
      </c>
      <c r="CR85" s="32">
        <f t="shared" si="255"/>
        <v>-3351.28</v>
      </c>
      <c r="CS85" s="32">
        <f t="shared" si="256"/>
        <v>-4741.2700000000004</v>
      </c>
      <c r="CT85" s="32">
        <f t="shared" si="257"/>
        <v>-2059.65</v>
      </c>
      <c r="CU85" s="32">
        <f t="shared" si="258"/>
        <v>-2210.39</v>
      </c>
      <c r="CV85" s="32">
        <f t="shared" si="259"/>
        <v>-869.75</v>
      </c>
      <c r="CW85" s="31">
        <f t="shared" si="260"/>
        <v>-1241.9499999999998</v>
      </c>
      <c r="CX85" s="31">
        <f t="shared" si="261"/>
        <v>-411.72999999999996</v>
      </c>
      <c r="CY85" s="31">
        <f t="shared" si="262"/>
        <v>-748.92000000000007</v>
      </c>
      <c r="CZ85" s="31">
        <f t="shared" si="263"/>
        <v>-942.03000000000065</v>
      </c>
      <c r="DA85" s="31">
        <f t="shared" si="264"/>
        <v>-2764.380000000001</v>
      </c>
      <c r="DB85" s="31">
        <f t="shared" si="265"/>
        <v>-4865.8800000000028</v>
      </c>
      <c r="DC85" s="31">
        <f t="shared" si="266"/>
        <v>-6855.7299999999959</v>
      </c>
      <c r="DD85" s="31">
        <f t="shared" si="267"/>
        <v>5948.5200000000013</v>
      </c>
      <c r="DE85" s="31">
        <f t="shared" si="268"/>
        <v>8415.7500000000018</v>
      </c>
      <c r="DF85" s="31">
        <f t="shared" si="269"/>
        <v>1853.6700000000019</v>
      </c>
      <c r="DG85" s="31">
        <f t="shared" si="270"/>
        <v>1989.3500000000013</v>
      </c>
      <c r="DH85" s="31">
        <f t="shared" si="271"/>
        <v>782.78</v>
      </c>
      <c r="DI85" s="32">
        <f t="shared" si="200"/>
        <v>-62.1</v>
      </c>
      <c r="DJ85" s="32">
        <f t="shared" si="201"/>
        <v>-20.59</v>
      </c>
      <c r="DK85" s="32">
        <f t="shared" si="202"/>
        <v>-37.450000000000003</v>
      </c>
      <c r="DL85" s="32">
        <f t="shared" si="203"/>
        <v>-47.1</v>
      </c>
      <c r="DM85" s="32">
        <f t="shared" si="204"/>
        <v>-138.22</v>
      </c>
      <c r="DN85" s="32">
        <f t="shared" si="205"/>
        <v>-243.29</v>
      </c>
      <c r="DO85" s="32">
        <f t="shared" si="206"/>
        <v>-342.79</v>
      </c>
      <c r="DP85" s="32">
        <f t="shared" si="207"/>
        <v>297.43</v>
      </c>
      <c r="DQ85" s="32">
        <f t="shared" si="208"/>
        <v>420.79</v>
      </c>
      <c r="DR85" s="32">
        <f t="shared" si="209"/>
        <v>92.68</v>
      </c>
      <c r="DS85" s="32">
        <f t="shared" si="210"/>
        <v>99.47</v>
      </c>
      <c r="DT85" s="32">
        <f t="shared" si="211"/>
        <v>39.14</v>
      </c>
      <c r="DU85" s="31">
        <f t="shared" si="212"/>
        <v>-304.04000000000002</v>
      </c>
      <c r="DV85" s="31">
        <f t="shared" si="213"/>
        <v>-99.84</v>
      </c>
      <c r="DW85" s="31">
        <f t="shared" si="214"/>
        <v>-179.96</v>
      </c>
      <c r="DX85" s="31">
        <f t="shared" si="215"/>
        <v>-224.17</v>
      </c>
      <c r="DY85" s="31">
        <f t="shared" si="216"/>
        <v>-651.61</v>
      </c>
      <c r="DZ85" s="31">
        <f t="shared" si="217"/>
        <v>-1135.6300000000001</v>
      </c>
      <c r="EA85" s="31">
        <f t="shared" si="218"/>
        <v>-1584.58</v>
      </c>
      <c r="EB85" s="31">
        <f t="shared" si="219"/>
        <v>1361.04</v>
      </c>
      <c r="EC85" s="31">
        <f t="shared" si="220"/>
        <v>1905.95</v>
      </c>
      <c r="ED85" s="31">
        <f t="shared" si="221"/>
        <v>415.63</v>
      </c>
      <c r="EE85" s="31">
        <f t="shared" si="222"/>
        <v>441.42</v>
      </c>
      <c r="EF85" s="31">
        <f t="shared" si="223"/>
        <v>171.93</v>
      </c>
      <c r="EG85" s="32">
        <f t="shared" si="224"/>
        <v>-1608.0899999999997</v>
      </c>
      <c r="EH85" s="32">
        <f t="shared" si="225"/>
        <v>-532.16</v>
      </c>
      <c r="EI85" s="32">
        <f t="shared" si="226"/>
        <v>-966.33000000000015</v>
      </c>
      <c r="EJ85" s="32">
        <f t="shared" si="227"/>
        <v>-1213.3000000000006</v>
      </c>
      <c r="EK85" s="32">
        <f t="shared" si="228"/>
        <v>-3554.2100000000009</v>
      </c>
      <c r="EL85" s="32">
        <f t="shared" si="229"/>
        <v>-6244.8000000000029</v>
      </c>
      <c r="EM85" s="32">
        <f t="shared" si="230"/>
        <v>-8783.0999999999949</v>
      </c>
      <c r="EN85" s="32">
        <f t="shared" si="231"/>
        <v>7606.9900000000016</v>
      </c>
      <c r="EO85" s="32">
        <f t="shared" si="232"/>
        <v>10742.490000000003</v>
      </c>
      <c r="EP85" s="32">
        <f t="shared" si="233"/>
        <v>2361.9800000000018</v>
      </c>
      <c r="EQ85" s="32">
        <f t="shared" si="234"/>
        <v>2530.2400000000011</v>
      </c>
      <c r="ER85" s="32">
        <f t="shared" si="235"/>
        <v>993.84999999999991</v>
      </c>
    </row>
    <row r="86" spans="1:148" x14ac:dyDescent="0.25">
      <c r="A86" t="s">
        <v>476</v>
      </c>
      <c r="B86" s="1" t="s">
        <v>50</v>
      </c>
      <c r="C86" t="str">
        <f t="shared" ca="1" si="272"/>
        <v>PH1</v>
      </c>
      <c r="D86" t="str">
        <f t="shared" ca="1" si="273"/>
        <v>Poplar Hill #1</v>
      </c>
      <c r="E86" s="51">
        <v>5772.4016000000001</v>
      </c>
      <c r="F86" s="51">
        <v>4560.0072</v>
      </c>
      <c r="G86" s="51">
        <v>4332.9636</v>
      </c>
      <c r="H86" s="51">
        <v>2571.8112000000001</v>
      </c>
      <c r="I86" s="51">
        <v>2754.2228</v>
      </c>
      <c r="J86" s="51">
        <v>1616.1880000000001</v>
      </c>
      <c r="K86" s="51">
        <v>2090.2671999999998</v>
      </c>
      <c r="L86" s="51">
        <v>1166.6536000000001</v>
      </c>
      <c r="M86" s="51">
        <v>1427.0144</v>
      </c>
      <c r="N86" s="51">
        <v>3352.5295999999998</v>
      </c>
      <c r="O86" s="51">
        <v>5892.3703999999998</v>
      </c>
      <c r="P86" s="51">
        <v>8115.3072000000002</v>
      </c>
      <c r="Q86" s="32">
        <v>965280.79</v>
      </c>
      <c r="R86" s="32">
        <v>201755.65</v>
      </c>
      <c r="S86" s="32">
        <v>337953.08</v>
      </c>
      <c r="T86" s="32">
        <v>256920.24</v>
      </c>
      <c r="U86" s="32">
        <v>194688.93</v>
      </c>
      <c r="V86" s="32">
        <v>361131.6</v>
      </c>
      <c r="W86" s="32">
        <v>299846.65000000002</v>
      </c>
      <c r="X86" s="32">
        <v>167083.22</v>
      </c>
      <c r="Y86" s="32">
        <v>411734.53</v>
      </c>
      <c r="Z86" s="32">
        <v>674864.61</v>
      </c>
      <c r="AA86" s="32">
        <v>834907.26</v>
      </c>
      <c r="AB86" s="32">
        <v>378274.2</v>
      </c>
      <c r="AC86" s="2">
        <v>-5.92</v>
      </c>
      <c r="AD86" s="2">
        <v>-5.92</v>
      </c>
      <c r="AE86" s="2">
        <v>-5.92</v>
      </c>
      <c r="AF86" s="2">
        <v>-5.92</v>
      </c>
      <c r="AG86" s="2">
        <v>-5.92</v>
      </c>
      <c r="AH86" s="2">
        <v>-5.92</v>
      </c>
      <c r="AI86" s="2">
        <v>-5.92</v>
      </c>
      <c r="AJ86" s="2">
        <v>-6.56</v>
      </c>
      <c r="AK86" s="2">
        <v>-6.56</v>
      </c>
      <c r="AL86" s="2">
        <v>-6.56</v>
      </c>
      <c r="AM86" s="2">
        <v>-6.56</v>
      </c>
      <c r="AN86" s="2">
        <v>-6.56</v>
      </c>
      <c r="AO86" s="33">
        <v>-57144.62</v>
      </c>
      <c r="AP86" s="33">
        <v>-11943.93</v>
      </c>
      <c r="AQ86" s="33">
        <v>-20006.82</v>
      </c>
      <c r="AR86" s="33">
        <v>-15209.68</v>
      </c>
      <c r="AS86" s="33">
        <v>-11525.58</v>
      </c>
      <c r="AT86" s="33">
        <v>-21378.99</v>
      </c>
      <c r="AU86" s="33">
        <v>-17750.919999999998</v>
      </c>
      <c r="AV86" s="33">
        <v>-10960.66</v>
      </c>
      <c r="AW86" s="33">
        <v>-27009.79</v>
      </c>
      <c r="AX86" s="33">
        <v>-44271.12</v>
      </c>
      <c r="AY86" s="33">
        <v>-54769.919999999998</v>
      </c>
      <c r="AZ86" s="33">
        <v>-24814.79</v>
      </c>
      <c r="BA86" s="31">
        <f t="shared" si="236"/>
        <v>96.53</v>
      </c>
      <c r="BB86" s="31">
        <f t="shared" si="237"/>
        <v>20.18</v>
      </c>
      <c r="BC86" s="31">
        <f t="shared" si="238"/>
        <v>33.799999999999997</v>
      </c>
      <c r="BD86" s="31">
        <f t="shared" si="239"/>
        <v>-924.91</v>
      </c>
      <c r="BE86" s="31">
        <f t="shared" si="240"/>
        <v>-700.88</v>
      </c>
      <c r="BF86" s="31">
        <f t="shared" si="241"/>
        <v>-1300.07</v>
      </c>
      <c r="BG86" s="31">
        <f t="shared" si="242"/>
        <v>-1079.45</v>
      </c>
      <c r="BH86" s="31">
        <f t="shared" si="243"/>
        <v>-1503.75</v>
      </c>
      <c r="BI86" s="31">
        <f t="shared" si="244"/>
        <v>-3705.61</v>
      </c>
      <c r="BJ86" s="31">
        <f t="shared" si="245"/>
        <v>-3711.76</v>
      </c>
      <c r="BK86" s="31">
        <f t="shared" si="246"/>
        <v>-4591.99</v>
      </c>
      <c r="BL86" s="31">
        <f t="shared" si="247"/>
        <v>-2080.5100000000002</v>
      </c>
      <c r="BM86" s="6">
        <v>-0.12</v>
      </c>
      <c r="BN86" s="6">
        <v>-0.12</v>
      </c>
      <c r="BO86" s="6">
        <v>-0.12</v>
      </c>
      <c r="BP86" s="6">
        <v>-0.12</v>
      </c>
      <c r="BQ86" s="6">
        <v>-0.12</v>
      </c>
      <c r="BR86" s="6">
        <v>-0.12</v>
      </c>
      <c r="BS86" s="6">
        <v>-0.12</v>
      </c>
      <c r="BT86" s="6">
        <v>-0.12</v>
      </c>
      <c r="BU86" s="6">
        <v>-0.12</v>
      </c>
      <c r="BV86" s="6">
        <v>-0.12</v>
      </c>
      <c r="BW86" s="6">
        <v>-0.12</v>
      </c>
      <c r="BX86" s="6">
        <v>-0.12</v>
      </c>
      <c r="BY86" s="31">
        <v>-115833.69</v>
      </c>
      <c r="BZ86" s="31">
        <v>-24210.68</v>
      </c>
      <c r="CA86" s="31">
        <v>-40554.370000000003</v>
      </c>
      <c r="CB86" s="31">
        <v>-30830.43</v>
      </c>
      <c r="CC86" s="31">
        <v>-23362.67</v>
      </c>
      <c r="CD86" s="31">
        <v>-43335.79</v>
      </c>
      <c r="CE86" s="31">
        <v>-35981.599999999999</v>
      </c>
      <c r="CF86" s="31">
        <v>-20049.990000000002</v>
      </c>
      <c r="CG86" s="31">
        <v>-49408.14</v>
      </c>
      <c r="CH86" s="31">
        <v>-80983.75</v>
      </c>
      <c r="CI86" s="31">
        <v>-100188.87</v>
      </c>
      <c r="CJ86" s="31">
        <v>-45392.9</v>
      </c>
      <c r="CK86" s="32">
        <f t="shared" si="248"/>
        <v>-3861.12</v>
      </c>
      <c r="CL86" s="32">
        <f t="shared" si="249"/>
        <v>-807.02</v>
      </c>
      <c r="CM86" s="32">
        <f t="shared" si="250"/>
        <v>-1351.81</v>
      </c>
      <c r="CN86" s="32">
        <f t="shared" si="251"/>
        <v>-1027.68</v>
      </c>
      <c r="CO86" s="32">
        <f t="shared" si="252"/>
        <v>-778.76</v>
      </c>
      <c r="CP86" s="32">
        <f t="shared" si="253"/>
        <v>-1444.53</v>
      </c>
      <c r="CQ86" s="32">
        <f t="shared" si="254"/>
        <v>-1199.3900000000001</v>
      </c>
      <c r="CR86" s="32">
        <f t="shared" si="255"/>
        <v>-668.33</v>
      </c>
      <c r="CS86" s="32">
        <f t="shared" si="256"/>
        <v>-1646.94</v>
      </c>
      <c r="CT86" s="32">
        <f t="shared" si="257"/>
        <v>-2699.46</v>
      </c>
      <c r="CU86" s="32">
        <f t="shared" si="258"/>
        <v>-3339.63</v>
      </c>
      <c r="CV86" s="32">
        <f t="shared" si="259"/>
        <v>-1513.1</v>
      </c>
      <c r="CW86" s="31">
        <f t="shared" si="260"/>
        <v>-62646.719999999994</v>
      </c>
      <c r="CX86" s="31">
        <f t="shared" si="261"/>
        <v>-13093.95</v>
      </c>
      <c r="CY86" s="31">
        <f t="shared" si="262"/>
        <v>-21933.16</v>
      </c>
      <c r="CZ86" s="31">
        <f t="shared" si="263"/>
        <v>-15723.52</v>
      </c>
      <c r="DA86" s="31">
        <f t="shared" si="264"/>
        <v>-11914.969999999998</v>
      </c>
      <c r="DB86" s="31">
        <f t="shared" si="265"/>
        <v>-22101.26</v>
      </c>
      <c r="DC86" s="31">
        <f t="shared" si="266"/>
        <v>-18350.62</v>
      </c>
      <c r="DD86" s="31">
        <f t="shared" si="267"/>
        <v>-8253.9100000000035</v>
      </c>
      <c r="DE86" s="31">
        <f t="shared" si="268"/>
        <v>-20339.68</v>
      </c>
      <c r="DF86" s="31">
        <f t="shared" si="269"/>
        <v>-35700.33</v>
      </c>
      <c r="DG86" s="31">
        <f t="shared" si="270"/>
        <v>-44166.590000000004</v>
      </c>
      <c r="DH86" s="31">
        <f t="shared" si="271"/>
        <v>-20010.699999999997</v>
      </c>
      <c r="DI86" s="32">
        <f t="shared" si="200"/>
        <v>-3132.34</v>
      </c>
      <c r="DJ86" s="32">
        <f t="shared" si="201"/>
        <v>-654.70000000000005</v>
      </c>
      <c r="DK86" s="32">
        <f t="shared" si="202"/>
        <v>-1096.6600000000001</v>
      </c>
      <c r="DL86" s="32">
        <f t="shared" si="203"/>
        <v>-786.18</v>
      </c>
      <c r="DM86" s="32">
        <f t="shared" si="204"/>
        <v>-595.75</v>
      </c>
      <c r="DN86" s="32">
        <f t="shared" si="205"/>
        <v>-1105.06</v>
      </c>
      <c r="DO86" s="32">
        <f t="shared" si="206"/>
        <v>-917.53</v>
      </c>
      <c r="DP86" s="32">
        <f t="shared" si="207"/>
        <v>-412.7</v>
      </c>
      <c r="DQ86" s="32">
        <f t="shared" si="208"/>
        <v>-1016.98</v>
      </c>
      <c r="DR86" s="32">
        <f t="shared" si="209"/>
        <v>-1785.02</v>
      </c>
      <c r="DS86" s="32">
        <f t="shared" si="210"/>
        <v>-2208.33</v>
      </c>
      <c r="DT86" s="32">
        <f t="shared" si="211"/>
        <v>-1000.54</v>
      </c>
      <c r="DU86" s="31">
        <f t="shared" si="212"/>
        <v>-15336.37</v>
      </c>
      <c r="DV86" s="31">
        <f t="shared" si="213"/>
        <v>-3174.99</v>
      </c>
      <c r="DW86" s="31">
        <f t="shared" si="214"/>
        <v>-5270.52</v>
      </c>
      <c r="DX86" s="31">
        <f t="shared" si="215"/>
        <v>-3741.72</v>
      </c>
      <c r="DY86" s="31">
        <f t="shared" si="216"/>
        <v>-2808.54</v>
      </c>
      <c r="DZ86" s="31">
        <f t="shared" si="217"/>
        <v>-5158.13</v>
      </c>
      <c r="EA86" s="31">
        <f t="shared" si="218"/>
        <v>-4241.42</v>
      </c>
      <c r="EB86" s="31">
        <f t="shared" si="219"/>
        <v>-1888.52</v>
      </c>
      <c r="EC86" s="31">
        <f t="shared" si="220"/>
        <v>-4606.41</v>
      </c>
      <c r="ED86" s="31">
        <f t="shared" si="221"/>
        <v>-8004.72</v>
      </c>
      <c r="EE86" s="31">
        <f t="shared" si="222"/>
        <v>-9800.15</v>
      </c>
      <c r="EF86" s="31">
        <f t="shared" si="223"/>
        <v>-4395.08</v>
      </c>
      <c r="EG86" s="32">
        <f t="shared" si="224"/>
        <v>-81115.429999999993</v>
      </c>
      <c r="EH86" s="32">
        <f t="shared" si="225"/>
        <v>-16923.64</v>
      </c>
      <c r="EI86" s="32">
        <f t="shared" si="226"/>
        <v>-28300.34</v>
      </c>
      <c r="EJ86" s="32">
        <f t="shared" si="227"/>
        <v>-20251.420000000002</v>
      </c>
      <c r="EK86" s="32">
        <f t="shared" si="228"/>
        <v>-15319.259999999998</v>
      </c>
      <c r="EL86" s="32">
        <f t="shared" si="229"/>
        <v>-28364.45</v>
      </c>
      <c r="EM86" s="32">
        <f t="shared" si="230"/>
        <v>-23509.57</v>
      </c>
      <c r="EN86" s="32">
        <f t="shared" si="231"/>
        <v>-10555.130000000005</v>
      </c>
      <c r="EO86" s="32">
        <f t="shared" si="232"/>
        <v>-25963.07</v>
      </c>
      <c r="EP86" s="32">
        <f t="shared" si="233"/>
        <v>-45490.07</v>
      </c>
      <c r="EQ86" s="32">
        <f t="shared" si="234"/>
        <v>-56175.070000000007</v>
      </c>
      <c r="ER86" s="32">
        <f t="shared" si="235"/>
        <v>-25406.32</v>
      </c>
    </row>
    <row r="87" spans="1:148" x14ac:dyDescent="0.25">
      <c r="A87" t="s">
        <v>520</v>
      </c>
      <c r="B87" s="1" t="s">
        <v>56</v>
      </c>
      <c r="C87" t="str">
        <f t="shared" ca="1" si="272"/>
        <v>PKNE</v>
      </c>
      <c r="D87" t="str">
        <f t="shared" ca="1" si="273"/>
        <v>Cowley Ridge Phase 1 Wind Facility</v>
      </c>
      <c r="E87" s="51">
        <v>1159.1712600000001</v>
      </c>
      <c r="F87" s="51">
        <v>1237.456948</v>
      </c>
      <c r="G87" s="51">
        <v>552.76520200000004</v>
      </c>
      <c r="H87" s="51">
        <v>712.97721100000001</v>
      </c>
      <c r="I87" s="51">
        <v>795.00224000000003</v>
      </c>
      <c r="J87" s="51">
        <v>916.35218599999996</v>
      </c>
      <c r="K87" s="51">
        <v>397.48095699999999</v>
      </c>
      <c r="L87" s="51">
        <v>352.358363</v>
      </c>
      <c r="M87" s="51">
        <v>900.34366999999997</v>
      </c>
      <c r="N87" s="51">
        <v>1153.2698399999999</v>
      </c>
      <c r="O87" s="51">
        <v>1479.5488130000001</v>
      </c>
      <c r="P87" s="51">
        <v>1491.399997</v>
      </c>
      <c r="Q87" s="32">
        <v>36204</v>
      </c>
      <c r="R87" s="32">
        <v>37950.910000000003</v>
      </c>
      <c r="S87" s="32">
        <v>21593.27</v>
      </c>
      <c r="T87" s="32">
        <v>16485.73</v>
      </c>
      <c r="U87" s="32">
        <v>22773.94</v>
      </c>
      <c r="V87" s="32">
        <v>27488.400000000001</v>
      </c>
      <c r="W87" s="32">
        <v>12632.72</v>
      </c>
      <c r="X87" s="32">
        <v>39556.75</v>
      </c>
      <c r="Y87" s="32">
        <v>45172.13</v>
      </c>
      <c r="Z87" s="32">
        <v>47986.45</v>
      </c>
      <c r="AA87" s="32">
        <v>72334.52</v>
      </c>
      <c r="AB87" s="32">
        <v>58876.84</v>
      </c>
      <c r="AC87" s="2">
        <v>4.03</v>
      </c>
      <c r="AD87" s="2">
        <v>4.03</v>
      </c>
      <c r="AE87" s="2">
        <v>4.03</v>
      </c>
      <c r="AF87" s="2">
        <v>4.3</v>
      </c>
      <c r="AG87" s="2">
        <v>4.3</v>
      </c>
      <c r="AH87" s="2">
        <v>4.3</v>
      </c>
      <c r="AI87" s="2">
        <v>4.3</v>
      </c>
      <c r="AJ87" s="2">
        <v>3.49</v>
      </c>
      <c r="AK87" s="2">
        <v>3.49</v>
      </c>
      <c r="AL87" s="2">
        <v>3.49</v>
      </c>
      <c r="AM87" s="2">
        <v>3.49</v>
      </c>
      <c r="AN87" s="2">
        <v>3.49</v>
      </c>
      <c r="AO87" s="33">
        <v>1459.02</v>
      </c>
      <c r="AP87" s="33">
        <v>1529.42</v>
      </c>
      <c r="AQ87" s="33">
        <v>870.21</v>
      </c>
      <c r="AR87" s="33">
        <v>708.89</v>
      </c>
      <c r="AS87" s="33">
        <v>979.28</v>
      </c>
      <c r="AT87" s="33">
        <v>1182</v>
      </c>
      <c r="AU87" s="33">
        <v>543.21</v>
      </c>
      <c r="AV87" s="33">
        <v>1380.53</v>
      </c>
      <c r="AW87" s="33">
        <v>1576.51</v>
      </c>
      <c r="AX87" s="33">
        <v>1674.73</v>
      </c>
      <c r="AY87" s="33">
        <v>2524.4699999999998</v>
      </c>
      <c r="AZ87" s="33">
        <v>2054.8000000000002</v>
      </c>
      <c r="BA87" s="31">
        <f t="shared" si="236"/>
        <v>3.62</v>
      </c>
      <c r="BB87" s="31">
        <f t="shared" si="237"/>
        <v>3.8</v>
      </c>
      <c r="BC87" s="31">
        <f t="shared" si="238"/>
        <v>2.16</v>
      </c>
      <c r="BD87" s="31">
        <f t="shared" si="239"/>
        <v>-59.35</v>
      </c>
      <c r="BE87" s="31">
        <f t="shared" si="240"/>
        <v>-81.99</v>
      </c>
      <c r="BF87" s="31">
        <f t="shared" si="241"/>
        <v>-98.96</v>
      </c>
      <c r="BG87" s="31">
        <f t="shared" si="242"/>
        <v>-45.48</v>
      </c>
      <c r="BH87" s="31">
        <f t="shared" si="243"/>
        <v>-356.01</v>
      </c>
      <c r="BI87" s="31">
        <f t="shared" si="244"/>
        <v>-406.55</v>
      </c>
      <c r="BJ87" s="31">
        <f t="shared" si="245"/>
        <v>-263.93</v>
      </c>
      <c r="BK87" s="31">
        <f t="shared" si="246"/>
        <v>-397.84</v>
      </c>
      <c r="BL87" s="31">
        <f t="shared" si="247"/>
        <v>-323.82</v>
      </c>
      <c r="BM87" s="6">
        <v>0.12</v>
      </c>
      <c r="BN87" s="6">
        <v>0.12</v>
      </c>
      <c r="BO87" s="6">
        <v>0.12</v>
      </c>
      <c r="BP87" s="6">
        <v>0.12</v>
      </c>
      <c r="BQ87" s="6">
        <v>0.12</v>
      </c>
      <c r="BR87" s="6">
        <v>0.12</v>
      </c>
      <c r="BS87" s="6">
        <v>0.12</v>
      </c>
      <c r="BT87" s="6">
        <v>0.12</v>
      </c>
      <c r="BU87" s="6">
        <v>0.12</v>
      </c>
      <c r="BV87" s="6">
        <v>0.12</v>
      </c>
      <c r="BW87" s="6">
        <v>0.12</v>
      </c>
      <c r="BX87" s="6">
        <v>0.12</v>
      </c>
      <c r="BY87" s="31">
        <v>4344.4799999999996</v>
      </c>
      <c r="BZ87" s="31">
        <v>4554.1099999999997</v>
      </c>
      <c r="CA87" s="31">
        <v>2591.19</v>
      </c>
      <c r="CB87" s="31">
        <v>1978.29</v>
      </c>
      <c r="CC87" s="31">
        <v>2732.87</v>
      </c>
      <c r="CD87" s="31">
        <v>3298.61</v>
      </c>
      <c r="CE87" s="31">
        <v>1515.93</v>
      </c>
      <c r="CF87" s="31">
        <v>4746.8100000000004</v>
      </c>
      <c r="CG87" s="31">
        <v>5420.66</v>
      </c>
      <c r="CH87" s="31">
        <v>5758.37</v>
      </c>
      <c r="CI87" s="31">
        <v>8680.14</v>
      </c>
      <c r="CJ87" s="31">
        <v>7065.22</v>
      </c>
      <c r="CK87" s="32">
        <f t="shared" si="248"/>
        <v>-144.82</v>
      </c>
      <c r="CL87" s="32">
        <f t="shared" si="249"/>
        <v>-151.80000000000001</v>
      </c>
      <c r="CM87" s="32">
        <f t="shared" si="250"/>
        <v>-86.37</v>
      </c>
      <c r="CN87" s="32">
        <f t="shared" si="251"/>
        <v>-65.94</v>
      </c>
      <c r="CO87" s="32">
        <f t="shared" si="252"/>
        <v>-91.1</v>
      </c>
      <c r="CP87" s="32">
        <f t="shared" si="253"/>
        <v>-109.95</v>
      </c>
      <c r="CQ87" s="32">
        <f t="shared" si="254"/>
        <v>-50.53</v>
      </c>
      <c r="CR87" s="32">
        <f t="shared" si="255"/>
        <v>-158.22999999999999</v>
      </c>
      <c r="CS87" s="32">
        <f t="shared" si="256"/>
        <v>-180.69</v>
      </c>
      <c r="CT87" s="32">
        <f t="shared" si="257"/>
        <v>-191.95</v>
      </c>
      <c r="CU87" s="32">
        <f t="shared" si="258"/>
        <v>-289.33999999999997</v>
      </c>
      <c r="CV87" s="32">
        <f t="shared" si="259"/>
        <v>-235.51</v>
      </c>
      <c r="CW87" s="31">
        <f t="shared" si="260"/>
        <v>2737.02</v>
      </c>
      <c r="CX87" s="31">
        <f t="shared" si="261"/>
        <v>2869.0899999999992</v>
      </c>
      <c r="CY87" s="31">
        <f t="shared" si="262"/>
        <v>1632.45</v>
      </c>
      <c r="CZ87" s="31">
        <f t="shared" si="263"/>
        <v>1262.81</v>
      </c>
      <c r="DA87" s="31">
        <f t="shared" si="264"/>
        <v>1744.48</v>
      </c>
      <c r="DB87" s="31">
        <f t="shared" si="265"/>
        <v>2105.6200000000003</v>
      </c>
      <c r="DC87" s="31">
        <f t="shared" si="266"/>
        <v>967.67000000000007</v>
      </c>
      <c r="DD87" s="31">
        <f t="shared" si="267"/>
        <v>3564.0600000000013</v>
      </c>
      <c r="DE87" s="31">
        <f t="shared" si="268"/>
        <v>4070.01</v>
      </c>
      <c r="DF87" s="31">
        <f t="shared" si="269"/>
        <v>4155.62</v>
      </c>
      <c r="DG87" s="31">
        <f t="shared" si="270"/>
        <v>6264.17</v>
      </c>
      <c r="DH87" s="31">
        <f t="shared" si="271"/>
        <v>5098.7299999999996</v>
      </c>
      <c r="DI87" s="32">
        <f t="shared" si="200"/>
        <v>136.85</v>
      </c>
      <c r="DJ87" s="32">
        <f t="shared" si="201"/>
        <v>143.44999999999999</v>
      </c>
      <c r="DK87" s="32">
        <f t="shared" si="202"/>
        <v>81.62</v>
      </c>
      <c r="DL87" s="32">
        <f t="shared" si="203"/>
        <v>63.14</v>
      </c>
      <c r="DM87" s="32">
        <f t="shared" si="204"/>
        <v>87.22</v>
      </c>
      <c r="DN87" s="32">
        <f t="shared" si="205"/>
        <v>105.28</v>
      </c>
      <c r="DO87" s="32">
        <f t="shared" si="206"/>
        <v>48.38</v>
      </c>
      <c r="DP87" s="32">
        <f t="shared" si="207"/>
        <v>178.2</v>
      </c>
      <c r="DQ87" s="32">
        <f t="shared" si="208"/>
        <v>203.5</v>
      </c>
      <c r="DR87" s="32">
        <f t="shared" si="209"/>
        <v>207.78</v>
      </c>
      <c r="DS87" s="32">
        <f t="shared" si="210"/>
        <v>313.20999999999998</v>
      </c>
      <c r="DT87" s="32">
        <f t="shared" si="211"/>
        <v>254.94</v>
      </c>
      <c r="DU87" s="31">
        <f t="shared" si="212"/>
        <v>670.04</v>
      </c>
      <c r="DV87" s="31">
        <f t="shared" si="213"/>
        <v>695.69</v>
      </c>
      <c r="DW87" s="31">
        <f t="shared" si="214"/>
        <v>392.28</v>
      </c>
      <c r="DX87" s="31">
        <f t="shared" si="215"/>
        <v>300.51</v>
      </c>
      <c r="DY87" s="31">
        <f t="shared" si="216"/>
        <v>411.2</v>
      </c>
      <c r="DZ87" s="31">
        <f t="shared" si="217"/>
        <v>491.42</v>
      </c>
      <c r="EA87" s="31">
        <f t="shared" si="218"/>
        <v>223.66</v>
      </c>
      <c r="EB87" s="31">
        <f t="shared" si="219"/>
        <v>815.47</v>
      </c>
      <c r="EC87" s="31">
        <f t="shared" si="220"/>
        <v>921.75</v>
      </c>
      <c r="ED87" s="31">
        <f t="shared" si="221"/>
        <v>931.77</v>
      </c>
      <c r="EE87" s="31">
        <f t="shared" si="222"/>
        <v>1389.96</v>
      </c>
      <c r="EF87" s="31">
        <f t="shared" si="223"/>
        <v>1119.8699999999999</v>
      </c>
      <c r="EG87" s="32">
        <f t="shared" si="224"/>
        <v>3543.91</v>
      </c>
      <c r="EH87" s="32">
        <f t="shared" si="225"/>
        <v>3708.2299999999991</v>
      </c>
      <c r="EI87" s="32">
        <f t="shared" si="226"/>
        <v>2106.3500000000004</v>
      </c>
      <c r="EJ87" s="32">
        <f t="shared" si="227"/>
        <v>1626.46</v>
      </c>
      <c r="EK87" s="32">
        <f t="shared" si="228"/>
        <v>2242.9</v>
      </c>
      <c r="EL87" s="32">
        <f t="shared" si="229"/>
        <v>2702.3200000000006</v>
      </c>
      <c r="EM87" s="32">
        <f t="shared" si="230"/>
        <v>1239.71</v>
      </c>
      <c r="EN87" s="32">
        <f t="shared" si="231"/>
        <v>4557.7300000000014</v>
      </c>
      <c r="EO87" s="32">
        <f t="shared" si="232"/>
        <v>5195.26</v>
      </c>
      <c r="EP87" s="32">
        <f t="shared" si="233"/>
        <v>5295.17</v>
      </c>
      <c r="EQ87" s="32">
        <f t="shared" si="234"/>
        <v>7967.34</v>
      </c>
      <c r="ER87" s="32">
        <f t="shared" si="235"/>
        <v>6473.5399999999991</v>
      </c>
    </row>
    <row r="88" spans="1:148" x14ac:dyDescent="0.25">
      <c r="A88" t="s">
        <v>445</v>
      </c>
      <c r="B88" s="1" t="s">
        <v>131</v>
      </c>
      <c r="C88" t="str">
        <f t="shared" ca="1" si="272"/>
        <v>POC</v>
      </c>
      <c r="D88" t="str">
        <f t="shared" ca="1" si="273"/>
        <v>Pocaterra Hydro Facility</v>
      </c>
      <c r="E88" s="51">
        <v>3204.6828734000001</v>
      </c>
      <c r="F88" s="51">
        <v>3361.1794322999999</v>
      </c>
      <c r="G88" s="51">
        <v>3682.5866725999999</v>
      </c>
      <c r="H88" s="51">
        <v>2765.2719023</v>
      </c>
      <c r="I88" s="51">
        <v>1631.6462781</v>
      </c>
      <c r="J88" s="51">
        <v>1689.3175142</v>
      </c>
      <c r="K88" s="51">
        <v>7395.1591712999998</v>
      </c>
      <c r="L88" s="51">
        <v>1765.0467461999999</v>
      </c>
      <c r="O88" s="51">
        <v>1175.0989686999999</v>
      </c>
      <c r="P88" s="51">
        <v>4253.7833606000004</v>
      </c>
      <c r="Q88" s="32">
        <v>465390.5</v>
      </c>
      <c r="R88" s="32">
        <v>173885.75</v>
      </c>
      <c r="S88" s="32">
        <v>266342.59999999998</v>
      </c>
      <c r="T88" s="32">
        <v>178831.37</v>
      </c>
      <c r="U88" s="32">
        <v>103750.03</v>
      </c>
      <c r="V88" s="32">
        <v>142534.25</v>
      </c>
      <c r="W88" s="32">
        <v>534557.29</v>
      </c>
      <c r="X88" s="32">
        <v>67679.37</v>
      </c>
      <c r="Y88" s="32"/>
      <c r="Z88" s="32"/>
      <c r="AA88" s="32">
        <v>227997.01</v>
      </c>
      <c r="AB88" s="32">
        <v>341589.15</v>
      </c>
      <c r="AC88" s="2">
        <v>0.42</v>
      </c>
      <c r="AD88" s="2">
        <v>0.42</v>
      </c>
      <c r="AE88" s="2">
        <v>0.42</v>
      </c>
      <c r="AF88" s="2">
        <v>0.42</v>
      </c>
      <c r="AG88" s="2">
        <v>0.42</v>
      </c>
      <c r="AH88" s="2">
        <v>0.42</v>
      </c>
      <c r="AI88" s="2">
        <v>0.42</v>
      </c>
      <c r="AJ88" s="2">
        <v>-0.14000000000000001</v>
      </c>
      <c r="AM88" s="2">
        <v>-0.14000000000000001</v>
      </c>
      <c r="AN88" s="2">
        <v>-0.14000000000000001</v>
      </c>
      <c r="AO88" s="33">
        <v>1954.64</v>
      </c>
      <c r="AP88" s="33">
        <v>730.32</v>
      </c>
      <c r="AQ88" s="33">
        <v>1118.6400000000001</v>
      </c>
      <c r="AR88" s="33">
        <v>751.09</v>
      </c>
      <c r="AS88" s="33">
        <v>435.75</v>
      </c>
      <c r="AT88" s="33">
        <v>598.64</v>
      </c>
      <c r="AU88" s="33">
        <v>2245.14</v>
      </c>
      <c r="AV88" s="33">
        <v>-94.75</v>
      </c>
      <c r="AW88" s="33"/>
      <c r="AX88" s="33"/>
      <c r="AY88" s="33">
        <v>-319.2</v>
      </c>
      <c r="AZ88" s="33">
        <v>-478.22</v>
      </c>
      <c r="BA88" s="31">
        <f t="shared" si="236"/>
        <v>46.54</v>
      </c>
      <c r="BB88" s="31">
        <f t="shared" si="237"/>
        <v>17.39</v>
      </c>
      <c r="BC88" s="31">
        <f t="shared" si="238"/>
        <v>26.63</v>
      </c>
      <c r="BD88" s="31">
        <f t="shared" si="239"/>
        <v>-643.79</v>
      </c>
      <c r="BE88" s="31">
        <f t="shared" si="240"/>
        <v>-373.5</v>
      </c>
      <c r="BF88" s="31">
        <f t="shared" si="241"/>
        <v>-513.12</v>
      </c>
      <c r="BG88" s="31">
        <f t="shared" si="242"/>
        <v>-1924.41</v>
      </c>
      <c r="BH88" s="31">
        <f t="shared" si="243"/>
        <v>-609.11</v>
      </c>
      <c r="BI88" s="31">
        <f t="shared" si="244"/>
        <v>0</v>
      </c>
      <c r="BJ88" s="31">
        <f t="shared" si="245"/>
        <v>0</v>
      </c>
      <c r="BK88" s="31">
        <f t="shared" si="246"/>
        <v>-1253.98</v>
      </c>
      <c r="BL88" s="31">
        <f t="shared" si="247"/>
        <v>-1878.74</v>
      </c>
      <c r="BM88" s="6">
        <v>2.7300000000000001E-2</v>
      </c>
      <c r="BN88" s="6">
        <v>2.7300000000000001E-2</v>
      </c>
      <c r="BO88" s="6">
        <v>2.7300000000000001E-2</v>
      </c>
      <c r="BP88" s="6">
        <v>2.7300000000000001E-2</v>
      </c>
      <c r="BQ88" s="6">
        <v>2.7300000000000001E-2</v>
      </c>
      <c r="BR88" s="6">
        <v>2.7300000000000001E-2</v>
      </c>
      <c r="BS88" s="6">
        <v>2.7300000000000001E-2</v>
      </c>
      <c r="BT88" s="6">
        <v>2.7300000000000001E-2</v>
      </c>
      <c r="BU88" s="6">
        <v>2.7300000000000001E-2</v>
      </c>
      <c r="BV88" s="6">
        <v>2.7300000000000001E-2</v>
      </c>
      <c r="BW88" s="6">
        <v>2.7300000000000001E-2</v>
      </c>
      <c r="BX88" s="6">
        <v>2.7300000000000001E-2</v>
      </c>
      <c r="BY88" s="31">
        <v>12705.16</v>
      </c>
      <c r="BZ88" s="31">
        <v>4747.08</v>
      </c>
      <c r="CA88" s="31">
        <v>7271.15</v>
      </c>
      <c r="CB88" s="31">
        <v>4882.1000000000004</v>
      </c>
      <c r="CC88" s="31">
        <v>2832.38</v>
      </c>
      <c r="CD88" s="31">
        <v>3891.19</v>
      </c>
      <c r="CE88" s="31">
        <v>14593.41</v>
      </c>
      <c r="CF88" s="31">
        <v>1847.65</v>
      </c>
      <c r="CG88" s="31">
        <v>0</v>
      </c>
      <c r="CH88" s="31">
        <v>0</v>
      </c>
      <c r="CI88" s="31">
        <v>6224.32</v>
      </c>
      <c r="CJ88" s="31">
        <v>9325.3799999999992</v>
      </c>
      <c r="CK88" s="32">
        <f t="shared" si="248"/>
        <v>-1861.56</v>
      </c>
      <c r="CL88" s="32">
        <f t="shared" si="249"/>
        <v>-695.54</v>
      </c>
      <c r="CM88" s="32">
        <f t="shared" si="250"/>
        <v>-1065.3699999999999</v>
      </c>
      <c r="CN88" s="32">
        <f t="shared" si="251"/>
        <v>-715.33</v>
      </c>
      <c r="CO88" s="32">
        <f t="shared" si="252"/>
        <v>-415</v>
      </c>
      <c r="CP88" s="32">
        <f t="shared" si="253"/>
        <v>-570.14</v>
      </c>
      <c r="CQ88" s="32">
        <f t="shared" si="254"/>
        <v>-2138.23</v>
      </c>
      <c r="CR88" s="32">
        <f t="shared" si="255"/>
        <v>-270.72000000000003</v>
      </c>
      <c r="CS88" s="32">
        <f t="shared" si="256"/>
        <v>0</v>
      </c>
      <c r="CT88" s="32">
        <f t="shared" si="257"/>
        <v>0</v>
      </c>
      <c r="CU88" s="32">
        <f t="shared" si="258"/>
        <v>-911.99</v>
      </c>
      <c r="CV88" s="32">
        <f t="shared" si="259"/>
        <v>-1366.36</v>
      </c>
      <c r="CW88" s="31">
        <f t="shared" si="260"/>
        <v>8842.42</v>
      </c>
      <c r="CX88" s="31">
        <f t="shared" si="261"/>
        <v>3303.83</v>
      </c>
      <c r="CY88" s="31">
        <f t="shared" si="262"/>
        <v>5060.5099999999993</v>
      </c>
      <c r="CZ88" s="31">
        <f t="shared" si="263"/>
        <v>4059.4700000000003</v>
      </c>
      <c r="DA88" s="31">
        <f t="shared" si="264"/>
        <v>2355.13</v>
      </c>
      <c r="DB88" s="31">
        <f t="shared" si="265"/>
        <v>3235.53</v>
      </c>
      <c r="DC88" s="31">
        <f t="shared" si="266"/>
        <v>12134.45</v>
      </c>
      <c r="DD88" s="31">
        <f t="shared" si="267"/>
        <v>2280.79</v>
      </c>
      <c r="DE88" s="31">
        <f t="shared" si="268"/>
        <v>0</v>
      </c>
      <c r="DF88" s="31">
        <f t="shared" si="269"/>
        <v>0</v>
      </c>
      <c r="DG88" s="31">
        <f t="shared" si="270"/>
        <v>6885.51</v>
      </c>
      <c r="DH88" s="31">
        <f t="shared" si="271"/>
        <v>10315.98</v>
      </c>
      <c r="DI88" s="32">
        <f t="shared" si="200"/>
        <v>442.12</v>
      </c>
      <c r="DJ88" s="32">
        <f t="shared" si="201"/>
        <v>165.19</v>
      </c>
      <c r="DK88" s="32">
        <f t="shared" si="202"/>
        <v>253.03</v>
      </c>
      <c r="DL88" s="32">
        <f t="shared" si="203"/>
        <v>202.97</v>
      </c>
      <c r="DM88" s="32">
        <f t="shared" si="204"/>
        <v>117.76</v>
      </c>
      <c r="DN88" s="32">
        <f t="shared" si="205"/>
        <v>161.78</v>
      </c>
      <c r="DO88" s="32">
        <f t="shared" si="206"/>
        <v>606.72</v>
      </c>
      <c r="DP88" s="32">
        <f t="shared" si="207"/>
        <v>114.04</v>
      </c>
      <c r="DQ88" s="32">
        <f t="shared" si="208"/>
        <v>0</v>
      </c>
      <c r="DR88" s="32">
        <f t="shared" si="209"/>
        <v>0</v>
      </c>
      <c r="DS88" s="32">
        <f t="shared" si="210"/>
        <v>344.28</v>
      </c>
      <c r="DT88" s="32">
        <f t="shared" si="211"/>
        <v>515.79999999999995</v>
      </c>
      <c r="DU88" s="31">
        <f t="shared" si="212"/>
        <v>2164.69</v>
      </c>
      <c r="DV88" s="31">
        <f t="shared" si="213"/>
        <v>801.11</v>
      </c>
      <c r="DW88" s="31">
        <f t="shared" si="214"/>
        <v>1216.04</v>
      </c>
      <c r="DX88" s="31">
        <f t="shared" si="215"/>
        <v>966.03</v>
      </c>
      <c r="DY88" s="31">
        <f t="shared" si="216"/>
        <v>555.14</v>
      </c>
      <c r="DZ88" s="31">
        <f t="shared" si="217"/>
        <v>755.13</v>
      </c>
      <c r="EA88" s="31">
        <f t="shared" si="218"/>
        <v>2804.66</v>
      </c>
      <c r="EB88" s="31">
        <f t="shared" si="219"/>
        <v>521.85</v>
      </c>
      <c r="EC88" s="31">
        <f t="shared" si="220"/>
        <v>0</v>
      </c>
      <c r="ED88" s="31">
        <f t="shared" si="221"/>
        <v>0</v>
      </c>
      <c r="EE88" s="31">
        <f t="shared" si="222"/>
        <v>1527.83</v>
      </c>
      <c r="EF88" s="31">
        <f t="shared" si="223"/>
        <v>2265.7600000000002</v>
      </c>
      <c r="EG88" s="32">
        <f t="shared" si="224"/>
        <v>11449.230000000001</v>
      </c>
      <c r="EH88" s="32">
        <f t="shared" si="225"/>
        <v>4270.13</v>
      </c>
      <c r="EI88" s="32">
        <f t="shared" si="226"/>
        <v>6529.579999999999</v>
      </c>
      <c r="EJ88" s="32">
        <f t="shared" si="227"/>
        <v>5228.47</v>
      </c>
      <c r="EK88" s="32">
        <f t="shared" si="228"/>
        <v>3028.03</v>
      </c>
      <c r="EL88" s="32">
        <f t="shared" si="229"/>
        <v>4152.4400000000005</v>
      </c>
      <c r="EM88" s="32">
        <f t="shared" si="230"/>
        <v>15545.83</v>
      </c>
      <c r="EN88" s="32">
        <f t="shared" si="231"/>
        <v>2916.68</v>
      </c>
      <c r="EO88" s="32">
        <f t="shared" si="232"/>
        <v>0</v>
      </c>
      <c r="EP88" s="32">
        <f t="shared" si="233"/>
        <v>0</v>
      </c>
      <c r="EQ88" s="32">
        <f t="shared" si="234"/>
        <v>8757.619999999999</v>
      </c>
      <c r="ER88" s="32">
        <f t="shared" si="235"/>
        <v>13097.539999999999</v>
      </c>
    </row>
    <row r="89" spans="1:148" x14ac:dyDescent="0.25">
      <c r="A89" t="s">
        <v>477</v>
      </c>
      <c r="B89" s="1" t="s">
        <v>11</v>
      </c>
      <c r="C89" t="str">
        <f t="shared" ca="1" si="272"/>
        <v>PR1</v>
      </c>
      <c r="D89" t="str">
        <f t="shared" ca="1" si="273"/>
        <v>Primrose #1</v>
      </c>
      <c r="E89" s="51">
        <v>7160.2042879999999</v>
      </c>
      <c r="F89" s="51">
        <v>2530.4133574000002</v>
      </c>
      <c r="G89" s="51">
        <v>49.633656899999998</v>
      </c>
      <c r="H89" s="51">
        <v>345.04849630000001</v>
      </c>
      <c r="I89" s="51">
        <v>1678.1124811</v>
      </c>
      <c r="K89" s="51">
        <v>54.095816900000003</v>
      </c>
      <c r="L89" s="51">
        <v>421.87190370000002</v>
      </c>
      <c r="M89" s="51">
        <v>836.19630280000001</v>
      </c>
      <c r="N89" s="51">
        <v>14.3069863</v>
      </c>
      <c r="O89" s="51">
        <v>57.017805500000001</v>
      </c>
      <c r="P89" s="51">
        <v>0.43422670000000002</v>
      </c>
      <c r="Q89" s="32">
        <v>621968.61</v>
      </c>
      <c r="R89" s="32">
        <v>121273.7</v>
      </c>
      <c r="S89" s="32">
        <v>2925.81</v>
      </c>
      <c r="T89" s="32">
        <v>6328.96</v>
      </c>
      <c r="U89" s="32">
        <v>31215.45</v>
      </c>
      <c r="V89" s="32"/>
      <c r="W89" s="32">
        <v>1196.46</v>
      </c>
      <c r="X89" s="32">
        <v>15666.66</v>
      </c>
      <c r="Y89" s="32">
        <v>18353.12</v>
      </c>
      <c r="Z89" s="32">
        <v>2419.12</v>
      </c>
      <c r="AA89" s="32">
        <v>6441.57</v>
      </c>
      <c r="AB89" s="32">
        <v>14.85</v>
      </c>
      <c r="AC89" s="2">
        <v>2.2200000000000002</v>
      </c>
      <c r="AD89" s="2">
        <v>2.2200000000000002</v>
      </c>
      <c r="AE89" s="2">
        <v>2.2200000000000002</v>
      </c>
      <c r="AF89" s="2">
        <v>2.2200000000000002</v>
      </c>
      <c r="AG89" s="2">
        <v>2.2200000000000002</v>
      </c>
      <c r="AI89" s="2">
        <v>2.2200000000000002</v>
      </c>
      <c r="AJ89" s="2">
        <v>1.7</v>
      </c>
      <c r="AK89" s="2">
        <v>1.7</v>
      </c>
      <c r="AL89" s="2">
        <v>1.7</v>
      </c>
      <c r="AM89" s="2">
        <v>1.7</v>
      </c>
      <c r="AN89" s="2">
        <v>1.7</v>
      </c>
      <c r="AO89" s="33">
        <v>13807.7</v>
      </c>
      <c r="AP89" s="33">
        <v>2692.28</v>
      </c>
      <c r="AQ89" s="33">
        <v>64.95</v>
      </c>
      <c r="AR89" s="33">
        <v>140.5</v>
      </c>
      <c r="AS89" s="33">
        <v>692.98</v>
      </c>
      <c r="AT89" s="33"/>
      <c r="AU89" s="33">
        <v>26.56</v>
      </c>
      <c r="AV89" s="33">
        <v>266.33</v>
      </c>
      <c r="AW89" s="33">
        <v>312</v>
      </c>
      <c r="AX89" s="33">
        <v>41.12</v>
      </c>
      <c r="AY89" s="33">
        <v>109.51</v>
      </c>
      <c r="AZ89" s="33">
        <v>0.25</v>
      </c>
      <c r="BA89" s="31">
        <f t="shared" si="236"/>
        <v>62.2</v>
      </c>
      <c r="BB89" s="31">
        <f t="shared" si="237"/>
        <v>12.13</v>
      </c>
      <c r="BC89" s="31">
        <f t="shared" si="238"/>
        <v>0.28999999999999998</v>
      </c>
      <c r="BD89" s="31">
        <f t="shared" si="239"/>
        <v>-22.78</v>
      </c>
      <c r="BE89" s="31">
        <f t="shared" si="240"/>
        <v>-112.38</v>
      </c>
      <c r="BF89" s="31">
        <f t="shared" si="241"/>
        <v>0</v>
      </c>
      <c r="BG89" s="31">
        <f t="shared" si="242"/>
        <v>-4.3099999999999996</v>
      </c>
      <c r="BH89" s="31">
        <f t="shared" si="243"/>
        <v>-141</v>
      </c>
      <c r="BI89" s="31">
        <f t="shared" si="244"/>
        <v>-165.18</v>
      </c>
      <c r="BJ89" s="31">
        <f t="shared" si="245"/>
        <v>-13.31</v>
      </c>
      <c r="BK89" s="31">
        <f t="shared" si="246"/>
        <v>-35.43</v>
      </c>
      <c r="BL89" s="31">
        <f t="shared" si="247"/>
        <v>-0.08</v>
      </c>
      <c r="BM89" s="6">
        <v>2.53E-2</v>
      </c>
      <c r="BN89" s="6">
        <v>2.53E-2</v>
      </c>
      <c r="BO89" s="6">
        <v>2.53E-2</v>
      </c>
      <c r="BP89" s="6">
        <v>2.53E-2</v>
      </c>
      <c r="BQ89" s="6">
        <v>2.53E-2</v>
      </c>
      <c r="BR89" s="6">
        <v>2.53E-2</v>
      </c>
      <c r="BS89" s="6">
        <v>2.53E-2</v>
      </c>
      <c r="BT89" s="6">
        <v>2.53E-2</v>
      </c>
      <c r="BU89" s="6">
        <v>2.53E-2</v>
      </c>
      <c r="BV89" s="6">
        <v>2.53E-2</v>
      </c>
      <c r="BW89" s="6">
        <v>2.53E-2</v>
      </c>
      <c r="BX89" s="6">
        <v>2.53E-2</v>
      </c>
      <c r="BY89" s="31">
        <v>15735.81</v>
      </c>
      <c r="BZ89" s="31">
        <v>3068.22</v>
      </c>
      <c r="CA89" s="31">
        <v>74.02</v>
      </c>
      <c r="CB89" s="31">
        <v>160.12</v>
      </c>
      <c r="CC89" s="31">
        <v>789.75</v>
      </c>
      <c r="CD89" s="31">
        <v>0</v>
      </c>
      <c r="CE89" s="31">
        <v>30.27</v>
      </c>
      <c r="CF89" s="31">
        <v>396.37</v>
      </c>
      <c r="CG89" s="31">
        <v>464.33</v>
      </c>
      <c r="CH89" s="31">
        <v>61.2</v>
      </c>
      <c r="CI89" s="31">
        <v>162.97</v>
      </c>
      <c r="CJ89" s="31">
        <v>0.38</v>
      </c>
      <c r="CK89" s="32">
        <f t="shared" si="248"/>
        <v>-2487.87</v>
      </c>
      <c r="CL89" s="32">
        <f t="shared" si="249"/>
        <v>-485.09</v>
      </c>
      <c r="CM89" s="32">
        <f t="shared" si="250"/>
        <v>-11.7</v>
      </c>
      <c r="CN89" s="32">
        <f t="shared" si="251"/>
        <v>-25.32</v>
      </c>
      <c r="CO89" s="32">
        <f t="shared" si="252"/>
        <v>-124.86</v>
      </c>
      <c r="CP89" s="32">
        <f t="shared" si="253"/>
        <v>0</v>
      </c>
      <c r="CQ89" s="32">
        <f t="shared" si="254"/>
        <v>-4.79</v>
      </c>
      <c r="CR89" s="32">
        <f t="shared" si="255"/>
        <v>-62.67</v>
      </c>
      <c r="CS89" s="32">
        <f t="shared" si="256"/>
        <v>-73.41</v>
      </c>
      <c r="CT89" s="32">
        <f t="shared" si="257"/>
        <v>-9.68</v>
      </c>
      <c r="CU89" s="32">
        <f t="shared" si="258"/>
        <v>-25.77</v>
      </c>
      <c r="CV89" s="32">
        <f t="shared" si="259"/>
        <v>-0.06</v>
      </c>
      <c r="CW89" s="31">
        <f t="shared" si="260"/>
        <v>-621.96000000000208</v>
      </c>
      <c r="CX89" s="31">
        <f t="shared" si="261"/>
        <v>-121.28000000000054</v>
      </c>
      <c r="CY89" s="31">
        <f t="shared" si="262"/>
        <v>-2.9200000000000097</v>
      </c>
      <c r="CZ89" s="31">
        <f t="shared" si="263"/>
        <v>17.080000000000013</v>
      </c>
      <c r="DA89" s="31">
        <f t="shared" si="264"/>
        <v>84.289999999999964</v>
      </c>
      <c r="DB89" s="31">
        <f t="shared" si="265"/>
        <v>0</v>
      </c>
      <c r="DC89" s="31">
        <f t="shared" si="266"/>
        <v>3.2300000000000013</v>
      </c>
      <c r="DD89" s="31">
        <f t="shared" si="267"/>
        <v>208.37</v>
      </c>
      <c r="DE89" s="31">
        <f t="shared" si="268"/>
        <v>244.09999999999997</v>
      </c>
      <c r="DF89" s="31">
        <f t="shared" si="269"/>
        <v>23.710000000000008</v>
      </c>
      <c r="DG89" s="31">
        <f t="shared" si="270"/>
        <v>63.119999999999983</v>
      </c>
      <c r="DH89" s="31">
        <f t="shared" si="271"/>
        <v>0.15000000000000002</v>
      </c>
      <c r="DI89" s="32">
        <f t="shared" si="200"/>
        <v>-31.1</v>
      </c>
      <c r="DJ89" s="32">
        <f t="shared" si="201"/>
        <v>-6.06</v>
      </c>
      <c r="DK89" s="32">
        <f t="shared" si="202"/>
        <v>-0.15</v>
      </c>
      <c r="DL89" s="32">
        <f t="shared" si="203"/>
        <v>0.85</v>
      </c>
      <c r="DM89" s="32">
        <f t="shared" si="204"/>
        <v>4.21</v>
      </c>
      <c r="DN89" s="32">
        <f t="shared" si="205"/>
        <v>0</v>
      </c>
      <c r="DO89" s="32">
        <f t="shared" si="206"/>
        <v>0.16</v>
      </c>
      <c r="DP89" s="32">
        <f t="shared" si="207"/>
        <v>10.42</v>
      </c>
      <c r="DQ89" s="32">
        <f t="shared" si="208"/>
        <v>12.21</v>
      </c>
      <c r="DR89" s="32">
        <f t="shared" si="209"/>
        <v>1.19</v>
      </c>
      <c r="DS89" s="32">
        <f t="shared" si="210"/>
        <v>3.16</v>
      </c>
      <c r="DT89" s="32">
        <f t="shared" si="211"/>
        <v>0.01</v>
      </c>
      <c r="DU89" s="31">
        <f t="shared" si="212"/>
        <v>-152.26</v>
      </c>
      <c r="DV89" s="31">
        <f t="shared" si="213"/>
        <v>-29.41</v>
      </c>
      <c r="DW89" s="31">
        <f t="shared" si="214"/>
        <v>-0.7</v>
      </c>
      <c r="DX89" s="31">
        <f t="shared" si="215"/>
        <v>4.0599999999999996</v>
      </c>
      <c r="DY89" s="31">
        <f t="shared" si="216"/>
        <v>19.87</v>
      </c>
      <c r="DZ89" s="31">
        <f t="shared" si="217"/>
        <v>0</v>
      </c>
      <c r="EA89" s="31">
        <f t="shared" si="218"/>
        <v>0.75</v>
      </c>
      <c r="EB89" s="31">
        <f t="shared" si="219"/>
        <v>47.68</v>
      </c>
      <c r="EC89" s="31">
        <f t="shared" si="220"/>
        <v>55.28</v>
      </c>
      <c r="ED89" s="31">
        <f t="shared" si="221"/>
        <v>5.32</v>
      </c>
      <c r="EE89" s="31">
        <f t="shared" si="222"/>
        <v>14.01</v>
      </c>
      <c r="EF89" s="31">
        <f t="shared" si="223"/>
        <v>0.03</v>
      </c>
      <c r="EG89" s="32">
        <f t="shared" si="224"/>
        <v>-805.3200000000021</v>
      </c>
      <c r="EH89" s="32">
        <f t="shared" si="225"/>
        <v>-156.75000000000054</v>
      </c>
      <c r="EI89" s="32">
        <f t="shared" si="226"/>
        <v>-3.7700000000000093</v>
      </c>
      <c r="EJ89" s="32">
        <f t="shared" si="227"/>
        <v>21.990000000000013</v>
      </c>
      <c r="EK89" s="32">
        <f t="shared" si="228"/>
        <v>108.36999999999996</v>
      </c>
      <c r="EL89" s="32">
        <f t="shared" si="229"/>
        <v>0</v>
      </c>
      <c r="EM89" s="32">
        <f t="shared" si="230"/>
        <v>4.1400000000000015</v>
      </c>
      <c r="EN89" s="32">
        <f t="shared" si="231"/>
        <v>266.46999999999997</v>
      </c>
      <c r="EO89" s="32">
        <f t="shared" si="232"/>
        <v>311.58999999999992</v>
      </c>
      <c r="EP89" s="32">
        <f t="shared" si="233"/>
        <v>30.22000000000001</v>
      </c>
      <c r="EQ89" s="32">
        <f t="shared" si="234"/>
        <v>80.289999999999992</v>
      </c>
      <c r="ER89" s="32">
        <f t="shared" si="235"/>
        <v>0.19000000000000003</v>
      </c>
    </row>
    <row r="90" spans="1:148" x14ac:dyDescent="0.25">
      <c r="A90" t="s">
        <v>459</v>
      </c>
      <c r="B90" s="1" t="s">
        <v>107</v>
      </c>
      <c r="C90" t="str">
        <f t="shared" ca="1" si="272"/>
        <v>BCHEXP</v>
      </c>
      <c r="D90" t="str">
        <f t="shared" ca="1" si="273"/>
        <v>Alberta-BC Intertie - Export</v>
      </c>
      <c r="E90" s="51">
        <v>7132.25</v>
      </c>
      <c r="F90" s="51">
        <v>6572.5</v>
      </c>
      <c r="G90" s="51">
        <v>6850</v>
      </c>
      <c r="L90" s="51">
        <v>375</v>
      </c>
      <c r="M90" s="51">
        <v>9896</v>
      </c>
      <c r="N90" s="51">
        <v>13702.5</v>
      </c>
      <c r="P90" s="51">
        <v>5100</v>
      </c>
      <c r="Q90" s="32">
        <v>120333.14</v>
      </c>
      <c r="R90" s="32">
        <v>113816.34</v>
      </c>
      <c r="S90" s="32">
        <v>125620.69</v>
      </c>
      <c r="T90" s="32"/>
      <c r="U90" s="32"/>
      <c r="V90" s="32"/>
      <c r="W90" s="32"/>
      <c r="X90" s="32">
        <v>5198</v>
      </c>
      <c r="Y90" s="32">
        <v>124993.64</v>
      </c>
      <c r="Z90" s="32">
        <v>232645.22</v>
      </c>
      <c r="AA90" s="32"/>
      <c r="AB90" s="32">
        <v>82845.25</v>
      </c>
      <c r="AC90" s="2">
        <v>0.96</v>
      </c>
      <c r="AD90" s="2">
        <v>0.96</v>
      </c>
      <c r="AE90" s="2">
        <v>0.96</v>
      </c>
      <c r="AJ90" s="2">
        <v>0.96</v>
      </c>
      <c r="AK90" s="2">
        <v>0.96</v>
      </c>
      <c r="AL90" s="2">
        <v>0.96</v>
      </c>
      <c r="AN90" s="2">
        <v>0.96</v>
      </c>
      <c r="AO90" s="33">
        <v>1155.2</v>
      </c>
      <c r="AP90" s="33">
        <v>1092.6400000000001</v>
      </c>
      <c r="AQ90" s="33">
        <v>1205.96</v>
      </c>
      <c r="AR90" s="33"/>
      <c r="AS90" s="33"/>
      <c r="AT90" s="33"/>
      <c r="AU90" s="33"/>
      <c r="AV90" s="33">
        <v>49.9</v>
      </c>
      <c r="AW90" s="33">
        <v>1199.94</v>
      </c>
      <c r="AX90" s="33">
        <v>2233.39</v>
      </c>
      <c r="AY90" s="33"/>
      <c r="AZ90" s="33">
        <v>795.31</v>
      </c>
      <c r="BA90" s="31">
        <f t="shared" si="236"/>
        <v>12.03</v>
      </c>
      <c r="BB90" s="31">
        <f t="shared" si="237"/>
        <v>11.38</v>
      </c>
      <c r="BC90" s="31">
        <f t="shared" si="238"/>
        <v>12.56</v>
      </c>
      <c r="BD90" s="31">
        <f t="shared" si="239"/>
        <v>0</v>
      </c>
      <c r="BE90" s="31">
        <f t="shared" si="240"/>
        <v>0</v>
      </c>
      <c r="BF90" s="31">
        <f t="shared" si="241"/>
        <v>0</v>
      </c>
      <c r="BG90" s="31">
        <f t="shared" si="242"/>
        <v>0</v>
      </c>
      <c r="BH90" s="31">
        <f t="shared" si="243"/>
        <v>-46.78</v>
      </c>
      <c r="BI90" s="31">
        <f t="shared" si="244"/>
        <v>-1124.94</v>
      </c>
      <c r="BJ90" s="31">
        <f t="shared" si="245"/>
        <v>-1279.55</v>
      </c>
      <c r="BK90" s="31">
        <f t="shared" si="246"/>
        <v>0</v>
      </c>
      <c r="BL90" s="31">
        <f t="shared" si="247"/>
        <v>-455.65</v>
      </c>
      <c r="BM90" s="6">
        <v>7.9000000000000008E-3</v>
      </c>
      <c r="BN90" s="6">
        <v>7.9000000000000008E-3</v>
      </c>
      <c r="BO90" s="6">
        <v>7.9000000000000008E-3</v>
      </c>
      <c r="BP90" s="6">
        <v>7.9000000000000008E-3</v>
      </c>
      <c r="BQ90" s="6">
        <v>7.9000000000000008E-3</v>
      </c>
      <c r="BR90" s="6">
        <v>7.9000000000000008E-3</v>
      </c>
      <c r="BS90" s="6">
        <v>7.9000000000000008E-3</v>
      </c>
      <c r="BT90" s="6">
        <v>7.9000000000000008E-3</v>
      </c>
      <c r="BU90" s="6">
        <v>7.9000000000000008E-3</v>
      </c>
      <c r="BV90" s="6">
        <v>7.9000000000000008E-3</v>
      </c>
      <c r="BW90" s="6">
        <v>7.9000000000000008E-3</v>
      </c>
      <c r="BX90" s="6">
        <v>7.9000000000000008E-3</v>
      </c>
      <c r="BY90" s="31">
        <v>950.63</v>
      </c>
      <c r="BZ90" s="31">
        <v>899.15</v>
      </c>
      <c r="CA90" s="31">
        <v>992.4</v>
      </c>
      <c r="CB90" s="31">
        <v>0</v>
      </c>
      <c r="CC90" s="31">
        <v>0</v>
      </c>
      <c r="CD90" s="31">
        <v>0</v>
      </c>
      <c r="CE90" s="31">
        <v>0</v>
      </c>
      <c r="CF90" s="31">
        <v>41.06</v>
      </c>
      <c r="CG90" s="31">
        <v>987.45</v>
      </c>
      <c r="CH90" s="31">
        <v>1837.9</v>
      </c>
      <c r="CI90" s="31">
        <v>0</v>
      </c>
      <c r="CJ90" s="31">
        <v>654.48</v>
      </c>
      <c r="CK90" s="32">
        <f t="shared" si="248"/>
        <v>-481.33</v>
      </c>
      <c r="CL90" s="32">
        <f t="shared" si="249"/>
        <v>-455.27</v>
      </c>
      <c r="CM90" s="32">
        <f t="shared" si="250"/>
        <v>-502.48</v>
      </c>
      <c r="CN90" s="32">
        <f t="shared" si="251"/>
        <v>0</v>
      </c>
      <c r="CO90" s="32">
        <f t="shared" si="252"/>
        <v>0</v>
      </c>
      <c r="CP90" s="32">
        <f t="shared" si="253"/>
        <v>0</v>
      </c>
      <c r="CQ90" s="32">
        <f t="shared" si="254"/>
        <v>0</v>
      </c>
      <c r="CR90" s="32">
        <f t="shared" si="255"/>
        <v>-20.79</v>
      </c>
      <c r="CS90" s="32">
        <f t="shared" si="256"/>
        <v>-499.97</v>
      </c>
      <c r="CT90" s="32">
        <f t="shared" si="257"/>
        <v>-930.58</v>
      </c>
      <c r="CU90" s="32">
        <f t="shared" si="258"/>
        <v>0</v>
      </c>
      <c r="CV90" s="32">
        <f t="shared" si="259"/>
        <v>-331.38</v>
      </c>
      <c r="CW90" s="31">
        <f t="shared" si="260"/>
        <v>-697.93000000000006</v>
      </c>
      <c r="CX90" s="31">
        <f t="shared" si="261"/>
        <v>-660.1400000000001</v>
      </c>
      <c r="CY90" s="31">
        <f t="shared" si="262"/>
        <v>-728.6</v>
      </c>
      <c r="CZ90" s="31">
        <f t="shared" si="263"/>
        <v>0</v>
      </c>
      <c r="DA90" s="31">
        <f t="shared" si="264"/>
        <v>0</v>
      </c>
      <c r="DB90" s="31">
        <f t="shared" si="265"/>
        <v>0</v>
      </c>
      <c r="DC90" s="31">
        <f t="shared" si="266"/>
        <v>0</v>
      </c>
      <c r="DD90" s="31">
        <f t="shared" si="267"/>
        <v>17.150000000000006</v>
      </c>
      <c r="DE90" s="31">
        <f t="shared" si="268"/>
        <v>412.48</v>
      </c>
      <c r="DF90" s="31">
        <f t="shared" si="269"/>
        <v>-46.519999999999754</v>
      </c>
      <c r="DG90" s="31">
        <f t="shared" si="270"/>
        <v>0</v>
      </c>
      <c r="DH90" s="31">
        <f t="shared" si="271"/>
        <v>-16.559999999999945</v>
      </c>
      <c r="DI90" s="32">
        <f t="shared" si="200"/>
        <v>-34.9</v>
      </c>
      <c r="DJ90" s="32">
        <f t="shared" si="201"/>
        <v>-33.01</v>
      </c>
      <c r="DK90" s="32">
        <f t="shared" si="202"/>
        <v>-36.43</v>
      </c>
      <c r="DL90" s="32">
        <f t="shared" si="203"/>
        <v>0</v>
      </c>
      <c r="DM90" s="32">
        <f t="shared" si="204"/>
        <v>0</v>
      </c>
      <c r="DN90" s="32">
        <f t="shared" si="205"/>
        <v>0</v>
      </c>
      <c r="DO90" s="32">
        <f t="shared" si="206"/>
        <v>0</v>
      </c>
      <c r="DP90" s="32">
        <f t="shared" si="207"/>
        <v>0.86</v>
      </c>
      <c r="DQ90" s="32">
        <f t="shared" si="208"/>
        <v>20.62</v>
      </c>
      <c r="DR90" s="32">
        <f t="shared" si="209"/>
        <v>-2.33</v>
      </c>
      <c r="DS90" s="32">
        <f t="shared" si="210"/>
        <v>0</v>
      </c>
      <c r="DT90" s="32">
        <f t="shared" si="211"/>
        <v>-0.83</v>
      </c>
      <c r="DU90" s="31">
        <f t="shared" si="212"/>
        <v>-170.86</v>
      </c>
      <c r="DV90" s="31">
        <f t="shared" si="213"/>
        <v>-160.07</v>
      </c>
      <c r="DW90" s="31">
        <f t="shared" si="214"/>
        <v>-175.08</v>
      </c>
      <c r="DX90" s="31">
        <f t="shared" si="215"/>
        <v>0</v>
      </c>
      <c r="DY90" s="31">
        <f t="shared" si="216"/>
        <v>0</v>
      </c>
      <c r="DZ90" s="31">
        <f t="shared" si="217"/>
        <v>0</v>
      </c>
      <c r="EA90" s="31">
        <f t="shared" si="218"/>
        <v>0</v>
      </c>
      <c r="EB90" s="31">
        <f t="shared" si="219"/>
        <v>3.92</v>
      </c>
      <c r="EC90" s="31">
        <f t="shared" si="220"/>
        <v>93.42</v>
      </c>
      <c r="ED90" s="31">
        <f t="shared" si="221"/>
        <v>-10.43</v>
      </c>
      <c r="EE90" s="31">
        <f t="shared" si="222"/>
        <v>0</v>
      </c>
      <c r="EF90" s="31">
        <f t="shared" si="223"/>
        <v>-3.64</v>
      </c>
      <c r="EG90" s="32">
        <f t="shared" si="224"/>
        <v>-903.69</v>
      </c>
      <c r="EH90" s="32">
        <f t="shared" si="225"/>
        <v>-853.22</v>
      </c>
      <c r="EI90" s="32">
        <f t="shared" si="226"/>
        <v>-940.11</v>
      </c>
      <c r="EJ90" s="32">
        <f t="shared" si="227"/>
        <v>0</v>
      </c>
      <c r="EK90" s="32">
        <f t="shared" si="228"/>
        <v>0</v>
      </c>
      <c r="EL90" s="32">
        <f t="shared" si="229"/>
        <v>0</v>
      </c>
      <c r="EM90" s="32">
        <f t="shared" si="230"/>
        <v>0</v>
      </c>
      <c r="EN90" s="32">
        <f t="shared" si="231"/>
        <v>21.930000000000007</v>
      </c>
      <c r="EO90" s="32">
        <f t="shared" si="232"/>
        <v>526.52</v>
      </c>
      <c r="EP90" s="32">
        <f t="shared" si="233"/>
        <v>-59.279999999999752</v>
      </c>
      <c r="EQ90" s="32">
        <f t="shared" si="234"/>
        <v>0</v>
      </c>
      <c r="ER90" s="32">
        <f t="shared" si="235"/>
        <v>-21.029999999999944</v>
      </c>
    </row>
    <row r="91" spans="1:148" x14ac:dyDescent="0.25">
      <c r="A91" t="s">
        <v>459</v>
      </c>
      <c r="B91" s="1" t="s">
        <v>347</v>
      </c>
      <c r="C91" t="str">
        <f t="shared" ca="1" si="272"/>
        <v>SPCEXP</v>
      </c>
      <c r="D91" t="str">
        <f t="shared" ca="1" si="273"/>
        <v>Alberta-Saskatchewan Intertie - Export</v>
      </c>
      <c r="K91" s="51">
        <v>362.25</v>
      </c>
      <c r="Q91" s="32"/>
      <c r="R91" s="32"/>
      <c r="S91" s="32"/>
      <c r="T91" s="32"/>
      <c r="U91" s="32"/>
      <c r="V91" s="32"/>
      <c r="W91" s="32">
        <v>7121.43</v>
      </c>
      <c r="X91" s="32"/>
      <c r="Y91" s="32"/>
      <c r="Z91" s="32"/>
      <c r="AA91" s="32"/>
      <c r="AB91" s="32"/>
      <c r="AI91" s="2">
        <v>2.2999999999999998</v>
      </c>
      <c r="AO91" s="33"/>
      <c r="AP91" s="33"/>
      <c r="AQ91" s="33"/>
      <c r="AR91" s="33"/>
      <c r="AS91" s="33"/>
      <c r="AT91" s="33"/>
      <c r="AU91" s="33">
        <v>163.79</v>
      </c>
      <c r="AV91" s="33"/>
      <c r="AW91" s="33"/>
      <c r="AX91" s="33"/>
      <c r="AY91" s="33"/>
      <c r="AZ91" s="33"/>
      <c r="BA91" s="31">
        <f t="shared" si="236"/>
        <v>0</v>
      </c>
      <c r="BB91" s="31">
        <f t="shared" si="237"/>
        <v>0</v>
      </c>
      <c r="BC91" s="31">
        <f t="shared" si="238"/>
        <v>0</v>
      </c>
      <c r="BD91" s="31">
        <f t="shared" si="239"/>
        <v>0</v>
      </c>
      <c r="BE91" s="31">
        <f t="shared" si="240"/>
        <v>0</v>
      </c>
      <c r="BF91" s="31">
        <f t="shared" si="241"/>
        <v>0</v>
      </c>
      <c r="BG91" s="31">
        <f t="shared" si="242"/>
        <v>-25.64</v>
      </c>
      <c r="BH91" s="31">
        <f t="shared" si="243"/>
        <v>0</v>
      </c>
      <c r="BI91" s="31">
        <f t="shared" si="244"/>
        <v>0</v>
      </c>
      <c r="BJ91" s="31">
        <f t="shared" si="245"/>
        <v>0</v>
      </c>
      <c r="BK91" s="31">
        <f t="shared" si="246"/>
        <v>0</v>
      </c>
      <c r="BL91" s="31">
        <f t="shared" si="247"/>
        <v>0</v>
      </c>
      <c r="BM91" s="6">
        <v>2.2800000000000001E-2</v>
      </c>
      <c r="BN91" s="6">
        <v>2.2800000000000001E-2</v>
      </c>
      <c r="BO91" s="6">
        <v>2.2800000000000001E-2</v>
      </c>
      <c r="BP91" s="6">
        <v>2.2800000000000001E-2</v>
      </c>
      <c r="BQ91" s="6">
        <v>2.2800000000000001E-2</v>
      </c>
      <c r="BR91" s="6">
        <v>2.2800000000000001E-2</v>
      </c>
      <c r="BS91" s="6">
        <v>2.2800000000000001E-2</v>
      </c>
      <c r="BT91" s="6">
        <v>2.2800000000000001E-2</v>
      </c>
      <c r="BU91" s="6">
        <v>2.2800000000000001E-2</v>
      </c>
      <c r="BV91" s="6">
        <v>2.2800000000000001E-2</v>
      </c>
      <c r="BW91" s="6">
        <v>2.2800000000000001E-2</v>
      </c>
      <c r="BX91" s="6">
        <v>2.2800000000000001E-2</v>
      </c>
      <c r="BY91" s="31">
        <v>0</v>
      </c>
      <c r="BZ91" s="31">
        <v>0</v>
      </c>
      <c r="CA91" s="31">
        <v>0</v>
      </c>
      <c r="CB91" s="31">
        <v>0</v>
      </c>
      <c r="CC91" s="31">
        <v>0</v>
      </c>
      <c r="CD91" s="31">
        <v>0</v>
      </c>
      <c r="CE91" s="31">
        <v>162.37</v>
      </c>
      <c r="CF91" s="31">
        <v>0</v>
      </c>
      <c r="CG91" s="31">
        <v>0</v>
      </c>
      <c r="CH91" s="31">
        <v>0</v>
      </c>
      <c r="CI91" s="31">
        <v>0</v>
      </c>
      <c r="CJ91" s="31">
        <v>0</v>
      </c>
      <c r="CK91" s="32">
        <f t="shared" si="248"/>
        <v>0</v>
      </c>
      <c r="CL91" s="32">
        <f t="shared" si="249"/>
        <v>0</v>
      </c>
      <c r="CM91" s="32">
        <f t="shared" si="250"/>
        <v>0</v>
      </c>
      <c r="CN91" s="32">
        <f t="shared" si="251"/>
        <v>0</v>
      </c>
      <c r="CO91" s="32">
        <f t="shared" si="252"/>
        <v>0</v>
      </c>
      <c r="CP91" s="32">
        <f t="shared" si="253"/>
        <v>0</v>
      </c>
      <c r="CQ91" s="32">
        <f t="shared" si="254"/>
        <v>-28.49</v>
      </c>
      <c r="CR91" s="32">
        <f t="shared" si="255"/>
        <v>0</v>
      </c>
      <c r="CS91" s="32">
        <f t="shared" si="256"/>
        <v>0</v>
      </c>
      <c r="CT91" s="32">
        <f t="shared" si="257"/>
        <v>0</v>
      </c>
      <c r="CU91" s="32">
        <f t="shared" si="258"/>
        <v>0</v>
      </c>
      <c r="CV91" s="32">
        <f t="shared" si="259"/>
        <v>0</v>
      </c>
      <c r="CW91" s="31">
        <f t="shared" si="260"/>
        <v>0</v>
      </c>
      <c r="CX91" s="31">
        <f t="shared" si="261"/>
        <v>0</v>
      </c>
      <c r="CY91" s="31">
        <f t="shared" si="262"/>
        <v>0</v>
      </c>
      <c r="CZ91" s="31">
        <f t="shared" si="263"/>
        <v>0</v>
      </c>
      <c r="DA91" s="31">
        <f t="shared" si="264"/>
        <v>0</v>
      </c>
      <c r="DB91" s="31">
        <f t="shared" si="265"/>
        <v>0</v>
      </c>
      <c r="DC91" s="31">
        <f t="shared" si="266"/>
        <v>-4.269999999999996</v>
      </c>
      <c r="DD91" s="31">
        <f t="shared" si="267"/>
        <v>0</v>
      </c>
      <c r="DE91" s="31">
        <f t="shared" si="268"/>
        <v>0</v>
      </c>
      <c r="DF91" s="31">
        <f t="shared" si="269"/>
        <v>0</v>
      </c>
      <c r="DG91" s="31">
        <f t="shared" si="270"/>
        <v>0</v>
      </c>
      <c r="DH91" s="31">
        <f t="shared" si="271"/>
        <v>0</v>
      </c>
      <c r="DI91" s="32">
        <f t="shared" si="200"/>
        <v>0</v>
      </c>
      <c r="DJ91" s="32">
        <f t="shared" si="201"/>
        <v>0</v>
      </c>
      <c r="DK91" s="32">
        <f t="shared" si="202"/>
        <v>0</v>
      </c>
      <c r="DL91" s="32">
        <f t="shared" si="203"/>
        <v>0</v>
      </c>
      <c r="DM91" s="32">
        <f t="shared" si="204"/>
        <v>0</v>
      </c>
      <c r="DN91" s="32">
        <f t="shared" si="205"/>
        <v>0</v>
      </c>
      <c r="DO91" s="32">
        <f t="shared" si="206"/>
        <v>-0.21</v>
      </c>
      <c r="DP91" s="32">
        <f t="shared" si="207"/>
        <v>0</v>
      </c>
      <c r="DQ91" s="32">
        <f t="shared" si="208"/>
        <v>0</v>
      </c>
      <c r="DR91" s="32">
        <f t="shared" si="209"/>
        <v>0</v>
      </c>
      <c r="DS91" s="32">
        <f t="shared" si="210"/>
        <v>0</v>
      </c>
      <c r="DT91" s="32">
        <f t="shared" si="211"/>
        <v>0</v>
      </c>
      <c r="DU91" s="31">
        <f t="shared" si="212"/>
        <v>0</v>
      </c>
      <c r="DV91" s="31">
        <f t="shared" si="213"/>
        <v>0</v>
      </c>
      <c r="DW91" s="31">
        <f t="shared" si="214"/>
        <v>0</v>
      </c>
      <c r="DX91" s="31">
        <f t="shared" si="215"/>
        <v>0</v>
      </c>
      <c r="DY91" s="31">
        <f t="shared" si="216"/>
        <v>0</v>
      </c>
      <c r="DZ91" s="31">
        <f t="shared" si="217"/>
        <v>0</v>
      </c>
      <c r="EA91" s="31">
        <f t="shared" si="218"/>
        <v>-0.99</v>
      </c>
      <c r="EB91" s="31">
        <f t="shared" si="219"/>
        <v>0</v>
      </c>
      <c r="EC91" s="31">
        <f t="shared" si="220"/>
        <v>0</v>
      </c>
      <c r="ED91" s="31">
        <f t="shared" si="221"/>
        <v>0</v>
      </c>
      <c r="EE91" s="31">
        <f t="shared" si="222"/>
        <v>0</v>
      </c>
      <c r="EF91" s="31">
        <f t="shared" si="223"/>
        <v>0</v>
      </c>
      <c r="EG91" s="32">
        <f t="shared" si="224"/>
        <v>0</v>
      </c>
      <c r="EH91" s="32">
        <f t="shared" si="225"/>
        <v>0</v>
      </c>
      <c r="EI91" s="32">
        <f t="shared" si="226"/>
        <v>0</v>
      </c>
      <c r="EJ91" s="32">
        <f t="shared" si="227"/>
        <v>0</v>
      </c>
      <c r="EK91" s="32">
        <f t="shared" si="228"/>
        <v>0</v>
      </c>
      <c r="EL91" s="32">
        <f t="shared" si="229"/>
        <v>0</v>
      </c>
      <c r="EM91" s="32">
        <f t="shared" si="230"/>
        <v>-5.4699999999999962</v>
      </c>
      <c r="EN91" s="32">
        <f t="shared" si="231"/>
        <v>0</v>
      </c>
      <c r="EO91" s="32">
        <f t="shared" si="232"/>
        <v>0</v>
      </c>
      <c r="EP91" s="32">
        <f t="shared" si="233"/>
        <v>0</v>
      </c>
      <c r="EQ91" s="32">
        <f t="shared" si="234"/>
        <v>0</v>
      </c>
      <c r="ER91" s="32">
        <f t="shared" si="235"/>
        <v>0</v>
      </c>
    </row>
    <row r="92" spans="1:148" x14ac:dyDescent="0.25">
      <c r="A92" t="s">
        <v>459</v>
      </c>
      <c r="B92" s="1" t="s">
        <v>108</v>
      </c>
      <c r="C92" t="str">
        <f t="shared" ca="1" si="272"/>
        <v>BCHIMP</v>
      </c>
      <c r="D92" t="str">
        <f t="shared" ca="1" si="273"/>
        <v>Alberta-BC Intertie - Import</v>
      </c>
      <c r="E92" s="51">
        <v>115111</v>
      </c>
      <c r="F92" s="51">
        <v>128106</v>
      </c>
      <c r="G92" s="51">
        <v>163506</v>
      </c>
      <c r="H92" s="51">
        <v>258542</v>
      </c>
      <c r="I92" s="51">
        <v>247069</v>
      </c>
      <c r="J92" s="51">
        <v>246561</v>
      </c>
      <c r="K92" s="51">
        <v>293637</v>
      </c>
      <c r="L92" s="51">
        <v>178864</v>
      </c>
      <c r="M92" s="51">
        <v>74279</v>
      </c>
      <c r="N92" s="51">
        <v>107905</v>
      </c>
      <c r="O92" s="51">
        <v>173958</v>
      </c>
      <c r="P92" s="51">
        <v>160000</v>
      </c>
      <c r="Q92" s="32">
        <v>12485877.050000001</v>
      </c>
      <c r="R92" s="32">
        <v>6312265.9000000004</v>
      </c>
      <c r="S92" s="32">
        <v>8698877.9900000002</v>
      </c>
      <c r="T92" s="32">
        <v>9521614.4600000009</v>
      </c>
      <c r="U92" s="32">
        <v>6514216.4400000004</v>
      </c>
      <c r="V92" s="32">
        <v>8255185.2199999997</v>
      </c>
      <c r="W92" s="32">
        <v>14660188.58</v>
      </c>
      <c r="X92" s="32">
        <v>5711266.5599999996</v>
      </c>
      <c r="Y92" s="32">
        <v>6886784.5599999996</v>
      </c>
      <c r="Z92" s="32">
        <v>12191675.710000001</v>
      </c>
      <c r="AA92" s="32">
        <v>18160776.350000001</v>
      </c>
      <c r="AB92" s="32">
        <v>11034284.16</v>
      </c>
      <c r="AC92" s="2">
        <v>2.2599999999999998</v>
      </c>
      <c r="AD92" s="2">
        <v>2.2599999999999998</v>
      </c>
      <c r="AE92" s="2">
        <v>2.2599999999999998</v>
      </c>
      <c r="AF92" s="2">
        <v>2.2599999999999998</v>
      </c>
      <c r="AG92" s="2">
        <v>2.2599999999999998</v>
      </c>
      <c r="AH92" s="2">
        <v>2.2599999999999998</v>
      </c>
      <c r="AI92" s="2">
        <v>2.2599999999999998</v>
      </c>
      <c r="AJ92" s="2">
        <v>1.69</v>
      </c>
      <c r="AK92" s="2">
        <v>1.69</v>
      </c>
      <c r="AL92" s="2">
        <v>1.69</v>
      </c>
      <c r="AM92" s="2">
        <v>1.69</v>
      </c>
      <c r="AN92" s="2">
        <v>1.69</v>
      </c>
      <c r="AO92" s="33">
        <v>282180.82</v>
      </c>
      <c r="AP92" s="33">
        <v>142657.21</v>
      </c>
      <c r="AQ92" s="33">
        <v>196594.64</v>
      </c>
      <c r="AR92" s="33">
        <v>215188.49</v>
      </c>
      <c r="AS92" s="33">
        <v>147221.29</v>
      </c>
      <c r="AT92" s="33">
        <v>186567.19</v>
      </c>
      <c r="AU92" s="33">
        <v>331320.26</v>
      </c>
      <c r="AV92" s="33">
        <v>96520.4</v>
      </c>
      <c r="AW92" s="33">
        <v>116386.66</v>
      </c>
      <c r="AX92" s="33">
        <v>206039.32</v>
      </c>
      <c r="AY92" s="33">
        <v>306917.12</v>
      </c>
      <c r="AZ92" s="33">
        <v>186479.4</v>
      </c>
      <c r="BA92" s="31">
        <f t="shared" si="236"/>
        <v>1248.5899999999999</v>
      </c>
      <c r="BB92" s="31">
        <f t="shared" si="237"/>
        <v>631.23</v>
      </c>
      <c r="BC92" s="31">
        <f t="shared" si="238"/>
        <v>869.89</v>
      </c>
      <c r="BD92" s="31">
        <f t="shared" si="239"/>
        <v>-34277.81</v>
      </c>
      <c r="BE92" s="31">
        <f t="shared" si="240"/>
        <v>-23451.18</v>
      </c>
      <c r="BF92" s="31">
        <f t="shared" si="241"/>
        <v>-29718.67</v>
      </c>
      <c r="BG92" s="31">
        <f t="shared" si="242"/>
        <v>-52776.68</v>
      </c>
      <c r="BH92" s="31">
        <f t="shared" si="243"/>
        <v>-51401.4</v>
      </c>
      <c r="BI92" s="31">
        <f t="shared" si="244"/>
        <v>-61981.06</v>
      </c>
      <c r="BJ92" s="31">
        <f t="shared" si="245"/>
        <v>-67054.22</v>
      </c>
      <c r="BK92" s="31">
        <f t="shared" si="246"/>
        <v>-99884.27</v>
      </c>
      <c r="BL92" s="31">
        <f t="shared" si="247"/>
        <v>-60688.56</v>
      </c>
      <c r="BM92" s="6">
        <v>4.7000000000000002E-3</v>
      </c>
      <c r="BN92" s="6">
        <v>4.7000000000000002E-3</v>
      </c>
      <c r="BO92" s="6">
        <v>4.7000000000000002E-3</v>
      </c>
      <c r="BP92" s="6">
        <v>4.7000000000000002E-3</v>
      </c>
      <c r="BQ92" s="6">
        <v>4.7000000000000002E-3</v>
      </c>
      <c r="BR92" s="6">
        <v>4.7000000000000002E-3</v>
      </c>
      <c r="BS92" s="6">
        <v>4.7000000000000002E-3</v>
      </c>
      <c r="BT92" s="6">
        <v>4.7000000000000002E-3</v>
      </c>
      <c r="BU92" s="6">
        <v>4.7000000000000002E-3</v>
      </c>
      <c r="BV92" s="6">
        <v>4.7000000000000002E-3</v>
      </c>
      <c r="BW92" s="6">
        <v>4.7000000000000002E-3</v>
      </c>
      <c r="BX92" s="6">
        <v>4.7000000000000002E-3</v>
      </c>
      <c r="BY92" s="31">
        <v>58683.62</v>
      </c>
      <c r="BZ92" s="31">
        <v>29667.65</v>
      </c>
      <c r="CA92" s="31">
        <v>40884.730000000003</v>
      </c>
      <c r="CB92" s="31">
        <v>44751.59</v>
      </c>
      <c r="CC92" s="31">
        <v>30616.82</v>
      </c>
      <c r="CD92" s="31">
        <v>38799.370000000003</v>
      </c>
      <c r="CE92" s="31">
        <v>68902.89</v>
      </c>
      <c r="CF92" s="31">
        <v>26842.95</v>
      </c>
      <c r="CG92" s="31">
        <v>32367.89</v>
      </c>
      <c r="CH92" s="31">
        <v>57300.88</v>
      </c>
      <c r="CI92" s="31">
        <v>85355.65</v>
      </c>
      <c r="CJ92" s="31">
        <v>51861.14</v>
      </c>
      <c r="CK92" s="32">
        <f t="shared" si="248"/>
        <v>-49943.51</v>
      </c>
      <c r="CL92" s="32">
        <f t="shared" si="249"/>
        <v>-25249.06</v>
      </c>
      <c r="CM92" s="32">
        <f t="shared" si="250"/>
        <v>-34795.51</v>
      </c>
      <c r="CN92" s="32">
        <f t="shared" si="251"/>
        <v>-38086.46</v>
      </c>
      <c r="CO92" s="32">
        <f t="shared" si="252"/>
        <v>-26056.87</v>
      </c>
      <c r="CP92" s="32">
        <f t="shared" si="253"/>
        <v>-33020.74</v>
      </c>
      <c r="CQ92" s="32">
        <f t="shared" si="254"/>
        <v>-58640.75</v>
      </c>
      <c r="CR92" s="32">
        <f t="shared" si="255"/>
        <v>-22845.07</v>
      </c>
      <c r="CS92" s="32">
        <f t="shared" si="256"/>
        <v>-27547.14</v>
      </c>
      <c r="CT92" s="32">
        <f t="shared" si="257"/>
        <v>-48766.7</v>
      </c>
      <c r="CU92" s="32">
        <f t="shared" si="258"/>
        <v>-72643.11</v>
      </c>
      <c r="CV92" s="32">
        <f t="shared" si="259"/>
        <v>-44137.14</v>
      </c>
      <c r="CW92" s="31">
        <f t="shared" si="260"/>
        <v>-274689.30000000005</v>
      </c>
      <c r="CX92" s="31">
        <f t="shared" si="261"/>
        <v>-138869.85</v>
      </c>
      <c r="CY92" s="31">
        <f t="shared" si="262"/>
        <v>-191375.31000000003</v>
      </c>
      <c r="CZ92" s="31">
        <f t="shared" si="263"/>
        <v>-174245.55</v>
      </c>
      <c r="DA92" s="31">
        <f t="shared" si="264"/>
        <v>-119210.16</v>
      </c>
      <c r="DB92" s="31">
        <f t="shared" si="265"/>
        <v>-151069.89000000001</v>
      </c>
      <c r="DC92" s="31">
        <f t="shared" si="266"/>
        <v>-268281.44</v>
      </c>
      <c r="DD92" s="31">
        <f t="shared" si="267"/>
        <v>-41121.119999999988</v>
      </c>
      <c r="DE92" s="31">
        <f t="shared" si="268"/>
        <v>-49584.850000000006</v>
      </c>
      <c r="DF92" s="31">
        <f t="shared" si="269"/>
        <v>-130450.92000000001</v>
      </c>
      <c r="DG92" s="31">
        <f t="shared" si="270"/>
        <v>-194320.31</v>
      </c>
      <c r="DH92" s="31">
        <f t="shared" si="271"/>
        <v>-118066.84</v>
      </c>
      <c r="DI92" s="32">
        <f t="shared" si="200"/>
        <v>-13734.47</v>
      </c>
      <c r="DJ92" s="32">
        <f t="shared" si="201"/>
        <v>-6943.49</v>
      </c>
      <c r="DK92" s="32">
        <f t="shared" si="202"/>
        <v>-9568.77</v>
      </c>
      <c r="DL92" s="32">
        <f t="shared" si="203"/>
        <v>-8712.2800000000007</v>
      </c>
      <c r="DM92" s="32">
        <f t="shared" si="204"/>
        <v>-5960.51</v>
      </c>
      <c r="DN92" s="32">
        <f t="shared" si="205"/>
        <v>-7553.49</v>
      </c>
      <c r="DO92" s="32">
        <f t="shared" si="206"/>
        <v>-13414.07</v>
      </c>
      <c r="DP92" s="32">
        <f t="shared" si="207"/>
        <v>-2056.06</v>
      </c>
      <c r="DQ92" s="32">
        <f t="shared" si="208"/>
        <v>-2479.2399999999998</v>
      </c>
      <c r="DR92" s="32">
        <f t="shared" si="209"/>
        <v>-6522.55</v>
      </c>
      <c r="DS92" s="32">
        <f t="shared" si="210"/>
        <v>-9716.02</v>
      </c>
      <c r="DT92" s="32">
        <f t="shared" si="211"/>
        <v>-5903.34</v>
      </c>
      <c r="DU92" s="31">
        <f t="shared" si="212"/>
        <v>-67245.91</v>
      </c>
      <c r="DV92" s="31">
        <f t="shared" si="213"/>
        <v>-33672.870000000003</v>
      </c>
      <c r="DW92" s="31">
        <f t="shared" si="214"/>
        <v>-45987.29</v>
      </c>
      <c r="DX92" s="31">
        <f t="shared" si="215"/>
        <v>-41465.17</v>
      </c>
      <c r="DY92" s="31">
        <f t="shared" si="216"/>
        <v>-28099.7</v>
      </c>
      <c r="DZ92" s="31">
        <f t="shared" si="217"/>
        <v>-35257.660000000003</v>
      </c>
      <c r="EA92" s="31">
        <f t="shared" si="218"/>
        <v>-62008.51</v>
      </c>
      <c r="EB92" s="31">
        <f t="shared" si="219"/>
        <v>-9408.64</v>
      </c>
      <c r="EC92" s="31">
        <f t="shared" si="220"/>
        <v>-11229.67</v>
      </c>
      <c r="ED92" s="31">
        <f t="shared" si="221"/>
        <v>-29249.67</v>
      </c>
      <c r="EE92" s="31">
        <f t="shared" si="222"/>
        <v>-43117.83</v>
      </c>
      <c r="EF92" s="31">
        <f t="shared" si="223"/>
        <v>-25931.78</v>
      </c>
      <c r="EG92" s="32">
        <f t="shared" si="224"/>
        <v>-355669.68000000005</v>
      </c>
      <c r="EH92" s="32">
        <f t="shared" si="225"/>
        <v>-179486.21</v>
      </c>
      <c r="EI92" s="32">
        <f t="shared" si="226"/>
        <v>-246931.37000000002</v>
      </c>
      <c r="EJ92" s="32">
        <f t="shared" si="227"/>
        <v>-224423</v>
      </c>
      <c r="EK92" s="32">
        <f t="shared" si="228"/>
        <v>-153270.37</v>
      </c>
      <c r="EL92" s="32">
        <f t="shared" si="229"/>
        <v>-193881.04</v>
      </c>
      <c r="EM92" s="32">
        <f t="shared" si="230"/>
        <v>-343704.02</v>
      </c>
      <c r="EN92" s="32">
        <f t="shared" si="231"/>
        <v>-52585.819999999985</v>
      </c>
      <c r="EO92" s="32">
        <f t="shared" si="232"/>
        <v>-63293.760000000002</v>
      </c>
      <c r="EP92" s="32">
        <f t="shared" si="233"/>
        <v>-166223.14000000001</v>
      </c>
      <c r="EQ92" s="32">
        <f t="shared" si="234"/>
        <v>-247154.15999999997</v>
      </c>
      <c r="ER92" s="32">
        <f t="shared" si="235"/>
        <v>-149901.96</v>
      </c>
    </row>
    <row r="93" spans="1:148" x14ac:dyDescent="0.25">
      <c r="A93" t="s">
        <v>459</v>
      </c>
      <c r="B93" s="1" t="s">
        <v>402</v>
      </c>
      <c r="C93" t="str">
        <f t="shared" ca="1" si="272"/>
        <v>SPCIMP</v>
      </c>
      <c r="D93" t="str">
        <f t="shared" ca="1" si="273"/>
        <v>Alberta-Saskatchewan Intertie - Import</v>
      </c>
      <c r="E93" s="51">
        <v>358</v>
      </c>
      <c r="F93" s="51">
        <v>1469</v>
      </c>
      <c r="G93" s="51">
        <v>53</v>
      </c>
      <c r="H93" s="51">
        <v>18937</v>
      </c>
      <c r="I93" s="51">
        <v>27214</v>
      </c>
      <c r="J93" s="51">
        <v>3555</v>
      </c>
      <c r="K93" s="51">
        <v>1940</v>
      </c>
      <c r="L93" s="51">
        <v>10972</v>
      </c>
      <c r="M93" s="51">
        <v>16661</v>
      </c>
      <c r="O93" s="51">
        <v>10</v>
      </c>
      <c r="P93" s="51">
        <v>48</v>
      </c>
      <c r="Q93" s="32">
        <v>14858.16</v>
      </c>
      <c r="R93" s="32">
        <v>47813.279999999999</v>
      </c>
      <c r="S93" s="32">
        <v>1369.69</v>
      </c>
      <c r="T93" s="32">
        <v>1023249.6</v>
      </c>
      <c r="U93" s="32">
        <v>815937.26</v>
      </c>
      <c r="V93" s="32">
        <v>116705.04</v>
      </c>
      <c r="W93" s="32">
        <v>97871.91</v>
      </c>
      <c r="X93" s="32">
        <v>404394.73</v>
      </c>
      <c r="Y93" s="32">
        <v>1827421.8</v>
      </c>
      <c r="Z93" s="32"/>
      <c r="AA93" s="32">
        <v>356.3</v>
      </c>
      <c r="AB93" s="32">
        <v>998.94</v>
      </c>
      <c r="AC93" s="2">
        <v>5.6</v>
      </c>
      <c r="AD93" s="2">
        <v>5.6</v>
      </c>
      <c r="AE93" s="2">
        <v>5.6</v>
      </c>
      <c r="AF93" s="2">
        <v>5.6</v>
      </c>
      <c r="AG93" s="2">
        <v>5.6</v>
      </c>
      <c r="AH93" s="2">
        <v>5.6</v>
      </c>
      <c r="AI93" s="2">
        <v>5.6</v>
      </c>
      <c r="AJ93" s="2">
        <v>4.9000000000000004</v>
      </c>
      <c r="AK93" s="2">
        <v>4.9000000000000004</v>
      </c>
      <c r="AM93" s="2">
        <v>4.9000000000000004</v>
      </c>
      <c r="AN93" s="2">
        <v>4.9000000000000004</v>
      </c>
      <c r="AO93" s="33">
        <v>832.06</v>
      </c>
      <c r="AP93" s="33">
        <v>2677.54</v>
      </c>
      <c r="AQ93" s="33">
        <v>76.7</v>
      </c>
      <c r="AR93" s="33">
        <v>57301.98</v>
      </c>
      <c r="AS93" s="33">
        <v>45692.49</v>
      </c>
      <c r="AT93" s="33">
        <v>6535.48</v>
      </c>
      <c r="AU93" s="33">
        <v>5480.83</v>
      </c>
      <c r="AV93" s="33">
        <v>19815.34</v>
      </c>
      <c r="AW93" s="33">
        <v>89543.67</v>
      </c>
      <c r="AX93" s="33"/>
      <c r="AY93" s="33">
        <v>17.46</v>
      </c>
      <c r="AZ93" s="33">
        <v>48.95</v>
      </c>
      <c r="BA93" s="31">
        <f t="shared" si="236"/>
        <v>1.49</v>
      </c>
      <c r="BB93" s="31">
        <f t="shared" si="237"/>
        <v>4.78</v>
      </c>
      <c r="BC93" s="31">
        <f t="shared" si="238"/>
        <v>0.14000000000000001</v>
      </c>
      <c r="BD93" s="31">
        <f t="shared" si="239"/>
        <v>-3683.7</v>
      </c>
      <c r="BE93" s="31">
        <f t="shared" si="240"/>
        <v>-2937.37</v>
      </c>
      <c r="BF93" s="31">
        <f t="shared" si="241"/>
        <v>-420.14</v>
      </c>
      <c r="BG93" s="31">
        <f t="shared" si="242"/>
        <v>-352.34</v>
      </c>
      <c r="BH93" s="31">
        <f t="shared" si="243"/>
        <v>-3639.55</v>
      </c>
      <c r="BI93" s="31">
        <f t="shared" si="244"/>
        <v>-16446.8</v>
      </c>
      <c r="BJ93" s="31">
        <f t="shared" si="245"/>
        <v>0</v>
      </c>
      <c r="BK93" s="31">
        <f t="shared" si="246"/>
        <v>-1.96</v>
      </c>
      <c r="BL93" s="31">
        <f t="shared" si="247"/>
        <v>-5.49</v>
      </c>
      <c r="BM93" s="6">
        <v>5.4399999999999997E-2</v>
      </c>
      <c r="BN93" s="6">
        <v>5.4399999999999997E-2</v>
      </c>
      <c r="BO93" s="6">
        <v>5.4399999999999997E-2</v>
      </c>
      <c r="BP93" s="6">
        <v>5.4399999999999997E-2</v>
      </c>
      <c r="BQ93" s="6">
        <v>5.4399999999999997E-2</v>
      </c>
      <c r="BR93" s="6">
        <v>5.4399999999999997E-2</v>
      </c>
      <c r="BS93" s="6">
        <v>5.4399999999999997E-2</v>
      </c>
      <c r="BT93" s="6">
        <v>5.4399999999999997E-2</v>
      </c>
      <c r="BU93" s="6">
        <v>5.4399999999999997E-2</v>
      </c>
      <c r="BV93" s="6">
        <v>5.4399999999999997E-2</v>
      </c>
      <c r="BW93" s="6">
        <v>5.4399999999999997E-2</v>
      </c>
      <c r="BX93" s="6">
        <v>5.4399999999999997E-2</v>
      </c>
      <c r="BY93" s="31">
        <v>808.28</v>
      </c>
      <c r="BZ93" s="31">
        <v>2601.04</v>
      </c>
      <c r="CA93" s="31">
        <v>74.510000000000005</v>
      </c>
      <c r="CB93" s="31">
        <v>55664.78</v>
      </c>
      <c r="CC93" s="31">
        <v>44386.99</v>
      </c>
      <c r="CD93" s="31">
        <v>6348.75</v>
      </c>
      <c r="CE93" s="31">
        <v>5324.23</v>
      </c>
      <c r="CF93" s="31">
        <v>21999.07</v>
      </c>
      <c r="CG93" s="31">
        <v>99411.75</v>
      </c>
      <c r="CH93" s="31">
        <v>0</v>
      </c>
      <c r="CI93" s="31">
        <v>19.38</v>
      </c>
      <c r="CJ93" s="31">
        <v>54.34</v>
      </c>
      <c r="CK93" s="32">
        <f t="shared" si="248"/>
        <v>-59.43</v>
      </c>
      <c r="CL93" s="32">
        <f t="shared" si="249"/>
        <v>-191.25</v>
      </c>
      <c r="CM93" s="32">
        <f t="shared" si="250"/>
        <v>-5.48</v>
      </c>
      <c r="CN93" s="32">
        <f t="shared" si="251"/>
        <v>-4093</v>
      </c>
      <c r="CO93" s="32">
        <f t="shared" si="252"/>
        <v>-3263.75</v>
      </c>
      <c r="CP93" s="32">
        <f t="shared" si="253"/>
        <v>-466.82</v>
      </c>
      <c r="CQ93" s="32">
        <f t="shared" si="254"/>
        <v>-391.49</v>
      </c>
      <c r="CR93" s="32">
        <f t="shared" si="255"/>
        <v>-1617.58</v>
      </c>
      <c r="CS93" s="32">
        <f t="shared" si="256"/>
        <v>-7309.69</v>
      </c>
      <c r="CT93" s="32">
        <f t="shared" si="257"/>
        <v>0</v>
      </c>
      <c r="CU93" s="32">
        <f t="shared" si="258"/>
        <v>-1.43</v>
      </c>
      <c r="CV93" s="32">
        <f t="shared" si="259"/>
        <v>-4</v>
      </c>
      <c r="CW93" s="31">
        <f t="shared" si="260"/>
        <v>-84.699999999999918</v>
      </c>
      <c r="CX93" s="31">
        <f t="shared" si="261"/>
        <v>-272.52999999999997</v>
      </c>
      <c r="CY93" s="31">
        <f t="shared" si="262"/>
        <v>-7.8100000000000014</v>
      </c>
      <c r="CZ93" s="31">
        <f t="shared" si="263"/>
        <v>-2046.5000000000045</v>
      </c>
      <c r="DA93" s="31">
        <f t="shared" si="264"/>
        <v>-1631.88</v>
      </c>
      <c r="DB93" s="31">
        <f t="shared" si="265"/>
        <v>-233.40999999999929</v>
      </c>
      <c r="DC93" s="31">
        <f t="shared" si="266"/>
        <v>-195.75000000000017</v>
      </c>
      <c r="DD93" s="31">
        <f t="shared" si="267"/>
        <v>4205.699999999998</v>
      </c>
      <c r="DE93" s="31">
        <f t="shared" si="268"/>
        <v>19005.189999999999</v>
      </c>
      <c r="DF93" s="31">
        <f t="shared" si="269"/>
        <v>0</v>
      </c>
      <c r="DG93" s="31">
        <f t="shared" si="270"/>
        <v>2.4499999999999984</v>
      </c>
      <c r="DH93" s="31">
        <f t="shared" si="271"/>
        <v>6.8800000000000008</v>
      </c>
      <c r="DI93" s="32">
        <f t="shared" si="200"/>
        <v>-4.24</v>
      </c>
      <c r="DJ93" s="32">
        <f t="shared" si="201"/>
        <v>-13.63</v>
      </c>
      <c r="DK93" s="32">
        <f t="shared" si="202"/>
        <v>-0.39</v>
      </c>
      <c r="DL93" s="32">
        <f t="shared" si="203"/>
        <v>-102.33</v>
      </c>
      <c r="DM93" s="32">
        <f t="shared" si="204"/>
        <v>-81.59</v>
      </c>
      <c r="DN93" s="32">
        <f t="shared" si="205"/>
        <v>-11.67</v>
      </c>
      <c r="DO93" s="32">
        <f t="shared" si="206"/>
        <v>-9.7899999999999991</v>
      </c>
      <c r="DP93" s="32">
        <f t="shared" si="207"/>
        <v>210.29</v>
      </c>
      <c r="DQ93" s="32">
        <f t="shared" si="208"/>
        <v>950.26</v>
      </c>
      <c r="DR93" s="32">
        <f t="shared" si="209"/>
        <v>0</v>
      </c>
      <c r="DS93" s="32">
        <f t="shared" si="210"/>
        <v>0.12</v>
      </c>
      <c r="DT93" s="32">
        <f t="shared" si="211"/>
        <v>0.34</v>
      </c>
      <c r="DU93" s="31">
        <f t="shared" si="212"/>
        <v>-20.74</v>
      </c>
      <c r="DV93" s="31">
        <f t="shared" si="213"/>
        <v>-66.08</v>
      </c>
      <c r="DW93" s="31">
        <f t="shared" si="214"/>
        <v>-1.88</v>
      </c>
      <c r="DX93" s="31">
        <f t="shared" si="215"/>
        <v>-487.01</v>
      </c>
      <c r="DY93" s="31">
        <f t="shared" si="216"/>
        <v>-384.66</v>
      </c>
      <c r="DZ93" s="31">
        <f t="shared" si="217"/>
        <v>-54.47</v>
      </c>
      <c r="EA93" s="31">
        <f t="shared" si="218"/>
        <v>-45.24</v>
      </c>
      <c r="EB93" s="31">
        <f t="shared" si="219"/>
        <v>962.28</v>
      </c>
      <c r="EC93" s="31">
        <f t="shared" si="220"/>
        <v>4304.18</v>
      </c>
      <c r="ED93" s="31">
        <f t="shared" si="221"/>
        <v>0</v>
      </c>
      <c r="EE93" s="31">
        <f t="shared" si="222"/>
        <v>0.54</v>
      </c>
      <c r="EF93" s="31">
        <f t="shared" si="223"/>
        <v>1.51</v>
      </c>
      <c r="EG93" s="32">
        <f t="shared" si="224"/>
        <v>-109.67999999999991</v>
      </c>
      <c r="EH93" s="32">
        <f t="shared" si="225"/>
        <v>-352.23999999999995</v>
      </c>
      <c r="EI93" s="32">
        <f t="shared" si="226"/>
        <v>-10.080000000000002</v>
      </c>
      <c r="EJ93" s="32">
        <f t="shared" si="227"/>
        <v>-2635.8400000000047</v>
      </c>
      <c r="EK93" s="32">
        <f t="shared" si="228"/>
        <v>-2098.13</v>
      </c>
      <c r="EL93" s="32">
        <f t="shared" si="229"/>
        <v>-299.54999999999927</v>
      </c>
      <c r="EM93" s="32">
        <f t="shared" si="230"/>
        <v>-250.78000000000017</v>
      </c>
      <c r="EN93" s="32">
        <f t="shared" si="231"/>
        <v>5378.2699999999977</v>
      </c>
      <c r="EO93" s="32">
        <f t="shared" si="232"/>
        <v>24259.629999999997</v>
      </c>
      <c r="EP93" s="32">
        <f t="shared" si="233"/>
        <v>0</v>
      </c>
      <c r="EQ93" s="32">
        <f t="shared" si="234"/>
        <v>3.1099999999999985</v>
      </c>
      <c r="ER93" s="32">
        <f t="shared" si="235"/>
        <v>8.73</v>
      </c>
    </row>
    <row r="94" spans="1:148" x14ac:dyDescent="0.25">
      <c r="A94" t="s">
        <v>476</v>
      </c>
      <c r="B94" s="1" t="s">
        <v>281</v>
      </c>
      <c r="C94" t="str">
        <f t="shared" ca="1" si="272"/>
        <v>RB2</v>
      </c>
      <c r="D94" t="str">
        <f t="shared" ca="1" si="273"/>
        <v>Rainbow #2</v>
      </c>
      <c r="E94" s="51">
        <v>4492.3415999999997</v>
      </c>
      <c r="F94" s="51">
        <v>1879.0776000000001</v>
      </c>
      <c r="G94" s="51">
        <v>2271.4679999999998</v>
      </c>
      <c r="H94" s="51">
        <v>284.36399999999998</v>
      </c>
      <c r="I94" s="51">
        <v>33.982799999999997</v>
      </c>
      <c r="J94" s="51">
        <v>200.274</v>
      </c>
      <c r="K94" s="51">
        <v>340.41239999999999</v>
      </c>
      <c r="L94" s="51">
        <v>433.49400000000003</v>
      </c>
      <c r="M94" s="51">
        <v>980.05319999999995</v>
      </c>
      <c r="N94" s="51">
        <v>1168.6872000000001</v>
      </c>
      <c r="Q94" s="32">
        <v>930446.61</v>
      </c>
      <c r="R94" s="32">
        <v>122143.99</v>
      </c>
      <c r="S94" s="32">
        <v>184626.73</v>
      </c>
      <c r="T94" s="32">
        <v>174350.93</v>
      </c>
      <c r="U94" s="32">
        <v>22732.51</v>
      </c>
      <c r="V94" s="32">
        <v>84915.28</v>
      </c>
      <c r="W94" s="32">
        <v>265480.07</v>
      </c>
      <c r="X94" s="32">
        <v>275040.15999999997</v>
      </c>
      <c r="Y94" s="32">
        <v>464416.04</v>
      </c>
      <c r="Z94" s="32">
        <v>187083.77</v>
      </c>
      <c r="AA94" s="32"/>
      <c r="AB94" s="32"/>
      <c r="AC94" s="2">
        <v>2.34</v>
      </c>
      <c r="AD94" s="2">
        <v>2.34</v>
      </c>
      <c r="AE94" s="2">
        <v>2.34</v>
      </c>
      <c r="AF94" s="2">
        <v>2</v>
      </c>
      <c r="AG94" s="2">
        <v>2</v>
      </c>
      <c r="AH94" s="2">
        <v>2</v>
      </c>
      <c r="AI94" s="2">
        <v>2</v>
      </c>
      <c r="AJ94" s="2">
        <v>1.5</v>
      </c>
      <c r="AK94" s="2">
        <v>1.5</v>
      </c>
      <c r="AL94" s="2">
        <v>1.5</v>
      </c>
      <c r="AO94" s="33">
        <v>21772.45</v>
      </c>
      <c r="AP94" s="33">
        <v>2858.17</v>
      </c>
      <c r="AQ94" s="33">
        <v>4320.2700000000004</v>
      </c>
      <c r="AR94" s="33">
        <v>3487.02</v>
      </c>
      <c r="AS94" s="33">
        <v>454.65</v>
      </c>
      <c r="AT94" s="33">
        <v>1698.31</v>
      </c>
      <c r="AU94" s="33">
        <v>5309.6</v>
      </c>
      <c r="AV94" s="33">
        <v>4125.6000000000004</v>
      </c>
      <c r="AW94" s="33">
        <v>6966.24</v>
      </c>
      <c r="AX94" s="33">
        <v>2806.26</v>
      </c>
      <c r="AY94" s="33"/>
      <c r="AZ94" s="33"/>
      <c r="BA94" s="31">
        <f t="shared" si="236"/>
        <v>93.04</v>
      </c>
      <c r="BB94" s="31">
        <f t="shared" si="237"/>
        <v>12.21</v>
      </c>
      <c r="BC94" s="31">
        <f t="shared" si="238"/>
        <v>18.46</v>
      </c>
      <c r="BD94" s="31">
        <f t="shared" si="239"/>
        <v>-627.66</v>
      </c>
      <c r="BE94" s="31">
        <f t="shared" si="240"/>
        <v>-81.84</v>
      </c>
      <c r="BF94" s="31">
        <f t="shared" si="241"/>
        <v>-305.7</v>
      </c>
      <c r="BG94" s="31">
        <f t="shared" si="242"/>
        <v>-955.73</v>
      </c>
      <c r="BH94" s="31">
        <f t="shared" si="243"/>
        <v>-2475.36</v>
      </c>
      <c r="BI94" s="31">
        <f t="shared" si="244"/>
        <v>-4179.74</v>
      </c>
      <c r="BJ94" s="31">
        <f t="shared" si="245"/>
        <v>-1028.96</v>
      </c>
      <c r="BK94" s="31">
        <f t="shared" si="246"/>
        <v>0</v>
      </c>
      <c r="BL94" s="31">
        <f t="shared" si="247"/>
        <v>0</v>
      </c>
      <c r="BM94" s="6">
        <v>-2.9000000000000001E-2</v>
      </c>
      <c r="BN94" s="6">
        <v>-2.9000000000000001E-2</v>
      </c>
      <c r="BO94" s="6">
        <v>-2.9000000000000001E-2</v>
      </c>
      <c r="BP94" s="6">
        <v>-2.9000000000000001E-2</v>
      </c>
      <c r="BQ94" s="6">
        <v>-2.9000000000000001E-2</v>
      </c>
      <c r="BR94" s="6">
        <v>-2.9000000000000001E-2</v>
      </c>
      <c r="BS94" s="6">
        <v>-2.9000000000000001E-2</v>
      </c>
      <c r="BT94" s="6">
        <v>-2.9000000000000001E-2</v>
      </c>
      <c r="BU94" s="6">
        <v>-2.9000000000000001E-2</v>
      </c>
      <c r="BV94" s="6">
        <v>-2.9000000000000001E-2</v>
      </c>
      <c r="BW94" s="6">
        <v>-2.9000000000000001E-2</v>
      </c>
      <c r="BX94" s="6">
        <v>-2.9000000000000001E-2</v>
      </c>
      <c r="BY94" s="31">
        <v>-26982.95</v>
      </c>
      <c r="BZ94" s="31">
        <v>-3542.18</v>
      </c>
      <c r="CA94" s="31">
        <v>-5354.18</v>
      </c>
      <c r="CB94" s="31">
        <v>-5056.18</v>
      </c>
      <c r="CC94" s="31">
        <v>-659.24</v>
      </c>
      <c r="CD94" s="31">
        <v>-2462.54</v>
      </c>
      <c r="CE94" s="31">
        <v>-7698.92</v>
      </c>
      <c r="CF94" s="31">
        <v>-7976.16</v>
      </c>
      <c r="CG94" s="31">
        <v>-13468.07</v>
      </c>
      <c r="CH94" s="31">
        <v>-5425.43</v>
      </c>
      <c r="CI94" s="31">
        <v>0</v>
      </c>
      <c r="CJ94" s="31">
        <v>0</v>
      </c>
      <c r="CK94" s="32">
        <f t="shared" si="248"/>
        <v>-3721.79</v>
      </c>
      <c r="CL94" s="32">
        <f t="shared" si="249"/>
        <v>-488.58</v>
      </c>
      <c r="CM94" s="32">
        <f t="shared" si="250"/>
        <v>-738.51</v>
      </c>
      <c r="CN94" s="32">
        <f t="shared" si="251"/>
        <v>-697.4</v>
      </c>
      <c r="CO94" s="32">
        <f t="shared" si="252"/>
        <v>-90.93</v>
      </c>
      <c r="CP94" s="32">
        <f t="shared" si="253"/>
        <v>-339.66</v>
      </c>
      <c r="CQ94" s="32">
        <f t="shared" si="254"/>
        <v>-1061.92</v>
      </c>
      <c r="CR94" s="32">
        <f t="shared" si="255"/>
        <v>-1100.1600000000001</v>
      </c>
      <c r="CS94" s="32">
        <f t="shared" si="256"/>
        <v>-1857.66</v>
      </c>
      <c r="CT94" s="32">
        <f t="shared" si="257"/>
        <v>-748.34</v>
      </c>
      <c r="CU94" s="32">
        <f t="shared" si="258"/>
        <v>0</v>
      </c>
      <c r="CV94" s="32">
        <f t="shared" si="259"/>
        <v>0</v>
      </c>
      <c r="CW94" s="31">
        <f t="shared" si="260"/>
        <v>-52570.23</v>
      </c>
      <c r="CX94" s="31">
        <f t="shared" si="261"/>
        <v>-6901.14</v>
      </c>
      <c r="CY94" s="31">
        <f t="shared" si="262"/>
        <v>-10431.42</v>
      </c>
      <c r="CZ94" s="31">
        <f t="shared" si="263"/>
        <v>-8612.94</v>
      </c>
      <c r="DA94" s="31">
        <f t="shared" si="264"/>
        <v>-1122.9800000000002</v>
      </c>
      <c r="DB94" s="31">
        <f t="shared" si="265"/>
        <v>-4194.8100000000004</v>
      </c>
      <c r="DC94" s="31">
        <f t="shared" si="266"/>
        <v>-13114.710000000001</v>
      </c>
      <c r="DD94" s="31">
        <f t="shared" si="267"/>
        <v>-10726.56</v>
      </c>
      <c r="DE94" s="31">
        <f t="shared" si="268"/>
        <v>-18112.230000000003</v>
      </c>
      <c r="DF94" s="31">
        <f t="shared" si="269"/>
        <v>-7951.0700000000006</v>
      </c>
      <c r="DG94" s="31">
        <f t="shared" si="270"/>
        <v>0</v>
      </c>
      <c r="DH94" s="31">
        <f t="shared" si="271"/>
        <v>0</v>
      </c>
      <c r="DI94" s="32">
        <f t="shared" si="200"/>
        <v>-2628.51</v>
      </c>
      <c r="DJ94" s="32">
        <f t="shared" si="201"/>
        <v>-345.06</v>
      </c>
      <c r="DK94" s="32">
        <f t="shared" si="202"/>
        <v>-521.57000000000005</v>
      </c>
      <c r="DL94" s="32">
        <f t="shared" si="203"/>
        <v>-430.65</v>
      </c>
      <c r="DM94" s="32">
        <f t="shared" si="204"/>
        <v>-56.15</v>
      </c>
      <c r="DN94" s="32">
        <f t="shared" si="205"/>
        <v>-209.74</v>
      </c>
      <c r="DO94" s="32">
        <f t="shared" si="206"/>
        <v>-655.74</v>
      </c>
      <c r="DP94" s="32">
        <f t="shared" si="207"/>
        <v>-536.33000000000004</v>
      </c>
      <c r="DQ94" s="32">
        <f t="shared" si="208"/>
        <v>-905.61</v>
      </c>
      <c r="DR94" s="32">
        <f t="shared" si="209"/>
        <v>-397.55</v>
      </c>
      <c r="DS94" s="32">
        <f t="shared" si="210"/>
        <v>0</v>
      </c>
      <c r="DT94" s="32">
        <f t="shared" si="211"/>
        <v>0</v>
      </c>
      <c r="DU94" s="31">
        <f t="shared" si="212"/>
        <v>-12869.57</v>
      </c>
      <c r="DV94" s="31">
        <f t="shared" si="213"/>
        <v>-1673.37</v>
      </c>
      <c r="DW94" s="31">
        <f t="shared" si="214"/>
        <v>-2506.66</v>
      </c>
      <c r="DX94" s="31">
        <f t="shared" si="215"/>
        <v>-2049.62</v>
      </c>
      <c r="DY94" s="31">
        <f t="shared" si="216"/>
        <v>-264.7</v>
      </c>
      <c r="DZ94" s="31">
        <f t="shared" si="217"/>
        <v>-979.01</v>
      </c>
      <c r="EA94" s="31">
        <f t="shared" si="218"/>
        <v>-3031.23</v>
      </c>
      <c r="EB94" s="31">
        <f t="shared" si="219"/>
        <v>-2454.27</v>
      </c>
      <c r="EC94" s="31">
        <f t="shared" si="220"/>
        <v>-4101.95</v>
      </c>
      <c r="ED94" s="31">
        <f t="shared" si="221"/>
        <v>-1782.79</v>
      </c>
      <c r="EE94" s="31">
        <f t="shared" si="222"/>
        <v>0</v>
      </c>
      <c r="EF94" s="31">
        <f t="shared" si="223"/>
        <v>0</v>
      </c>
      <c r="EG94" s="32">
        <f t="shared" si="224"/>
        <v>-68068.31</v>
      </c>
      <c r="EH94" s="32">
        <f t="shared" si="225"/>
        <v>-8919.57</v>
      </c>
      <c r="EI94" s="32">
        <f t="shared" si="226"/>
        <v>-13459.65</v>
      </c>
      <c r="EJ94" s="32">
        <f t="shared" si="227"/>
        <v>-11093.21</v>
      </c>
      <c r="EK94" s="32">
        <f t="shared" si="228"/>
        <v>-1443.8300000000004</v>
      </c>
      <c r="EL94" s="32">
        <f t="shared" si="229"/>
        <v>-5383.56</v>
      </c>
      <c r="EM94" s="32">
        <f t="shared" si="230"/>
        <v>-16801.68</v>
      </c>
      <c r="EN94" s="32">
        <f t="shared" si="231"/>
        <v>-13717.16</v>
      </c>
      <c r="EO94" s="32">
        <f t="shared" si="232"/>
        <v>-23119.790000000005</v>
      </c>
      <c r="EP94" s="32">
        <f t="shared" si="233"/>
        <v>-10131.41</v>
      </c>
      <c r="EQ94" s="32">
        <f t="shared" si="234"/>
        <v>0</v>
      </c>
      <c r="ER94" s="32">
        <f t="shared" si="235"/>
        <v>0</v>
      </c>
    </row>
    <row r="95" spans="1:148" x14ac:dyDescent="0.25">
      <c r="A95" t="s">
        <v>476</v>
      </c>
      <c r="B95" s="1" t="s">
        <v>51</v>
      </c>
      <c r="C95" t="str">
        <f t="shared" ca="1" si="272"/>
        <v>RB5</v>
      </c>
      <c r="D95" t="str">
        <f t="shared" ca="1" si="273"/>
        <v>Rainbow #5</v>
      </c>
      <c r="E95" s="51">
        <v>24410.972000000002</v>
      </c>
      <c r="F95" s="51">
        <v>16121.244000000001</v>
      </c>
      <c r="G95" s="51">
        <v>12394.012000000001</v>
      </c>
      <c r="H95" s="51">
        <v>10877.567999999999</v>
      </c>
      <c r="I95" s="51">
        <v>4663.1840000000002</v>
      </c>
      <c r="J95" s="51">
        <v>8025.7439999999997</v>
      </c>
      <c r="K95" s="51">
        <v>5660.3239999999996</v>
      </c>
      <c r="L95" s="51">
        <v>8681.9</v>
      </c>
      <c r="M95" s="51">
        <v>12710.72</v>
      </c>
      <c r="N95" s="51">
        <v>18342.666000000001</v>
      </c>
      <c r="O95" s="51">
        <v>15070.68</v>
      </c>
      <c r="P95" s="51">
        <v>18250.864000000001</v>
      </c>
      <c r="Q95" s="32">
        <v>2494372.37</v>
      </c>
      <c r="R95" s="32">
        <v>757357.58</v>
      </c>
      <c r="S95" s="32">
        <v>751308.07</v>
      </c>
      <c r="T95" s="32">
        <v>810877.72</v>
      </c>
      <c r="U95" s="32">
        <v>386531.92</v>
      </c>
      <c r="V95" s="32">
        <v>1209607.56</v>
      </c>
      <c r="W95" s="32">
        <v>1737874.75</v>
      </c>
      <c r="X95" s="32">
        <v>1251954.25</v>
      </c>
      <c r="Y95" s="32">
        <v>2473475.19</v>
      </c>
      <c r="Z95" s="32">
        <v>2358284.16</v>
      </c>
      <c r="AA95" s="32">
        <v>1947744.41</v>
      </c>
      <c r="AB95" s="32">
        <v>1506796.73</v>
      </c>
      <c r="AC95" s="2">
        <v>2.2799999999999998</v>
      </c>
      <c r="AD95" s="2">
        <v>2.2799999999999998</v>
      </c>
      <c r="AE95" s="2">
        <v>2.2799999999999998</v>
      </c>
      <c r="AF95" s="2">
        <v>1.57</v>
      </c>
      <c r="AG95" s="2">
        <v>1.57</v>
      </c>
      <c r="AH95" s="2">
        <v>1.57</v>
      </c>
      <c r="AI95" s="2">
        <v>1.57</v>
      </c>
      <c r="AJ95" s="2">
        <v>1.07</v>
      </c>
      <c r="AK95" s="2">
        <v>1.07</v>
      </c>
      <c r="AL95" s="2">
        <v>1.07</v>
      </c>
      <c r="AM95" s="2">
        <v>1.07</v>
      </c>
      <c r="AN95" s="2">
        <v>1.07</v>
      </c>
      <c r="AO95" s="33">
        <v>56871.69</v>
      </c>
      <c r="AP95" s="33">
        <v>17267.75</v>
      </c>
      <c r="AQ95" s="33">
        <v>17129.82</v>
      </c>
      <c r="AR95" s="33">
        <v>12730.78</v>
      </c>
      <c r="AS95" s="33">
        <v>6068.55</v>
      </c>
      <c r="AT95" s="33">
        <v>18990.84</v>
      </c>
      <c r="AU95" s="33">
        <v>27284.63</v>
      </c>
      <c r="AV95" s="33">
        <v>13395.91</v>
      </c>
      <c r="AW95" s="33">
        <v>26466.18</v>
      </c>
      <c r="AX95" s="33">
        <v>25233.64</v>
      </c>
      <c r="AY95" s="33">
        <v>20840.87</v>
      </c>
      <c r="AZ95" s="33">
        <v>16122.73</v>
      </c>
      <c r="BA95" s="31">
        <f t="shared" si="236"/>
        <v>249.44</v>
      </c>
      <c r="BB95" s="31">
        <f t="shared" si="237"/>
        <v>75.739999999999995</v>
      </c>
      <c r="BC95" s="31">
        <f t="shared" si="238"/>
        <v>75.13</v>
      </c>
      <c r="BD95" s="31">
        <f t="shared" si="239"/>
        <v>-2919.16</v>
      </c>
      <c r="BE95" s="31">
        <f t="shared" si="240"/>
        <v>-1391.51</v>
      </c>
      <c r="BF95" s="31">
        <f t="shared" si="241"/>
        <v>-4354.59</v>
      </c>
      <c r="BG95" s="31">
        <f t="shared" si="242"/>
        <v>-6256.35</v>
      </c>
      <c r="BH95" s="31">
        <f t="shared" si="243"/>
        <v>-11267.59</v>
      </c>
      <c r="BI95" s="31">
        <f t="shared" si="244"/>
        <v>-22261.279999999999</v>
      </c>
      <c r="BJ95" s="31">
        <f t="shared" si="245"/>
        <v>-12970.56</v>
      </c>
      <c r="BK95" s="31">
        <f t="shared" si="246"/>
        <v>-10712.59</v>
      </c>
      <c r="BL95" s="31">
        <f t="shared" si="247"/>
        <v>-8287.3799999999992</v>
      </c>
      <c r="BM95" s="6">
        <v>-6.2799999999999995E-2</v>
      </c>
      <c r="BN95" s="6">
        <v>-6.2799999999999995E-2</v>
      </c>
      <c r="BO95" s="6">
        <v>-6.2799999999999995E-2</v>
      </c>
      <c r="BP95" s="6">
        <v>-6.2799999999999995E-2</v>
      </c>
      <c r="BQ95" s="6">
        <v>-6.2799999999999995E-2</v>
      </c>
      <c r="BR95" s="6">
        <v>-6.2799999999999995E-2</v>
      </c>
      <c r="BS95" s="6">
        <v>-6.2799999999999995E-2</v>
      </c>
      <c r="BT95" s="6">
        <v>-6.2799999999999995E-2</v>
      </c>
      <c r="BU95" s="6">
        <v>-6.2799999999999995E-2</v>
      </c>
      <c r="BV95" s="6">
        <v>-6.2799999999999995E-2</v>
      </c>
      <c r="BW95" s="6">
        <v>-6.2799999999999995E-2</v>
      </c>
      <c r="BX95" s="6">
        <v>-6.2799999999999995E-2</v>
      </c>
      <c r="BY95" s="31">
        <v>-156646.57999999999</v>
      </c>
      <c r="BZ95" s="31">
        <v>-47562.06</v>
      </c>
      <c r="CA95" s="31">
        <v>-47182.15</v>
      </c>
      <c r="CB95" s="31">
        <v>-50923.12</v>
      </c>
      <c r="CC95" s="31">
        <v>-24274.2</v>
      </c>
      <c r="CD95" s="31">
        <v>-75963.350000000006</v>
      </c>
      <c r="CE95" s="31">
        <v>-109138.53</v>
      </c>
      <c r="CF95" s="31">
        <v>-78622.73</v>
      </c>
      <c r="CG95" s="31">
        <v>-155334.24</v>
      </c>
      <c r="CH95" s="31">
        <v>-148100.25</v>
      </c>
      <c r="CI95" s="31">
        <v>-122318.35</v>
      </c>
      <c r="CJ95" s="31">
        <v>-94626.83</v>
      </c>
      <c r="CK95" s="32">
        <f t="shared" si="248"/>
        <v>-9977.49</v>
      </c>
      <c r="CL95" s="32">
        <f t="shared" si="249"/>
        <v>-3029.43</v>
      </c>
      <c r="CM95" s="32">
        <f t="shared" si="250"/>
        <v>-3005.23</v>
      </c>
      <c r="CN95" s="32">
        <f t="shared" si="251"/>
        <v>-3243.51</v>
      </c>
      <c r="CO95" s="32">
        <f t="shared" si="252"/>
        <v>-1546.13</v>
      </c>
      <c r="CP95" s="32">
        <f t="shared" si="253"/>
        <v>-4838.43</v>
      </c>
      <c r="CQ95" s="32">
        <f t="shared" si="254"/>
        <v>-6951.5</v>
      </c>
      <c r="CR95" s="32">
        <f t="shared" si="255"/>
        <v>-5007.82</v>
      </c>
      <c r="CS95" s="32">
        <f t="shared" si="256"/>
        <v>-9893.9</v>
      </c>
      <c r="CT95" s="32">
        <f t="shared" si="257"/>
        <v>-9433.14</v>
      </c>
      <c r="CU95" s="32">
        <f t="shared" si="258"/>
        <v>-7790.98</v>
      </c>
      <c r="CV95" s="32">
        <f t="shared" si="259"/>
        <v>-6027.19</v>
      </c>
      <c r="CW95" s="31">
        <f t="shared" si="260"/>
        <v>-223745.19999999998</v>
      </c>
      <c r="CX95" s="31">
        <f t="shared" si="261"/>
        <v>-67934.98</v>
      </c>
      <c r="CY95" s="31">
        <f t="shared" si="262"/>
        <v>-67392.330000000016</v>
      </c>
      <c r="CZ95" s="31">
        <f t="shared" si="263"/>
        <v>-63978.25</v>
      </c>
      <c r="DA95" s="31">
        <f t="shared" si="264"/>
        <v>-30497.370000000003</v>
      </c>
      <c r="DB95" s="31">
        <f t="shared" si="265"/>
        <v>-95438.03</v>
      </c>
      <c r="DC95" s="31">
        <f t="shared" si="266"/>
        <v>-137118.31</v>
      </c>
      <c r="DD95" s="31">
        <f t="shared" si="267"/>
        <v>-85758.87</v>
      </c>
      <c r="DE95" s="31">
        <f t="shared" si="268"/>
        <v>-169433.03999999998</v>
      </c>
      <c r="DF95" s="31">
        <f t="shared" si="269"/>
        <v>-169796.47000000003</v>
      </c>
      <c r="DG95" s="31">
        <f t="shared" si="270"/>
        <v>-140237.61000000002</v>
      </c>
      <c r="DH95" s="31">
        <f t="shared" si="271"/>
        <v>-108489.37</v>
      </c>
      <c r="DI95" s="32">
        <f t="shared" si="200"/>
        <v>-11187.26</v>
      </c>
      <c r="DJ95" s="32">
        <f t="shared" si="201"/>
        <v>-3396.75</v>
      </c>
      <c r="DK95" s="32">
        <f t="shared" si="202"/>
        <v>-3369.62</v>
      </c>
      <c r="DL95" s="32">
        <f t="shared" si="203"/>
        <v>-3198.91</v>
      </c>
      <c r="DM95" s="32">
        <f t="shared" si="204"/>
        <v>-1524.87</v>
      </c>
      <c r="DN95" s="32">
        <f t="shared" si="205"/>
        <v>-4771.8999999999996</v>
      </c>
      <c r="DO95" s="32">
        <f t="shared" si="206"/>
        <v>-6855.92</v>
      </c>
      <c r="DP95" s="32">
        <f t="shared" si="207"/>
        <v>-4287.9399999999996</v>
      </c>
      <c r="DQ95" s="32">
        <f t="shared" si="208"/>
        <v>-8471.65</v>
      </c>
      <c r="DR95" s="32">
        <f t="shared" si="209"/>
        <v>-8489.82</v>
      </c>
      <c r="DS95" s="32">
        <f t="shared" si="210"/>
        <v>-7011.88</v>
      </c>
      <c r="DT95" s="32">
        <f t="shared" si="211"/>
        <v>-5424.47</v>
      </c>
      <c r="DU95" s="31">
        <f t="shared" si="212"/>
        <v>-54774.43</v>
      </c>
      <c r="DV95" s="31">
        <f t="shared" si="213"/>
        <v>-16472.73</v>
      </c>
      <c r="DW95" s="31">
        <f t="shared" si="214"/>
        <v>-16194.31</v>
      </c>
      <c r="DX95" s="31">
        <f t="shared" si="215"/>
        <v>-15224.89</v>
      </c>
      <c r="DY95" s="31">
        <f t="shared" si="216"/>
        <v>-7188.71</v>
      </c>
      <c r="DZ95" s="31">
        <f t="shared" si="217"/>
        <v>-22273.94</v>
      </c>
      <c r="EA95" s="31">
        <f t="shared" si="218"/>
        <v>-31692.47</v>
      </c>
      <c r="EB95" s="31">
        <f t="shared" si="219"/>
        <v>-19621.89</v>
      </c>
      <c r="EC95" s="31">
        <f t="shared" si="220"/>
        <v>-38372.15</v>
      </c>
      <c r="ED95" s="31">
        <f t="shared" si="221"/>
        <v>-38071.72</v>
      </c>
      <c r="EE95" s="31">
        <f t="shared" si="222"/>
        <v>-31117.39</v>
      </c>
      <c r="EF95" s="31">
        <f t="shared" si="223"/>
        <v>-23828.22</v>
      </c>
      <c r="EG95" s="32">
        <f t="shared" si="224"/>
        <v>-289706.89</v>
      </c>
      <c r="EH95" s="32">
        <f t="shared" si="225"/>
        <v>-87804.459999999992</v>
      </c>
      <c r="EI95" s="32">
        <f t="shared" si="226"/>
        <v>-86956.260000000009</v>
      </c>
      <c r="EJ95" s="32">
        <f t="shared" si="227"/>
        <v>-82402.05</v>
      </c>
      <c r="EK95" s="32">
        <f t="shared" si="228"/>
        <v>-39210.950000000004</v>
      </c>
      <c r="EL95" s="32">
        <f t="shared" si="229"/>
        <v>-122483.87</v>
      </c>
      <c r="EM95" s="32">
        <f t="shared" si="230"/>
        <v>-175666.7</v>
      </c>
      <c r="EN95" s="32">
        <f t="shared" si="231"/>
        <v>-109668.7</v>
      </c>
      <c r="EO95" s="32">
        <f t="shared" si="232"/>
        <v>-216276.83999999997</v>
      </c>
      <c r="EP95" s="32">
        <f t="shared" si="233"/>
        <v>-216358.01000000004</v>
      </c>
      <c r="EQ95" s="32">
        <f t="shared" si="234"/>
        <v>-178366.88</v>
      </c>
      <c r="ER95" s="32">
        <f t="shared" si="235"/>
        <v>-137742.06</v>
      </c>
    </row>
    <row r="96" spans="1:148" x14ac:dyDescent="0.25">
      <c r="A96" t="s">
        <v>478</v>
      </c>
      <c r="B96" s="1" t="s">
        <v>109</v>
      </c>
      <c r="C96" t="str">
        <f t="shared" ca="1" si="272"/>
        <v>BCHIMP</v>
      </c>
      <c r="D96" t="str">
        <f t="shared" ca="1" si="273"/>
        <v>Alberta-BC Intertie - Import</v>
      </c>
      <c r="F96" s="51">
        <v>1026</v>
      </c>
      <c r="G96" s="51">
        <v>2861</v>
      </c>
      <c r="K96" s="51">
        <v>140</v>
      </c>
      <c r="L96" s="51">
        <v>75</v>
      </c>
      <c r="N96" s="51">
        <v>300</v>
      </c>
      <c r="O96" s="51">
        <v>5</v>
      </c>
      <c r="P96" s="51">
        <v>50</v>
      </c>
      <c r="Q96" s="32"/>
      <c r="R96" s="32">
        <v>40934.71</v>
      </c>
      <c r="S96" s="32">
        <v>89313.66</v>
      </c>
      <c r="T96" s="32"/>
      <c r="U96" s="32"/>
      <c r="V96" s="32"/>
      <c r="W96" s="32">
        <v>2570.0500000000002</v>
      </c>
      <c r="X96" s="32">
        <v>1972</v>
      </c>
      <c r="Y96" s="32"/>
      <c r="Z96" s="32">
        <v>11471.5</v>
      </c>
      <c r="AA96" s="32">
        <v>325.75</v>
      </c>
      <c r="AB96" s="32">
        <v>1182.5</v>
      </c>
      <c r="AD96" s="2">
        <v>2.2599999999999998</v>
      </c>
      <c r="AE96" s="2">
        <v>2.2599999999999998</v>
      </c>
      <c r="AI96" s="2">
        <v>2.2599999999999998</v>
      </c>
      <c r="AJ96" s="2">
        <v>1.69</v>
      </c>
      <c r="AL96" s="2">
        <v>1.69</v>
      </c>
      <c r="AM96" s="2">
        <v>1.69</v>
      </c>
      <c r="AN96" s="2">
        <v>1.69</v>
      </c>
      <c r="AO96" s="33"/>
      <c r="AP96" s="33">
        <v>925.12</v>
      </c>
      <c r="AQ96" s="33">
        <v>2018.49</v>
      </c>
      <c r="AR96" s="33"/>
      <c r="AS96" s="33"/>
      <c r="AT96" s="33"/>
      <c r="AU96" s="33">
        <v>58.08</v>
      </c>
      <c r="AV96" s="33">
        <v>33.33</v>
      </c>
      <c r="AW96" s="33"/>
      <c r="AX96" s="33">
        <v>193.87</v>
      </c>
      <c r="AY96" s="33">
        <v>5.51</v>
      </c>
      <c r="AZ96" s="33">
        <v>19.98</v>
      </c>
      <c r="BA96" s="31">
        <f t="shared" si="236"/>
        <v>0</v>
      </c>
      <c r="BB96" s="31">
        <f t="shared" si="237"/>
        <v>4.09</v>
      </c>
      <c r="BC96" s="31">
        <f t="shared" si="238"/>
        <v>8.93</v>
      </c>
      <c r="BD96" s="31">
        <f t="shared" si="239"/>
        <v>0</v>
      </c>
      <c r="BE96" s="31">
        <f t="shared" si="240"/>
        <v>0</v>
      </c>
      <c r="BF96" s="31">
        <f t="shared" si="241"/>
        <v>0</v>
      </c>
      <c r="BG96" s="31">
        <f t="shared" si="242"/>
        <v>-9.25</v>
      </c>
      <c r="BH96" s="31">
        <f t="shared" si="243"/>
        <v>-17.75</v>
      </c>
      <c r="BI96" s="31">
        <f t="shared" si="244"/>
        <v>0</v>
      </c>
      <c r="BJ96" s="31">
        <f t="shared" si="245"/>
        <v>-63.09</v>
      </c>
      <c r="BK96" s="31">
        <f t="shared" si="246"/>
        <v>-1.79</v>
      </c>
      <c r="BL96" s="31">
        <f t="shared" si="247"/>
        <v>-6.5</v>
      </c>
      <c r="BM96" s="6">
        <v>4.7000000000000002E-3</v>
      </c>
      <c r="BN96" s="6">
        <v>4.7000000000000002E-3</v>
      </c>
      <c r="BO96" s="6">
        <v>4.7000000000000002E-3</v>
      </c>
      <c r="BP96" s="6">
        <v>4.7000000000000002E-3</v>
      </c>
      <c r="BQ96" s="6">
        <v>4.7000000000000002E-3</v>
      </c>
      <c r="BR96" s="6">
        <v>4.7000000000000002E-3</v>
      </c>
      <c r="BS96" s="6">
        <v>4.7000000000000002E-3</v>
      </c>
      <c r="BT96" s="6">
        <v>4.7000000000000002E-3</v>
      </c>
      <c r="BU96" s="6">
        <v>4.7000000000000002E-3</v>
      </c>
      <c r="BV96" s="6">
        <v>4.7000000000000002E-3</v>
      </c>
      <c r="BW96" s="6">
        <v>4.7000000000000002E-3</v>
      </c>
      <c r="BX96" s="6">
        <v>4.7000000000000002E-3</v>
      </c>
      <c r="BY96" s="31">
        <v>0</v>
      </c>
      <c r="BZ96" s="31">
        <v>192.39</v>
      </c>
      <c r="CA96" s="31">
        <v>419.77</v>
      </c>
      <c r="CB96" s="31">
        <v>0</v>
      </c>
      <c r="CC96" s="31">
        <v>0</v>
      </c>
      <c r="CD96" s="31">
        <v>0</v>
      </c>
      <c r="CE96" s="31">
        <v>12.08</v>
      </c>
      <c r="CF96" s="31">
        <v>9.27</v>
      </c>
      <c r="CG96" s="31">
        <v>0</v>
      </c>
      <c r="CH96" s="31">
        <v>53.92</v>
      </c>
      <c r="CI96" s="31">
        <v>1.53</v>
      </c>
      <c r="CJ96" s="31">
        <v>5.56</v>
      </c>
      <c r="CK96" s="32">
        <f t="shared" si="248"/>
        <v>0</v>
      </c>
      <c r="CL96" s="32">
        <f t="shared" si="249"/>
        <v>-163.74</v>
      </c>
      <c r="CM96" s="32">
        <f t="shared" si="250"/>
        <v>-357.25</v>
      </c>
      <c r="CN96" s="32">
        <f t="shared" si="251"/>
        <v>0</v>
      </c>
      <c r="CO96" s="32">
        <f t="shared" si="252"/>
        <v>0</v>
      </c>
      <c r="CP96" s="32">
        <f t="shared" si="253"/>
        <v>0</v>
      </c>
      <c r="CQ96" s="32">
        <f t="shared" si="254"/>
        <v>-10.28</v>
      </c>
      <c r="CR96" s="32">
        <f t="shared" si="255"/>
        <v>-7.89</v>
      </c>
      <c r="CS96" s="32">
        <f t="shared" si="256"/>
        <v>0</v>
      </c>
      <c r="CT96" s="32">
        <f t="shared" si="257"/>
        <v>-45.89</v>
      </c>
      <c r="CU96" s="32">
        <f t="shared" si="258"/>
        <v>-1.3</v>
      </c>
      <c r="CV96" s="32">
        <f t="shared" si="259"/>
        <v>-4.7300000000000004</v>
      </c>
      <c r="CW96" s="31">
        <f t="shared" si="260"/>
        <v>0</v>
      </c>
      <c r="CX96" s="31">
        <f t="shared" si="261"/>
        <v>-900.56000000000006</v>
      </c>
      <c r="CY96" s="31">
        <f t="shared" si="262"/>
        <v>-1964.9</v>
      </c>
      <c r="CZ96" s="31">
        <f t="shared" si="263"/>
        <v>0</v>
      </c>
      <c r="DA96" s="31">
        <f t="shared" si="264"/>
        <v>0</v>
      </c>
      <c r="DB96" s="31">
        <f t="shared" si="265"/>
        <v>0</v>
      </c>
      <c r="DC96" s="31">
        <f t="shared" si="266"/>
        <v>-47.03</v>
      </c>
      <c r="DD96" s="31">
        <f t="shared" si="267"/>
        <v>-14.2</v>
      </c>
      <c r="DE96" s="31">
        <f t="shared" si="268"/>
        <v>0</v>
      </c>
      <c r="DF96" s="31">
        <f t="shared" si="269"/>
        <v>-122.75</v>
      </c>
      <c r="DG96" s="31">
        <f t="shared" si="270"/>
        <v>-3.4899999999999993</v>
      </c>
      <c r="DH96" s="31">
        <f t="shared" si="271"/>
        <v>-12.650000000000002</v>
      </c>
      <c r="DI96" s="32">
        <f t="shared" si="200"/>
        <v>0</v>
      </c>
      <c r="DJ96" s="32">
        <f t="shared" si="201"/>
        <v>-45.03</v>
      </c>
      <c r="DK96" s="32">
        <f t="shared" si="202"/>
        <v>-98.25</v>
      </c>
      <c r="DL96" s="32">
        <f t="shared" si="203"/>
        <v>0</v>
      </c>
      <c r="DM96" s="32">
        <f t="shared" si="204"/>
        <v>0</v>
      </c>
      <c r="DN96" s="32">
        <f t="shared" si="205"/>
        <v>0</v>
      </c>
      <c r="DO96" s="32">
        <f t="shared" si="206"/>
        <v>-2.35</v>
      </c>
      <c r="DP96" s="32">
        <f t="shared" si="207"/>
        <v>-0.71</v>
      </c>
      <c r="DQ96" s="32">
        <f t="shared" si="208"/>
        <v>0</v>
      </c>
      <c r="DR96" s="32">
        <f t="shared" si="209"/>
        <v>-6.14</v>
      </c>
      <c r="DS96" s="32">
        <f t="shared" si="210"/>
        <v>-0.17</v>
      </c>
      <c r="DT96" s="32">
        <f t="shared" si="211"/>
        <v>-0.63</v>
      </c>
      <c r="DU96" s="31">
        <f t="shared" si="212"/>
        <v>0</v>
      </c>
      <c r="DV96" s="31">
        <f t="shared" si="213"/>
        <v>-218.37</v>
      </c>
      <c r="DW96" s="31">
        <f t="shared" si="214"/>
        <v>-472.16</v>
      </c>
      <c r="DX96" s="31">
        <f t="shared" si="215"/>
        <v>0</v>
      </c>
      <c r="DY96" s="31">
        <f t="shared" si="216"/>
        <v>0</v>
      </c>
      <c r="DZ96" s="31">
        <f t="shared" si="217"/>
        <v>0</v>
      </c>
      <c r="EA96" s="31">
        <f t="shared" si="218"/>
        <v>-10.87</v>
      </c>
      <c r="EB96" s="31">
        <f t="shared" si="219"/>
        <v>-3.25</v>
      </c>
      <c r="EC96" s="31">
        <f t="shared" si="220"/>
        <v>0</v>
      </c>
      <c r="ED96" s="31">
        <f t="shared" si="221"/>
        <v>-27.52</v>
      </c>
      <c r="EE96" s="31">
        <f t="shared" si="222"/>
        <v>-0.77</v>
      </c>
      <c r="EF96" s="31">
        <f t="shared" si="223"/>
        <v>-2.78</v>
      </c>
      <c r="EG96" s="32">
        <f t="shared" si="224"/>
        <v>0</v>
      </c>
      <c r="EH96" s="32">
        <f t="shared" si="225"/>
        <v>-1163.96</v>
      </c>
      <c r="EI96" s="32">
        <f t="shared" si="226"/>
        <v>-2535.31</v>
      </c>
      <c r="EJ96" s="32">
        <f t="shared" si="227"/>
        <v>0</v>
      </c>
      <c r="EK96" s="32">
        <f t="shared" si="228"/>
        <v>0</v>
      </c>
      <c r="EL96" s="32">
        <f t="shared" si="229"/>
        <v>0</v>
      </c>
      <c r="EM96" s="32">
        <f t="shared" si="230"/>
        <v>-60.25</v>
      </c>
      <c r="EN96" s="32">
        <f t="shared" si="231"/>
        <v>-18.16</v>
      </c>
      <c r="EO96" s="32">
        <f t="shared" si="232"/>
        <v>0</v>
      </c>
      <c r="EP96" s="32">
        <f t="shared" si="233"/>
        <v>-156.41</v>
      </c>
      <c r="EQ96" s="32">
        <f t="shared" si="234"/>
        <v>-4.43</v>
      </c>
      <c r="ER96" s="32">
        <f t="shared" si="235"/>
        <v>-16.060000000000002</v>
      </c>
    </row>
    <row r="97" spans="1:148" x14ac:dyDescent="0.25">
      <c r="A97" t="s">
        <v>478</v>
      </c>
      <c r="B97" s="1" t="s">
        <v>110</v>
      </c>
      <c r="C97" t="str">
        <f t="shared" ca="1" si="272"/>
        <v>SPCIMP</v>
      </c>
      <c r="D97" t="str">
        <f t="shared" ca="1" si="273"/>
        <v>Alberta-Saskatchewan Intertie - Import</v>
      </c>
      <c r="E97" s="51">
        <v>902</v>
      </c>
      <c r="F97" s="51">
        <v>1095</v>
      </c>
      <c r="G97" s="51">
        <v>340</v>
      </c>
      <c r="H97" s="51">
        <v>190</v>
      </c>
      <c r="I97" s="51">
        <v>78</v>
      </c>
      <c r="J97" s="51">
        <v>1159</v>
      </c>
      <c r="L97" s="51">
        <v>175</v>
      </c>
      <c r="M97" s="51">
        <v>1067</v>
      </c>
      <c r="N97" s="51">
        <v>1676</v>
      </c>
      <c r="O97" s="51">
        <v>2703</v>
      </c>
      <c r="P97" s="51">
        <v>1236</v>
      </c>
      <c r="Q97" s="32">
        <v>204501.17</v>
      </c>
      <c r="R97" s="32">
        <v>36152.99</v>
      </c>
      <c r="S97" s="32">
        <v>22928.639999999999</v>
      </c>
      <c r="T97" s="32">
        <v>24937.1</v>
      </c>
      <c r="U97" s="32">
        <v>2318.16</v>
      </c>
      <c r="V97" s="32">
        <v>261181.17</v>
      </c>
      <c r="W97" s="32"/>
      <c r="X97" s="32">
        <v>8691.15</v>
      </c>
      <c r="Y97" s="32">
        <v>144286.84</v>
      </c>
      <c r="Z97" s="32">
        <v>248961.96</v>
      </c>
      <c r="AA97" s="32">
        <v>287071.94</v>
      </c>
      <c r="AB97" s="32">
        <v>92348.800000000003</v>
      </c>
      <c r="AC97" s="2">
        <v>5.6</v>
      </c>
      <c r="AD97" s="2">
        <v>5.6</v>
      </c>
      <c r="AE97" s="2">
        <v>5.6</v>
      </c>
      <c r="AF97" s="2">
        <v>5.6</v>
      </c>
      <c r="AG97" s="2">
        <v>5.6</v>
      </c>
      <c r="AH97" s="2">
        <v>5.6</v>
      </c>
      <c r="AJ97" s="2">
        <v>4.9000000000000004</v>
      </c>
      <c r="AK97" s="2">
        <v>4.9000000000000004</v>
      </c>
      <c r="AL97" s="2">
        <v>4.9000000000000004</v>
      </c>
      <c r="AM97" s="2">
        <v>4.9000000000000004</v>
      </c>
      <c r="AN97" s="2">
        <v>4.9000000000000004</v>
      </c>
      <c r="AO97" s="33">
        <v>11452.07</v>
      </c>
      <c r="AP97" s="33">
        <v>2024.57</v>
      </c>
      <c r="AQ97" s="33">
        <v>1284</v>
      </c>
      <c r="AR97" s="33">
        <v>1396.48</v>
      </c>
      <c r="AS97" s="33">
        <v>129.82</v>
      </c>
      <c r="AT97" s="33">
        <v>14626.15</v>
      </c>
      <c r="AU97" s="33"/>
      <c r="AV97" s="33">
        <v>425.87</v>
      </c>
      <c r="AW97" s="33">
        <v>7070.06</v>
      </c>
      <c r="AX97" s="33">
        <v>12199.14</v>
      </c>
      <c r="AY97" s="33">
        <v>14066.53</v>
      </c>
      <c r="AZ97" s="33">
        <v>4525.09</v>
      </c>
      <c r="BA97" s="31">
        <f t="shared" si="236"/>
        <v>20.45</v>
      </c>
      <c r="BB97" s="31">
        <f t="shared" si="237"/>
        <v>3.62</v>
      </c>
      <c r="BC97" s="31">
        <f t="shared" si="238"/>
        <v>2.29</v>
      </c>
      <c r="BD97" s="31">
        <f t="shared" si="239"/>
        <v>-89.77</v>
      </c>
      <c r="BE97" s="31">
        <f t="shared" si="240"/>
        <v>-8.35</v>
      </c>
      <c r="BF97" s="31">
        <f t="shared" si="241"/>
        <v>-940.25</v>
      </c>
      <c r="BG97" s="31">
        <f t="shared" si="242"/>
        <v>0</v>
      </c>
      <c r="BH97" s="31">
        <f t="shared" si="243"/>
        <v>-78.22</v>
      </c>
      <c r="BI97" s="31">
        <f t="shared" si="244"/>
        <v>-1298.58</v>
      </c>
      <c r="BJ97" s="31">
        <f t="shared" si="245"/>
        <v>-1369.29</v>
      </c>
      <c r="BK97" s="31">
        <f t="shared" si="246"/>
        <v>-1578.9</v>
      </c>
      <c r="BL97" s="31">
        <f t="shared" si="247"/>
        <v>-507.92</v>
      </c>
      <c r="BM97" s="6">
        <v>5.4399999999999997E-2</v>
      </c>
      <c r="BN97" s="6">
        <v>5.4399999999999997E-2</v>
      </c>
      <c r="BO97" s="6">
        <v>5.4399999999999997E-2</v>
      </c>
      <c r="BP97" s="6">
        <v>5.4399999999999997E-2</v>
      </c>
      <c r="BQ97" s="6">
        <v>5.4399999999999997E-2</v>
      </c>
      <c r="BR97" s="6">
        <v>5.4399999999999997E-2</v>
      </c>
      <c r="BS97" s="6">
        <v>5.4399999999999997E-2</v>
      </c>
      <c r="BT97" s="6">
        <v>5.4399999999999997E-2</v>
      </c>
      <c r="BU97" s="6">
        <v>5.4399999999999997E-2</v>
      </c>
      <c r="BV97" s="6">
        <v>5.4399999999999997E-2</v>
      </c>
      <c r="BW97" s="6">
        <v>5.4399999999999997E-2</v>
      </c>
      <c r="BX97" s="6">
        <v>5.4399999999999997E-2</v>
      </c>
      <c r="BY97" s="31">
        <v>11124.86</v>
      </c>
      <c r="BZ97" s="31">
        <v>1966.72</v>
      </c>
      <c r="CA97" s="31">
        <v>1247.32</v>
      </c>
      <c r="CB97" s="31">
        <v>1356.58</v>
      </c>
      <c r="CC97" s="31">
        <v>126.11</v>
      </c>
      <c r="CD97" s="31">
        <v>14208.26</v>
      </c>
      <c r="CE97" s="31">
        <v>0</v>
      </c>
      <c r="CF97" s="31">
        <v>472.8</v>
      </c>
      <c r="CG97" s="31">
        <v>7849.2</v>
      </c>
      <c r="CH97" s="31">
        <v>13543.53</v>
      </c>
      <c r="CI97" s="31">
        <v>15616.71</v>
      </c>
      <c r="CJ97" s="31">
        <v>5023.7700000000004</v>
      </c>
      <c r="CK97" s="32">
        <f t="shared" si="248"/>
        <v>-818</v>
      </c>
      <c r="CL97" s="32">
        <f t="shared" si="249"/>
        <v>-144.61000000000001</v>
      </c>
      <c r="CM97" s="32">
        <f t="shared" si="250"/>
        <v>-91.71</v>
      </c>
      <c r="CN97" s="32">
        <f t="shared" si="251"/>
        <v>-99.75</v>
      </c>
      <c r="CO97" s="32">
        <f t="shared" si="252"/>
        <v>-9.27</v>
      </c>
      <c r="CP97" s="32">
        <f t="shared" si="253"/>
        <v>-1044.72</v>
      </c>
      <c r="CQ97" s="32">
        <f t="shared" si="254"/>
        <v>0</v>
      </c>
      <c r="CR97" s="32">
        <f t="shared" si="255"/>
        <v>-34.76</v>
      </c>
      <c r="CS97" s="32">
        <f t="shared" si="256"/>
        <v>-577.15</v>
      </c>
      <c r="CT97" s="32">
        <f t="shared" si="257"/>
        <v>-995.85</v>
      </c>
      <c r="CU97" s="32">
        <f t="shared" si="258"/>
        <v>-1148.29</v>
      </c>
      <c r="CV97" s="32">
        <f t="shared" si="259"/>
        <v>-369.4</v>
      </c>
      <c r="CW97" s="31">
        <f t="shared" si="260"/>
        <v>-1165.6599999999992</v>
      </c>
      <c r="CX97" s="31">
        <f t="shared" si="261"/>
        <v>-206.07999999999981</v>
      </c>
      <c r="CY97" s="31">
        <f t="shared" si="262"/>
        <v>-130.68000000000009</v>
      </c>
      <c r="CZ97" s="31">
        <f t="shared" si="263"/>
        <v>-49.880000000000095</v>
      </c>
      <c r="DA97" s="31">
        <f t="shared" si="264"/>
        <v>-4.6299999999999901</v>
      </c>
      <c r="DB97" s="31">
        <f t="shared" si="265"/>
        <v>-522.35999999999876</v>
      </c>
      <c r="DC97" s="31">
        <f t="shared" si="266"/>
        <v>0</v>
      </c>
      <c r="DD97" s="31">
        <f t="shared" si="267"/>
        <v>90.390000000000015</v>
      </c>
      <c r="DE97" s="31">
        <f t="shared" si="268"/>
        <v>1500.5699999999997</v>
      </c>
      <c r="DF97" s="31">
        <f t="shared" si="269"/>
        <v>1717.8300000000008</v>
      </c>
      <c r="DG97" s="31">
        <f t="shared" si="270"/>
        <v>1980.7899999999977</v>
      </c>
      <c r="DH97" s="31">
        <f t="shared" si="271"/>
        <v>637.20000000000073</v>
      </c>
      <c r="DI97" s="32">
        <f t="shared" si="200"/>
        <v>-58.28</v>
      </c>
      <c r="DJ97" s="32">
        <f t="shared" si="201"/>
        <v>-10.3</v>
      </c>
      <c r="DK97" s="32">
        <f t="shared" si="202"/>
        <v>-6.53</v>
      </c>
      <c r="DL97" s="32">
        <f t="shared" si="203"/>
        <v>-2.4900000000000002</v>
      </c>
      <c r="DM97" s="32">
        <f t="shared" si="204"/>
        <v>-0.23</v>
      </c>
      <c r="DN97" s="32">
        <f t="shared" si="205"/>
        <v>-26.12</v>
      </c>
      <c r="DO97" s="32">
        <f t="shared" si="206"/>
        <v>0</v>
      </c>
      <c r="DP97" s="32">
        <f t="shared" si="207"/>
        <v>4.5199999999999996</v>
      </c>
      <c r="DQ97" s="32">
        <f t="shared" si="208"/>
        <v>75.03</v>
      </c>
      <c r="DR97" s="32">
        <f t="shared" si="209"/>
        <v>85.89</v>
      </c>
      <c r="DS97" s="32">
        <f t="shared" si="210"/>
        <v>99.04</v>
      </c>
      <c r="DT97" s="32">
        <f t="shared" si="211"/>
        <v>31.86</v>
      </c>
      <c r="DU97" s="31">
        <f t="shared" si="212"/>
        <v>-285.36</v>
      </c>
      <c r="DV97" s="31">
        <f t="shared" si="213"/>
        <v>-49.97</v>
      </c>
      <c r="DW97" s="31">
        <f t="shared" si="214"/>
        <v>-31.4</v>
      </c>
      <c r="DX97" s="31">
        <f t="shared" si="215"/>
        <v>-11.87</v>
      </c>
      <c r="DY97" s="31">
        <f t="shared" si="216"/>
        <v>-1.0900000000000001</v>
      </c>
      <c r="DZ97" s="31">
        <f t="shared" si="217"/>
        <v>-121.91</v>
      </c>
      <c r="EA97" s="31">
        <f t="shared" si="218"/>
        <v>0</v>
      </c>
      <c r="EB97" s="31">
        <f t="shared" si="219"/>
        <v>20.68</v>
      </c>
      <c r="EC97" s="31">
        <f t="shared" si="220"/>
        <v>339.84</v>
      </c>
      <c r="ED97" s="31">
        <f t="shared" si="221"/>
        <v>385.17</v>
      </c>
      <c r="EE97" s="31">
        <f t="shared" si="222"/>
        <v>439.52</v>
      </c>
      <c r="EF97" s="31">
        <f t="shared" si="223"/>
        <v>139.94999999999999</v>
      </c>
      <c r="EG97" s="32">
        <f t="shared" si="224"/>
        <v>-1509.2999999999993</v>
      </c>
      <c r="EH97" s="32">
        <f t="shared" si="225"/>
        <v>-266.3499999999998</v>
      </c>
      <c r="EI97" s="32">
        <f t="shared" si="226"/>
        <v>-168.6100000000001</v>
      </c>
      <c r="EJ97" s="32">
        <f t="shared" si="227"/>
        <v>-64.240000000000094</v>
      </c>
      <c r="EK97" s="32">
        <f t="shared" si="228"/>
        <v>-5.9499999999999904</v>
      </c>
      <c r="EL97" s="32">
        <f t="shared" si="229"/>
        <v>-670.38999999999874</v>
      </c>
      <c r="EM97" s="32">
        <f t="shared" si="230"/>
        <v>0</v>
      </c>
      <c r="EN97" s="32">
        <f t="shared" si="231"/>
        <v>115.59</v>
      </c>
      <c r="EO97" s="32">
        <f t="shared" si="232"/>
        <v>1915.4399999999996</v>
      </c>
      <c r="EP97" s="32">
        <f t="shared" si="233"/>
        <v>2188.8900000000008</v>
      </c>
      <c r="EQ97" s="32">
        <f t="shared" si="234"/>
        <v>2519.3499999999976</v>
      </c>
      <c r="ER97" s="32">
        <f t="shared" si="235"/>
        <v>809.01000000000067</v>
      </c>
    </row>
    <row r="98" spans="1:148" x14ac:dyDescent="0.25">
      <c r="A98" t="s">
        <v>478</v>
      </c>
      <c r="B98" s="1" t="s">
        <v>351</v>
      </c>
      <c r="C98" t="str">
        <f t="shared" ca="1" si="272"/>
        <v>SPCEXP</v>
      </c>
      <c r="D98" t="str">
        <f t="shared" ca="1" si="273"/>
        <v>Alberta-Saskatchewan Intertie - Export</v>
      </c>
      <c r="K98" s="51">
        <v>3049.5</v>
      </c>
      <c r="L98" s="51">
        <v>484</v>
      </c>
      <c r="Q98" s="32"/>
      <c r="R98" s="32"/>
      <c r="S98" s="32"/>
      <c r="T98" s="32"/>
      <c r="U98" s="32"/>
      <c r="V98" s="32"/>
      <c r="W98" s="32">
        <v>60493.2</v>
      </c>
      <c r="X98" s="32">
        <v>8923.35</v>
      </c>
      <c r="Y98" s="32"/>
      <c r="Z98" s="32"/>
      <c r="AA98" s="32"/>
      <c r="AB98" s="32"/>
      <c r="AI98" s="2">
        <v>2.2999999999999998</v>
      </c>
      <c r="AJ98" s="2">
        <v>2.2999999999999998</v>
      </c>
      <c r="AO98" s="33"/>
      <c r="AP98" s="33"/>
      <c r="AQ98" s="33"/>
      <c r="AR98" s="33"/>
      <c r="AS98" s="33"/>
      <c r="AT98" s="33"/>
      <c r="AU98" s="33">
        <v>1391.34</v>
      </c>
      <c r="AV98" s="33">
        <v>205.24</v>
      </c>
      <c r="AW98" s="33"/>
      <c r="AX98" s="33"/>
      <c r="AY98" s="33"/>
      <c r="AZ98" s="33"/>
      <c r="BA98" s="31">
        <f t="shared" si="236"/>
        <v>0</v>
      </c>
      <c r="BB98" s="31">
        <f t="shared" si="237"/>
        <v>0</v>
      </c>
      <c r="BC98" s="31">
        <f t="shared" si="238"/>
        <v>0</v>
      </c>
      <c r="BD98" s="31">
        <f t="shared" si="239"/>
        <v>0</v>
      </c>
      <c r="BE98" s="31">
        <f t="shared" si="240"/>
        <v>0</v>
      </c>
      <c r="BF98" s="31">
        <f t="shared" si="241"/>
        <v>0</v>
      </c>
      <c r="BG98" s="31">
        <f t="shared" si="242"/>
        <v>-217.78</v>
      </c>
      <c r="BH98" s="31">
        <f t="shared" si="243"/>
        <v>-80.31</v>
      </c>
      <c r="BI98" s="31">
        <f t="shared" si="244"/>
        <v>0</v>
      </c>
      <c r="BJ98" s="31">
        <f t="shared" si="245"/>
        <v>0</v>
      </c>
      <c r="BK98" s="31">
        <f t="shared" si="246"/>
        <v>0</v>
      </c>
      <c r="BL98" s="31">
        <f t="shared" si="247"/>
        <v>0</v>
      </c>
      <c r="BM98" s="6">
        <v>2.2800000000000001E-2</v>
      </c>
      <c r="BN98" s="6">
        <v>2.2800000000000001E-2</v>
      </c>
      <c r="BO98" s="6">
        <v>2.2800000000000001E-2</v>
      </c>
      <c r="BP98" s="6">
        <v>2.2800000000000001E-2</v>
      </c>
      <c r="BQ98" s="6">
        <v>2.2800000000000001E-2</v>
      </c>
      <c r="BR98" s="6">
        <v>2.2800000000000001E-2</v>
      </c>
      <c r="BS98" s="6">
        <v>2.2800000000000001E-2</v>
      </c>
      <c r="BT98" s="6">
        <v>2.2800000000000001E-2</v>
      </c>
      <c r="BU98" s="6">
        <v>2.2800000000000001E-2</v>
      </c>
      <c r="BV98" s="6">
        <v>2.2800000000000001E-2</v>
      </c>
      <c r="BW98" s="6">
        <v>2.2800000000000001E-2</v>
      </c>
      <c r="BX98" s="6">
        <v>2.2800000000000001E-2</v>
      </c>
      <c r="BY98" s="31">
        <v>0</v>
      </c>
      <c r="BZ98" s="31">
        <v>0</v>
      </c>
      <c r="CA98" s="31">
        <v>0</v>
      </c>
      <c r="CB98" s="31">
        <v>0</v>
      </c>
      <c r="CC98" s="31">
        <v>0</v>
      </c>
      <c r="CD98" s="31">
        <v>0</v>
      </c>
      <c r="CE98" s="31">
        <v>1379.24</v>
      </c>
      <c r="CF98" s="31">
        <v>203.45</v>
      </c>
      <c r="CG98" s="31">
        <v>0</v>
      </c>
      <c r="CH98" s="31">
        <v>0</v>
      </c>
      <c r="CI98" s="31">
        <v>0</v>
      </c>
      <c r="CJ98" s="31">
        <v>0</v>
      </c>
      <c r="CK98" s="32">
        <f t="shared" si="248"/>
        <v>0</v>
      </c>
      <c r="CL98" s="32">
        <f t="shared" si="249"/>
        <v>0</v>
      </c>
      <c r="CM98" s="32">
        <f t="shared" si="250"/>
        <v>0</v>
      </c>
      <c r="CN98" s="32">
        <f t="shared" si="251"/>
        <v>0</v>
      </c>
      <c r="CO98" s="32">
        <f t="shared" si="252"/>
        <v>0</v>
      </c>
      <c r="CP98" s="32">
        <f t="shared" si="253"/>
        <v>0</v>
      </c>
      <c r="CQ98" s="32">
        <f t="shared" si="254"/>
        <v>-241.97</v>
      </c>
      <c r="CR98" s="32">
        <f t="shared" si="255"/>
        <v>-35.69</v>
      </c>
      <c r="CS98" s="32">
        <f t="shared" si="256"/>
        <v>0</v>
      </c>
      <c r="CT98" s="32">
        <f t="shared" si="257"/>
        <v>0</v>
      </c>
      <c r="CU98" s="32">
        <f t="shared" si="258"/>
        <v>0</v>
      </c>
      <c r="CV98" s="32">
        <f t="shared" si="259"/>
        <v>0</v>
      </c>
      <c r="CW98" s="31">
        <f t="shared" si="260"/>
        <v>0</v>
      </c>
      <c r="CX98" s="31">
        <f t="shared" si="261"/>
        <v>0</v>
      </c>
      <c r="CY98" s="31">
        <f t="shared" si="262"/>
        <v>0</v>
      </c>
      <c r="CZ98" s="31">
        <f t="shared" si="263"/>
        <v>0</v>
      </c>
      <c r="DA98" s="31">
        <f t="shared" si="264"/>
        <v>0</v>
      </c>
      <c r="DB98" s="31">
        <f t="shared" si="265"/>
        <v>0</v>
      </c>
      <c r="DC98" s="31">
        <f t="shared" si="266"/>
        <v>-36.289999999999935</v>
      </c>
      <c r="DD98" s="31">
        <f t="shared" si="267"/>
        <v>42.829999999999984</v>
      </c>
      <c r="DE98" s="31">
        <f t="shared" si="268"/>
        <v>0</v>
      </c>
      <c r="DF98" s="31">
        <f t="shared" si="269"/>
        <v>0</v>
      </c>
      <c r="DG98" s="31">
        <f t="shared" si="270"/>
        <v>0</v>
      </c>
      <c r="DH98" s="31">
        <f t="shared" si="271"/>
        <v>0</v>
      </c>
      <c r="DI98" s="32">
        <f t="shared" si="200"/>
        <v>0</v>
      </c>
      <c r="DJ98" s="32">
        <f t="shared" si="201"/>
        <v>0</v>
      </c>
      <c r="DK98" s="32">
        <f t="shared" si="202"/>
        <v>0</v>
      </c>
      <c r="DL98" s="32">
        <f t="shared" si="203"/>
        <v>0</v>
      </c>
      <c r="DM98" s="32">
        <f t="shared" si="204"/>
        <v>0</v>
      </c>
      <c r="DN98" s="32">
        <f t="shared" si="205"/>
        <v>0</v>
      </c>
      <c r="DO98" s="32">
        <f t="shared" si="206"/>
        <v>-1.81</v>
      </c>
      <c r="DP98" s="32">
        <f t="shared" si="207"/>
        <v>2.14</v>
      </c>
      <c r="DQ98" s="32">
        <f t="shared" si="208"/>
        <v>0</v>
      </c>
      <c r="DR98" s="32">
        <f t="shared" si="209"/>
        <v>0</v>
      </c>
      <c r="DS98" s="32">
        <f t="shared" si="210"/>
        <v>0</v>
      </c>
      <c r="DT98" s="32">
        <f t="shared" si="211"/>
        <v>0</v>
      </c>
      <c r="DU98" s="31">
        <f t="shared" si="212"/>
        <v>0</v>
      </c>
      <c r="DV98" s="31">
        <f t="shared" si="213"/>
        <v>0</v>
      </c>
      <c r="DW98" s="31">
        <f t="shared" si="214"/>
        <v>0</v>
      </c>
      <c r="DX98" s="31">
        <f t="shared" si="215"/>
        <v>0</v>
      </c>
      <c r="DY98" s="31">
        <f t="shared" si="216"/>
        <v>0</v>
      </c>
      <c r="DZ98" s="31">
        <f t="shared" si="217"/>
        <v>0</v>
      </c>
      <c r="EA98" s="31">
        <f t="shared" si="218"/>
        <v>-8.39</v>
      </c>
      <c r="EB98" s="31">
        <f t="shared" si="219"/>
        <v>9.8000000000000007</v>
      </c>
      <c r="EC98" s="31">
        <f t="shared" si="220"/>
        <v>0</v>
      </c>
      <c r="ED98" s="31">
        <f t="shared" si="221"/>
        <v>0</v>
      </c>
      <c r="EE98" s="31">
        <f t="shared" si="222"/>
        <v>0</v>
      </c>
      <c r="EF98" s="31">
        <f t="shared" si="223"/>
        <v>0</v>
      </c>
      <c r="EG98" s="32">
        <f t="shared" si="224"/>
        <v>0</v>
      </c>
      <c r="EH98" s="32">
        <f t="shared" si="225"/>
        <v>0</v>
      </c>
      <c r="EI98" s="32">
        <f t="shared" si="226"/>
        <v>0</v>
      </c>
      <c r="EJ98" s="32">
        <f t="shared" si="227"/>
        <v>0</v>
      </c>
      <c r="EK98" s="32">
        <f t="shared" si="228"/>
        <v>0</v>
      </c>
      <c r="EL98" s="32">
        <f t="shared" si="229"/>
        <v>0</v>
      </c>
      <c r="EM98" s="32">
        <f t="shared" si="230"/>
        <v>-46.489999999999938</v>
      </c>
      <c r="EN98" s="32">
        <f t="shared" si="231"/>
        <v>54.769999999999982</v>
      </c>
      <c r="EO98" s="32">
        <f t="shared" si="232"/>
        <v>0</v>
      </c>
      <c r="EP98" s="32">
        <f t="shared" si="233"/>
        <v>0</v>
      </c>
      <c r="EQ98" s="32">
        <f t="shared" si="234"/>
        <v>0</v>
      </c>
      <c r="ER98" s="32">
        <f t="shared" si="235"/>
        <v>0</v>
      </c>
    </row>
    <row r="99" spans="1:148" x14ac:dyDescent="0.25">
      <c r="A99" t="s">
        <v>476</v>
      </c>
      <c r="B99" s="1" t="s">
        <v>52</v>
      </c>
      <c r="C99" t="str">
        <f t="shared" ca="1" si="272"/>
        <v>RL1</v>
      </c>
      <c r="D99" t="str">
        <f t="shared" ca="1" si="273"/>
        <v>Rainbow Lake #1</v>
      </c>
      <c r="E99" s="51">
        <v>30643.995200000001</v>
      </c>
      <c r="F99" s="51">
        <v>28257.378799999999</v>
      </c>
      <c r="G99" s="51">
        <v>28800.9064</v>
      </c>
      <c r="H99" s="51">
        <v>26872.258000000002</v>
      </c>
      <c r="I99" s="51">
        <v>29151.3992</v>
      </c>
      <c r="J99" s="51">
        <v>26411.429800000002</v>
      </c>
      <c r="K99" s="51">
        <v>25022.750199999999</v>
      </c>
      <c r="L99" s="51">
        <v>25969.022799999999</v>
      </c>
      <c r="M99" s="51">
        <v>23579.687600000001</v>
      </c>
      <c r="N99" s="51">
        <v>24918.941599999998</v>
      </c>
      <c r="O99" s="51">
        <v>14865.522000000001</v>
      </c>
      <c r="P99" s="51">
        <v>17151.796200000001</v>
      </c>
      <c r="Q99" s="32">
        <v>2730093.59</v>
      </c>
      <c r="R99" s="32">
        <v>1237682.68</v>
      </c>
      <c r="S99" s="32">
        <v>1515774.95</v>
      </c>
      <c r="T99" s="32">
        <v>991797.38</v>
      </c>
      <c r="U99" s="32">
        <v>819083.85</v>
      </c>
      <c r="V99" s="32">
        <v>1296147.6599999999</v>
      </c>
      <c r="W99" s="32">
        <v>1679314.18</v>
      </c>
      <c r="X99" s="32">
        <v>1402536.74</v>
      </c>
      <c r="Y99" s="32">
        <v>2454984.6800000002</v>
      </c>
      <c r="Z99" s="32">
        <v>2595095.33</v>
      </c>
      <c r="AA99" s="32">
        <v>785164.17</v>
      </c>
      <c r="AB99" s="32">
        <v>1160147.8600000001</v>
      </c>
      <c r="AC99" s="2">
        <v>2.4500000000000002</v>
      </c>
      <c r="AD99" s="2">
        <v>2.4500000000000002</v>
      </c>
      <c r="AE99" s="2">
        <v>2.4500000000000002</v>
      </c>
      <c r="AF99" s="2">
        <v>1.49</v>
      </c>
      <c r="AG99" s="2">
        <v>1.49</v>
      </c>
      <c r="AH99" s="2">
        <v>1.49</v>
      </c>
      <c r="AI99" s="2">
        <v>1.49</v>
      </c>
      <c r="AJ99" s="2">
        <v>1.02</v>
      </c>
      <c r="AK99" s="2">
        <v>1.02</v>
      </c>
      <c r="AL99" s="2">
        <v>1.02</v>
      </c>
      <c r="AM99" s="2">
        <v>1.02</v>
      </c>
      <c r="AN99" s="2">
        <v>1.02</v>
      </c>
      <c r="AO99" s="33">
        <v>66887.289999999994</v>
      </c>
      <c r="AP99" s="33">
        <v>30323.23</v>
      </c>
      <c r="AQ99" s="33">
        <v>37136.49</v>
      </c>
      <c r="AR99" s="33">
        <v>14777.78</v>
      </c>
      <c r="AS99" s="33">
        <v>12204.35</v>
      </c>
      <c r="AT99" s="33">
        <v>19312.599999999999</v>
      </c>
      <c r="AU99" s="33">
        <v>25021.78</v>
      </c>
      <c r="AV99" s="33">
        <v>14305.87</v>
      </c>
      <c r="AW99" s="33">
        <v>25040.84</v>
      </c>
      <c r="AX99" s="33">
        <v>26469.97</v>
      </c>
      <c r="AY99" s="33">
        <v>8008.67</v>
      </c>
      <c r="AZ99" s="33">
        <v>11833.51</v>
      </c>
      <c r="BA99" s="31">
        <f t="shared" si="236"/>
        <v>273.01</v>
      </c>
      <c r="BB99" s="31">
        <f t="shared" si="237"/>
        <v>123.77</v>
      </c>
      <c r="BC99" s="31">
        <f t="shared" si="238"/>
        <v>151.58000000000001</v>
      </c>
      <c r="BD99" s="31">
        <f t="shared" si="239"/>
        <v>-3570.47</v>
      </c>
      <c r="BE99" s="31">
        <f t="shared" si="240"/>
        <v>-2948.7</v>
      </c>
      <c r="BF99" s="31">
        <f t="shared" si="241"/>
        <v>-4666.13</v>
      </c>
      <c r="BG99" s="31">
        <f t="shared" si="242"/>
        <v>-6045.53</v>
      </c>
      <c r="BH99" s="31">
        <f t="shared" si="243"/>
        <v>-12622.83</v>
      </c>
      <c r="BI99" s="31">
        <f t="shared" si="244"/>
        <v>-22094.86</v>
      </c>
      <c r="BJ99" s="31">
        <f t="shared" si="245"/>
        <v>-14273.02</v>
      </c>
      <c r="BK99" s="31">
        <f t="shared" si="246"/>
        <v>-4318.3999999999996</v>
      </c>
      <c r="BL99" s="31">
        <f t="shared" si="247"/>
        <v>-6380.81</v>
      </c>
      <c r="BM99" s="6">
        <v>-0.1128</v>
      </c>
      <c r="BN99" s="6">
        <v>-0.1128</v>
      </c>
      <c r="BO99" s="6">
        <v>-0.1128</v>
      </c>
      <c r="BP99" s="6">
        <v>-0.1128</v>
      </c>
      <c r="BQ99" s="6">
        <v>-0.1128</v>
      </c>
      <c r="BR99" s="6">
        <v>-0.1128</v>
      </c>
      <c r="BS99" s="6">
        <v>-0.1128</v>
      </c>
      <c r="BT99" s="6">
        <v>-0.1128</v>
      </c>
      <c r="BU99" s="6">
        <v>-0.1128</v>
      </c>
      <c r="BV99" s="6">
        <v>-0.1128</v>
      </c>
      <c r="BW99" s="6">
        <v>-0.1128</v>
      </c>
      <c r="BX99" s="6">
        <v>-0.1128</v>
      </c>
      <c r="BY99" s="31">
        <v>-307954.56</v>
      </c>
      <c r="BZ99" s="31">
        <v>-139610.60999999999</v>
      </c>
      <c r="CA99" s="31">
        <v>-170979.41</v>
      </c>
      <c r="CB99" s="31">
        <v>-111874.74</v>
      </c>
      <c r="CC99" s="31">
        <v>-92392.66</v>
      </c>
      <c r="CD99" s="31">
        <v>-146205.46</v>
      </c>
      <c r="CE99" s="31">
        <v>-189426.64</v>
      </c>
      <c r="CF99" s="31">
        <v>-158206.14000000001</v>
      </c>
      <c r="CG99" s="31">
        <v>-276922.27</v>
      </c>
      <c r="CH99" s="31">
        <v>-292726.75</v>
      </c>
      <c r="CI99" s="31">
        <v>-88566.52</v>
      </c>
      <c r="CJ99" s="31">
        <v>-130864.68</v>
      </c>
      <c r="CK99" s="32">
        <f t="shared" si="248"/>
        <v>-10920.37</v>
      </c>
      <c r="CL99" s="32">
        <f t="shared" si="249"/>
        <v>-4950.7299999999996</v>
      </c>
      <c r="CM99" s="32">
        <f t="shared" si="250"/>
        <v>-6063.1</v>
      </c>
      <c r="CN99" s="32">
        <f t="shared" si="251"/>
        <v>-3967.19</v>
      </c>
      <c r="CO99" s="32">
        <f t="shared" si="252"/>
        <v>-3276.34</v>
      </c>
      <c r="CP99" s="32">
        <f t="shared" si="253"/>
        <v>-5184.59</v>
      </c>
      <c r="CQ99" s="32">
        <f t="shared" si="254"/>
        <v>-6717.26</v>
      </c>
      <c r="CR99" s="32">
        <f t="shared" si="255"/>
        <v>-5610.15</v>
      </c>
      <c r="CS99" s="32">
        <f t="shared" si="256"/>
        <v>-9819.94</v>
      </c>
      <c r="CT99" s="32">
        <f t="shared" si="257"/>
        <v>-10380.379999999999</v>
      </c>
      <c r="CU99" s="32">
        <f t="shared" si="258"/>
        <v>-3140.66</v>
      </c>
      <c r="CV99" s="32">
        <f t="shared" si="259"/>
        <v>-4640.59</v>
      </c>
      <c r="CW99" s="31">
        <f t="shared" si="260"/>
        <v>-386035.23</v>
      </c>
      <c r="CX99" s="31">
        <f t="shared" si="261"/>
        <v>-175008.34</v>
      </c>
      <c r="CY99" s="31">
        <f t="shared" si="262"/>
        <v>-214330.58</v>
      </c>
      <c r="CZ99" s="31">
        <f t="shared" si="263"/>
        <v>-127049.24</v>
      </c>
      <c r="DA99" s="31">
        <f t="shared" si="264"/>
        <v>-104924.65000000001</v>
      </c>
      <c r="DB99" s="31">
        <f t="shared" si="265"/>
        <v>-166036.51999999999</v>
      </c>
      <c r="DC99" s="31">
        <f t="shared" si="266"/>
        <v>-215120.15000000002</v>
      </c>
      <c r="DD99" s="31">
        <f t="shared" si="267"/>
        <v>-165499.33000000002</v>
      </c>
      <c r="DE99" s="31">
        <f t="shared" si="268"/>
        <v>-289688.19000000006</v>
      </c>
      <c r="DF99" s="31">
        <f t="shared" si="269"/>
        <v>-315304.07999999996</v>
      </c>
      <c r="DG99" s="31">
        <f t="shared" si="270"/>
        <v>-95397.450000000012</v>
      </c>
      <c r="DH99" s="31">
        <f t="shared" si="271"/>
        <v>-140957.97</v>
      </c>
      <c r="DI99" s="32">
        <f t="shared" si="200"/>
        <v>-19301.759999999998</v>
      </c>
      <c r="DJ99" s="32">
        <f t="shared" si="201"/>
        <v>-8750.42</v>
      </c>
      <c r="DK99" s="32">
        <f t="shared" si="202"/>
        <v>-10716.53</v>
      </c>
      <c r="DL99" s="32">
        <f t="shared" si="203"/>
        <v>-6352.46</v>
      </c>
      <c r="DM99" s="32">
        <f t="shared" si="204"/>
        <v>-5246.23</v>
      </c>
      <c r="DN99" s="32">
        <f t="shared" si="205"/>
        <v>-8301.83</v>
      </c>
      <c r="DO99" s="32">
        <f t="shared" si="206"/>
        <v>-10756.01</v>
      </c>
      <c r="DP99" s="32">
        <f t="shared" si="207"/>
        <v>-8274.9699999999993</v>
      </c>
      <c r="DQ99" s="32">
        <f t="shared" si="208"/>
        <v>-14484.41</v>
      </c>
      <c r="DR99" s="32">
        <f t="shared" si="209"/>
        <v>-15765.2</v>
      </c>
      <c r="DS99" s="32">
        <f t="shared" si="210"/>
        <v>-4769.87</v>
      </c>
      <c r="DT99" s="32">
        <f t="shared" si="211"/>
        <v>-7047.9</v>
      </c>
      <c r="DU99" s="31">
        <f t="shared" si="212"/>
        <v>-94504.19</v>
      </c>
      <c r="DV99" s="31">
        <f t="shared" si="213"/>
        <v>-42435.66</v>
      </c>
      <c r="DW99" s="31">
        <f t="shared" si="214"/>
        <v>-51503.42</v>
      </c>
      <c r="DX99" s="31">
        <f t="shared" si="215"/>
        <v>-30233.87</v>
      </c>
      <c r="DY99" s="31">
        <f t="shared" si="216"/>
        <v>-24732.38</v>
      </c>
      <c r="DZ99" s="31">
        <f t="shared" si="217"/>
        <v>-38750.67</v>
      </c>
      <c r="EA99" s="31">
        <f t="shared" si="218"/>
        <v>-49721.22</v>
      </c>
      <c r="EB99" s="31">
        <f t="shared" si="219"/>
        <v>-37866.76</v>
      </c>
      <c r="EC99" s="31">
        <f t="shared" si="220"/>
        <v>-65606.8</v>
      </c>
      <c r="ED99" s="31">
        <f t="shared" si="221"/>
        <v>-70697.399999999994</v>
      </c>
      <c r="EE99" s="31">
        <f t="shared" si="222"/>
        <v>-21167.79</v>
      </c>
      <c r="EF99" s="31">
        <f t="shared" si="223"/>
        <v>-30959.5</v>
      </c>
      <c r="EG99" s="32">
        <f t="shared" si="224"/>
        <v>-499841.18</v>
      </c>
      <c r="EH99" s="32">
        <f t="shared" si="225"/>
        <v>-226194.42</v>
      </c>
      <c r="EI99" s="32">
        <f t="shared" si="226"/>
        <v>-276550.52999999997</v>
      </c>
      <c r="EJ99" s="32">
        <f t="shared" si="227"/>
        <v>-163635.57</v>
      </c>
      <c r="EK99" s="32">
        <f t="shared" si="228"/>
        <v>-134903.26</v>
      </c>
      <c r="EL99" s="32">
        <f t="shared" si="229"/>
        <v>-213089.01999999996</v>
      </c>
      <c r="EM99" s="32">
        <f t="shared" si="230"/>
        <v>-275597.38</v>
      </c>
      <c r="EN99" s="32">
        <f t="shared" si="231"/>
        <v>-211641.06000000003</v>
      </c>
      <c r="EO99" s="32">
        <f t="shared" si="232"/>
        <v>-369779.4</v>
      </c>
      <c r="EP99" s="32">
        <f t="shared" si="233"/>
        <v>-401766.67999999993</v>
      </c>
      <c r="EQ99" s="32">
        <f t="shared" si="234"/>
        <v>-121335.11000000002</v>
      </c>
      <c r="ER99" s="32">
        <f t="shared" si="235"/>
        <v>-178965.37</v>
      </c>
    </row>
    <row r="100" spans="1:148" x14ac:dyDescent="0.25">
      <c r="A100" t="s">
        <v>445</v>
      </c>
      <c r="B100" s="1" t="s">
        <v>132</v>
      </c>
      <c r="C100" t="str">
        <f t="shared" ca="1" si="272"/>
        <v>RUN</v>
      </c>
      <c r="D100" t="str">
        <f t="shared" ca="1" si="273"/>
        <v>Rundle Hydro Facility</v>
      </c>
      <c r="E100" s="51">
        <v>7223.0229992000004</v>
      </c>
      <c r="F100" s="51">
        <v>5916.5788603999999</v>
      </c>
      <c r="G100" s="51">
        <v>7685.8146471999999</v>
      </c>
      <c r="H100" s="51">
        <v>6412.7171535999996</v>
      </c>
      <c r="I100" s="51">
        <v>7730.2661441</v>
      </c>
      <c r="J100" s="51">
        <v>8709.7314853999997</v>
      </c>
      <c r="K100" s="51">
        <v>17712.344932</v>
      </c>
      <c r="L100" s="51">
        <v>14036.0251195</v>
      </c>
      <c r="M100" s="51">
        <v>6358.6445514999996</v>
      </c>
      <c r="N100" s="51">
        <v>3150.0170036999998</v>
      </c>
      <c r="O100" s="51">
        <v>4532.7231906999996</v>
      </c>
      <c r="P100" s="51">
        <v>5148.9805496999998</v>
      </c>
      <c r="Q100" s="32">
        <v>691060.94</v>
      </c>
      <c r="R100" s="32">
        <v>265901.07</v>
      </c>
      <c r="S100" s="32">
        <v>336622.55</v>
      </c>
      <c r="T100" s="32">
        <v>249229.3</v>
      </c>
      <c r="U100" s="32">
        <v>192537.16</v>
      </c>
      <c r="V100" s="32">
        <v>479272.03</v>
      </c>
      <c r="W100" s="32">
        <v>1330885.78</v>
      </c>
      <c r="X100" s="32">
        <v>708526.13</v>
      </c>
      <c r="Y100" s="32">
        <v>828446.93</v>
      </c>
      <c r="Z100" s="32">
        <v>370355.85</v>
      </c>
      <c r="AA100" s="32">
        <v>575549.92000000004</v>
      </c>
      <c r="AB100" s="32">
        <v>384311.29</v>
      </c>
      <c r="AC100" s="2">
        <v>-0.64</v>
      </c>
      <c r="AD100" s="2">
        <v>-0.64</v>
      </c>
      <c r="AE100" s="2">
        <v>-0.64</v>
      </c>
      <c r="AF100" s="2">
        <v>-0.64</v>
      </c>
      <c r="AG100" s="2">
        <v>-0.64</v>
      </c>
      <c r="AH100" s="2">
        <v>-0.64</v>
      </c>
      <c r="AI100" s="2">
        <v>-0.64</v>
      </c>
      <c r="AJ100" s="2">
        <v>-1.27</v>
      </c>
      <c r="AK100" s="2">
        <v>-1.27</v>
      </c>
      <c r="AL100" s="2">
        <v>-1.27</v>
      </c>
      <c r="AM100" s="2">
        <v>-1.27</v>
      </c>
      <c r="AN100" s="2">
        <v>-1.27</v>
      </c>
      <c r="AO100" s="33">
        <v>-4422.79</v>
      </c>
      <c r="AP100" s="33">
        <v>-1701.77</v>
      </c>
      <c r="AQ100" s="33">
        <v>-2154.38</v>
      </c>
      <c r="AR100" s="33">
        <v>-1595.07</v>
      </c>
      <c r="AS100" s="33">
        <v>-1232.24</v>
      </c>
      <c r="AT100" s="33">
        <v>-3067.34</v>
      </c>
      <c r="AU100" s="33">
        <v>-8517.67</v>
      </c>
      <c r="AV100" s="33">
        <v>-8998.2800000000007</v>
      </c>
      <c r="AW100" s="33">
        <v>-10521.28</v>
      </c>
      <c r="AX100" s="33">
        <v>-4703.5200000000004</v>
      </c>
      <c r="AY100" s="33">
        <v>-7309.48</v>
      </c>
      <c r="AZ100" s="33">
        <v>-4880.75</v>
      </c>
      <c r="BA100" s="31">
        <f t="shared" si="236"/>
        <v>69.11</v>
      </c>
      <c r="BB100" s="31">
        <f t="shared" si="237"/>
        <v>26.59</v>
      </c>
      <c r="BC100" s="31">
        <f t="shared" si="238"/>
        <v>33.659999999999997</v>
      </c>
      <c r="BD100" s="31">
        <f t="shared" si="239"/>
        <v>-897.23</v>
      </c>
      <c r="BE100" s="31">
        <f t="shared" si="240"/>
        <v>-693.13</v>
      </c>
      <c r="BF100" s="31">
        <f t="shared" si="241"/>
        <v>-1725.38</v>
      </c>
      <c r="BG100" s="31">
        <f t="shared" si="242"/>
        <v>-4791.1899999999996</v>
      </c>
      <c r="BH100" s="31">
        <f t="shared" si="243"/>
        <v>-6376.74</v>
      </c>
      <c r="BI100" s="31">
        <f t="shared" si="244"/>
        <v>-7456.02</v>
      </c>
      <c r="BJ100" s="31">
        <f t="shared" si="245"/>
        <v>-2036.96</v>
      </c>
      <c r="BK100" s="31">
        <f t="shared" si="246"/>
        <v>-3165.52</v>
      </c>
      <c r="BL100" s="31">
        <f t="shared" si="247"/>
        <v>-2113.71</v>
      </c>
      <c r="BM100" s="6">
        <v>-5.0000000000000001E-4</v>
      </c>
      <c r="BN100" s="6">
        <v>-5.0000000000000001E-4</v>
      </c>
      <c r="BO100" s="6">
        <v>-5.0000000000000001E-4</v>
      </c>
      <c r="BP100" s="6">
        <v>-5.0000000000000001E-4</v>
      </c>
      <c r="BQ100" s="6">
        <v>-5.0000000000000001E-4</v>
      </c>
      <c r="BR100" s="6">
        <v>-5.0000000000000001E-4</v>
      </c>
      <c r="BS100" s="6">
        <v>-5.0000000000000001E-4</v>
      </c>
      <c r="BT100" s="6">
        <v>-5.0000000000000001E-4</v>
      </c>
      <c r="BU100" s="6">
        <v>-5.0000000000000001E-4</v>
      </c>
      <c r="BV100" s="6">
        <v>-5.0000000000000001E-4</v>
      </c>
      <c r="BW100" s="6">
        <v>-5.0000000000000001E-4</v>
      </c>
      <c r="BX100" s="6">
        <v>-5.0000000000000001E-4</v>
      </c>
      <c r="BY100" s="31">
        <v>-345.53</v>
      </c>
      <c r="BZ100" s="31">
        <v>-132.94999999999999</v>
      </c>
      <c r="CA100" s="31">
        <v>-168.31</v>
      </c>
      <c r="CB100" s="31">
        <v>-124.61</v>
      </c>
      <c r="CC100" s="31">
        <v>-96.27</v>
      </c>
      <c r="CD100" s="31">
        <v>-239.64</v>
      </c>
      <c r="CE100" s="31">
        <v>-665.44</v>
      </c>
      <c r="CF100" s="31">
        <v>-354.26</v>
      </c>
      <c r="CG100" s="31">
        <v>-414.22</v>
      </c>
      <c r="CH100" s="31">
        <v>-185.18</v>
      </c>
      <c r="CI100" s="31">
        <v>-287.77</v>
      </c>
      <c r="CJ100" s="31">
        <v>-192.16</v>
      </c>
      <c r="CK100" s="32">
        <f t="shared" si="248"/>
        <v>-2764.24</v>
      </c>
      <c r="CL100" s="32">
        <f t="shared" si="249"/>
        <v>-1063.5999999999999</v>
      </c>
      <c r="CM100" s="32">
        <f t="shared" si="250"/>
        <v>-1346.49</v>
      </c>
      <c r="CN100" s="32">
        <f t="shared" si="251"/>
        <v>-996.92</v>
      </c>
      <c r="CO100" s="32">
        <f t="shared" si="252"/>
        <v>-770.15</v>
      </c>
      <c r="CP100" s="32">
        <f t="shared" si="253"/>
        <v>-1917.09</v>
      </c>
      <c r="CQ100" s="32">
        <f t="shared" si="254"/>
        <v>-5323.54</v>
      </c>
      <c r="CR100" s="32">
        <f t="shared" si="255"/>
        <v>-2834.1</v>
      </c>
      <c r="CS100" s="32">
        <f t="shared" si="256"/>
        <v>-3313.79</v>
      </c>
      <c r="CT100" s="32">
        <f t="shared" si="257"/>
        <v>-1481.42</v>
      </c>
      <c r="CU100" s="32">
        <f t="shared" si="258"/>
        <v>-2302.1999999999998</v>
      </c>
      <c r="CV100" s="32">
        <f t="shared" si="259"/>
        <v>-1537.25</v>
      </c>
      <c r="CW100" s="31">
        <f t="shared" si="260"/>
        <v>1243.9100000000005</v>
      </c>
      <c r="CX100" s="31">
        <f t="shared" si="261"/>
        <v>478.63000000000005</v>
      </c>
      <c r="CY100" s="31">
        <f t="shared" si="262"/>
        <v>605.92000000000019</v>
      </c>
      <c r="CZ100" s="31">
        <f t="shared" si="263"/>
        <v>1370.77</v>
      </c>
      <c r="DA100" s="31">
        <f t="shared" si="264"/>
        <v>1058.95</v>
      </c>
      <c r="DB100" s="31">
        <f t="shared" si="265"/>
        <v>2635.9900000000002</v>
      </c>
      <c r="DC100" s="31">
        <f t="shared" si="266"/>
        <v>7319.88</v>
      </c>
      <c r="DD100" s="31">
        <f t="shared" si="267"/>
        <v>12186.66</v>
      </c>
      <c r="DE100" s="31">
        <f t="shared" si="268"/>
        <v>14249.29</v>
      </c>
      <c r="DF100" s="31">
        <f t="shared" si="269"/>
        <v>5073.88</v>
      </c>
      <c r="DG100" s="31">
        <f t="shared" si="270"/>
        <v>7885.0300000000007</v>
      </c>
      <c r="DH100" s="31">
        <f t="shared" si="271"/>
        <v>5265.05</v>
      </c>
      <c r="DI100" s="32">
        <f t="shared" si="200"/>
        <v>62.2</v>
      </c>
      <c r="DJ100" s="32">
        <f t="shared" si="201"/>
        <v>23.93</v>
      </c>
      <c r="DK100" s="32">
        <f t="shared" si="202"/>
        <v>30.3</v>
      </c>
      <c r="DL100" s="32">
        <f t="shared" si="203"/>
        <v>68.540000000000006</v>
      </c>
      <c r="DM100" s="32">
        <f t="shared" si="204"/>
        <v>52.95</v>
      </c>
      <c r="DN100" s="32">
        <f t="shared" si="205"/>
        <v>131.80000000000001</v>
      </c>
      <c r="DO100" s="32">
        <f t="shared" si="206"/>
        <v>365.99</v>
      </c>
      <c r="DP100" s="32">
        <f t="shared" si="207"/>
        <v>609.33000000000004</v>
      </c>
      <c r="DQ100" s="32">
        <f t="shared" si="208"/>
        <v>712.46</v>
      </c>
      <c r="DR100" s="32">
        <f t="shared" si="209"/>
        <v>253.69</v>
      </c>
      <c r="DS100" s="32">
        <f t="shared" si="210"/>
        <v>394.25</v>
      </c>
      <c r="DT100" s="32">
        <f t="shared" si="211"/>
        <v>263.25</v>
      </c>
      <c r="DU100" s="31">
        <f t="shared" si="212"/>
        <v>304.52</v>
      </c>
      <c r="DV100" s="31">
        <f t="shared" si="213"/>
        <v>116.06</v>
      </c>
      <c r="DW100" s="31">
        <f t="shared" si="214"/>
        <v>145.6</v>
      </c>
      <c r="DX100" s="31">
        <f t="shared" si="215"/>
        <v>326.2</v>
      </c>
      <c r="DY100" s="31">
        <f t="shared" si="216"/>
        <v>249.61</v>
      </c>
      <c r="DZ100" s="31">
        <f t="shared" si="217"/>
        <v>615.20000000000005</v>
      </c>
      <c r="EA100" s="31">
        <f t="shared" si="218"/>
        <v>1691.86</v>
      </c>
      <c r="EB100" s="31">
        <f t="shared" si="219"/>
        <v>2788.35</v>
      </c>
      <c r="EC100" s="31">
        <f t="shared" si="220"/>
        <v>3227.09</v>
      </c>
      <c r="ED100" s="31">
        <f t="shared" si="221"/>
        <v>1137.6600000000001</v>
      </c>
      <c r="EE100" s="31">
        <f t="shared" si="222"/>
        <v>1749.61</v>
      </c>
      <c r="EF100" s="31">
        <f t="shared" si="223"/>
        <v>1156.4000000000001</v>
      </c>
      <c r="EG100" s="32">
        <f t="shared" si="224"/>
        <v>1610.6300000000006</v>
      </c>
      <c r="EH100" s="32">
        <f t="shared" si="225"/>
        <v>618.62000000000012</v>
      </c>
      <c r="EI100" s="32">
        <f t="shared" si="226"/>
        <v>781.82000000000016</v>
      </c>
      <c r="EJ100" s="32">
        <f t="shared" si="227"/>
        <v>1765.51</v>
      </c>
      <c r="EK100" s="32">
        <f t="shared" si="228"/>
        <v>1361.5100000000002</v>
      </c>
      <c r="EL100" s="32">
        <f t="shared" si="229"/>
        <v>3382.9900000000007</v>
      </c>
      <c r="EM100" s="32">
        <f t="shared" si="230"/>
        <v>9377.73</v>
      </c>
      <c r="EN100" s="32">
        <f t="shared" si="231"/>
        <v>15584.34</v>
      </c>
      <c r="EO100" s="32">
        <f t="shared" si="232"/>
        <v>18188.84</v>
      </c>
      <c r="EP100" s="32">
        <f t="shared" si="233"/>
        <v>6465.23</v>
      </c>
      <c r="EQ100" s="32">
        <f t="shared" si="234"/>
        <v>10028.890000000001</v>
      </c>
      <c r="ER100" s="32">
        <f t="shared" si="235"/>
        <v>6684.7000000000007</v>
      </c>
    </row>
    <row r="101" spans="1:148" x14ac:dyDescent="0.25">
      <c r="A101" t="s">
        <v>479</v>
      </c>
      <c r="B101" s="1" t="s">
        <v>112</v>
      </c>
      <c r="C101" t="str">
        <f t="shared" ca="1" si="272"/>
        <v>SCL1</v>
      </c>
      <c r="D101" t="str">
        <f t="shared" ca="1" si="273"/>
        <v>Syncrude Industrial System</v>
      </c>
      <c r="E101" s="51">
        <v>34358.131999999998</v>
      </c>
      <c r="F101" s="51">
        <v>16532.527999999998</v>
      </c>
      <c r="G101" s="51">
        <v>26239.55</v>
      </c>
      <c r="H101" s="51">
        <v>31135.736000000001</v>
      </c>
      <c r="I101" s="51">
        <v>13200.848</v>
      </c>
      <c r="J101" s="51">
        <v>37172.636299999998</v>
      </c>
      <c r="K101" s="51">
        <v>13025.4926</v>
      </c>
      <c r="L101" s="51">
        <v>28.777999999999999</v>
      </c>
      <c r="M101" s="51">
        <v>459.36</v>
      </c>
      <c r="N101" s="51">
        <v>200.83600000000001</v>
      </c>
      <c r="O101" s="51">
        <v>2278.9169999999999</v>
      </c>
      <c r="P101" s="51">
        <v>150.93299999999999</v>
      </c>
      <c r="Q101" s="32">
        <v>2898443.49</v>
      </c>
      <c r="R101" s="32">
        <v>766835.22</v>
      </c>
      <c r="S101" s="32">
        <v>1304956.76</v>
      </c>
      <c r="T101" s="32">
        <v>959659.43</v>
      </c>
      <c r="U101" s="32">
        <v>433621.88</v>
      </c>
      <c r="V101" s="32">
        <v>1898586.04</v>
      </c>
      <c r="W101" s="32">
        <v>1931546.84</v>
      </c>
      <c r="X101" s="32">
        <v>923.44</v>
      </c>
      <c r="Y101" s="32">
        <v>60791.7</v>
      </c>
      <c r="Z101" s="32">
        <v>33698.870000000003</v>
      </c>
      <c r="AA101" s="32">
        <v>213953.27</v>
      </c>
      <c r="AB101" s="32">
        <v>3976.44</v>
      </c>
      <c r="AC101" s="2">
        <v>2.9</v>
      </c>
      <c r="AD101" s="2">
        <v>2.9</v>
      </c>
      <c r="AE101" s="2">
        <v>2.9</v>
      </c>
      <c r="AF101" s="2">
        <v>2.59</v>
      </c>
      <c r="AG101" s="2">
        <v>2.59</v>
      </c>
      <c r="AH101" s="2">
        <v>2.59</v>
      </c>
      <c r="AI101" s="2">
        <v>2.59</v>
      </c>
      <c r="AJ101" s="2">
        <v>2.85</v>
      </c>
      <c r="AK101" s="2">
        <v>2.85</v>
      </c>
      <c r="AL101" s="2">
        <v>2.85</v>
      </c>
      <c r="AM101" s="2">
        <v>2.85</v>
      </c>
      <c r="AN101" s="2">
        <v>2.85</v>
      </c>
      <c r="AO101" s="33">
        <v>84054.86</v>
      </c>
      <c r="AP101" s="33">
        <v>22238.22</v>
      </c>
      <c r="AQ101" s="33">
        <v>37843.75</v>
      </c>
      <c r="AR101" s="33">
        <v>24855.18</v>
      </c>
      <c r="AS101" s="33">
        <v>11230.81</v>
      </c>
      <c r="AT101" s="33">
        <v>49173.38</v>
      </c>
      <c r="AU101" s="33">
        <v>50027.06</v>
      </c>
      <c r="AV101" s="33">
        <v>26.32</v>
      </c>
      <c r="AW101" s="33">
        <v>1732.56</v>
      </c>
      <c r="AX101" s="33">
        <v>960.42</v>
      </c>
      <c r="AY101" s="33">
        <v>6097.67</v>
      </c>
      <c r="AZ101" s="33">
        <v>113.33</v>
      </c>
      <c r="BA101" s="31">
        <f t="shared" si="236"/>
        <v>289.83999999999997</v>
      </c>
      <c r="BB101" s="31">
        <f t="shared" si="237"/>
        <v>76.680000000000007</v>
      </c>
      <c r="BC101" s="31">
        <f t="shared" si="238"/>
        <v>130.5</v>
      </c>
      <c r="BD101" s="31">
        <f t="shared" si="239"/>
        <v>-3454.77</v>
      </c>
      <c r="BE101" s="31">
        <f t="shared" si="240"/>
        <v>-1561.04</v>
      </c>
      <c r="BF101" s="31">
        <f t="shared" si="241"/>
        <v>-6834.91</v>
      </c>
      <c r="BG101" s="31">
        <f t="shared" si="242"/>
        <v>-6953.57</v>
      </c>
      <c r="BH101" s="31">
        <f t="shared" si="243"/>
        <v>-8.31</v>
      </c>
      <c r="BI101" s="31">
        <f t="shared" si="244"/>
        <v>-547.13</v>
      </c>
      <c r="BJ101" s="31">
        <f t="shared" si="245"/>
        <v>-185.34</v>
      </c>
      <c r="BK101" s="31">
        <f t="shared" si="246"/>
        <v>-1176.74</v>
      </c>
      <c r="BL101" s="31">
        <f t="shared" si="247"/>
        <v>-21.87</v>
      </c>
      <c r="BM101" s="6">
        <v>6.6400000000000001E-2</v>
      </c>
      <c r="BN101" s="6">
        <v>6.6400000000000001E-2</v>
      </c>
      <c r="BO101" s="6">
        <v>6.6400000000000001E-2</v>
      </c>
      <c r="BP101" s="6">
        <v>6.6400000000000001E-2</v>
      </c>
      <c r="BQ101" s="6">
        <v>6.6400000000000001E-2</v>
      </c>
      <c r="BR101" s="6">
        <v>6.6400000000000001E-2</v>
      </c>
      <c r="BS101" s="6">
        <v>6.6400000000000001E-2</v>
      </c>
      <c r="BT101" s="6">
        <v>6.6400000000000001E-2</v>
      </c>
      <c r="BU101" s="6">
        <v>6.6400000000000001E-2</v>
      </c>
      <c r="BV101" s="6">
        <v>6.6400000000000001E-2</v>
      </c>
      <c r="BW101" s="6">
        <v>6.6400000000000001E-2</v>
      </c>
      <c r="BX101" s="6">
        <v>6.6400000000000001E-2</v>
      </c>
      <c r="BY101" s="31">
        <v>192456.65</v>
      </c>
      <c r="BZ101" s="31">
        <v>50917.86</v>
      </c>
      <c r="CA101" s="31">
        <v>86649.13</v>
      </c>
      <c r="CB101" s="31">
        <v>63721.39</v>
      </c>
      <c r="CC101" s="31">
        <v>28792.49</v>
      </c>
      <c r="CD101" s="31">
        <v>126066.11</v>
      </c>
      <c r="CE101" s="31">
        <v>128254.71</v>
      </c>
      <c r="CF101" s="31">
        <v>61.32</v>
      </c>
      <c r="CG101" s="31">
        <v>4036.57</v>
      </c>
      <c r="CH101" s="31">
        <v>2237.6</v>
      </c>
      <c r="CI101" s="31">
        <v>14206.5</v>
      </c>
      <c r="CJ101" s="31">
        <v>264.04000000000002</v>
      </c>
      <c r="CK101" s="32">
        <f t="shared" si="248"/>
        <v>-11593.77</v>
      </c>
      <c r="CL101" s="32">
        <f t="shared" si="249"/>
        <v>-3067.34</v>
      </c>
      <c r="CM101" s="32">
        <f t="shared" si="250"/>
        <v>-5219.83</v>
      </c>
      <c r="CN101" s="32">
        <f t="shared" si="251"/>
        <v>-3838.64</v>
      </c>
      <c r="CO101" s="32">
        <f t="shared" si="252"/>
        <v>-1734.49</v>
      </c>
      <c r="CP101" s="32">
        <f t="shared" si="253"/>
        <v>-7594.34</v>
      </c>
      <c r="CQ101" s="32">
        <f t="shared" si="254"/>
        <v>-7726.19</v>
      </c>
      <c r="CR101" s="32">
        <f t="shared" si="255"/>
        <v>-3.69</v>
      </c>
      <c r="CS101" s="32">
        <f t="shared" si="256"/>
        <v>-243.17</v>
      </c>
      <c r="CT101" s="32">
        <f t="shared" si="257"/>
        <v>-134.80000000000001</v>
      </c>
      <c r="CU101" s="32">
        <f t="shared" si="258"/>
        <v>-855.81</v>
      </c>
      <c r="CV101" s="32">
        <f t="shared" si="259"/>
        <v>-15.91</v>
      </c>
      <c r="CW101" s="31">
        <f t="shared" si="260"/>
        <v>96518.180000000008</v>
      </c>
      <c r="CX101" s="31">
        <f t="shared" si="261"/>
        <v>25535.620000000003</v>
      </c>
      <c r="CY101" s="31">
        <f t="shared" si="262"/>
        <v>43455.05</v>
      </c>
      <c r="CZ101" s="31">
        <f t="shared" si="263"/>
        <v>38482.339999999997</v>
      </c>
      <c r="DA101" s="31">
        <f t="shared" si="264"/>
        <v>17388.23</v>
      </c>
      <c r="DB101" s="31">
        <f t="shared" si="265"/>
        <v>76133.300000000017</v>
      </c>
      <c r="DC101" s="31">
        <f t="shared" si="266"/>
        <v>77455.03</v>
      </c>
      <c r="DD101" s="31">
        <f t="shared" si="267"/>
        <v>39.620000000000005</v>
      </c>
      <c r="DE101" s="31">
        <f t="shared" si="268"/>
        <v>2607.9700000000003</v>
      </c>
      <c r="DF101" s="31">
        <f t="shared" si="269"/>
        <v>1327.7199999999996</v>
      </c>
      <c r="DG101" s="31">
        <f t="shared" si="270"/>
        <v>8429.76</v>
      </c>
      <c r="DH101" s="31">
        <f t="shared" si="271"/>
        <v>156.67000000000002</v>
      </c>
      <c r="DI101" s="32">
        <f t="shared" si="200"/>
        <v>4825.91</v>
      </c>
      <c r="DJ101" s="32">
        <f t="shared" si="201"/>
        <v>1276.78</v>
      </c>
      <c r="DK101" s="32">
        <f t="shared" si="202"/>
        <v>2172.75</v>
      </c>
      <c r="DL101" s="32">
        <f t="shared" si="203"/>
        <v>1924.12</v>
      </c>
      <c r="DM101" s="32">
        <f t="shared" si="204"/>
        <v>869.41</v>
      </c>
      <c r="DN101" s="32">
        <f t="shared" si="205"/>
        <v>3806.67</v>
      </c>
      <c r="DO101" s="32">
        <f t="shared" si="206"/>
        <v>3872.75</v>
      </c>
      <c r="DP101" s="32">
        <f t="shared" si="207"/>
        <v>1.98</v>
      </c>
      <c r="DQ101" s="32">
        <f t="shared" si="208"/>
        <v>130.4</v>
      </c>
      <c r="DR101" s="32">
        <f t="shared" si="209"/>
        <v>66.39</v>
      </c>
      <c r="DS101" s="32">
        <f t="shared" si="210"/>
        <v>421.49</v>
      </c>
      <c r="DT101" s="32">
        <f t="shared" si="211"/>
        <v>7.83</v>
      </c>
      <c r="DU101" s="31">
        <f t="shared" si="212"/>
        <v>23628.34</v>
      </c>
      <c r="DV101" s="31">
        <f t="shared" si="213"/>
        <v>6191.82</v>
      </c>
      <c r="DW101" s="31">
        <f t="shared" si="214"/>
        <v>10442.200000000001</v>
      </c>
      <c r="DX101" s="31">
        <f t="shared" si="215"/>
        <v>9157.6299999999992</v>
      </c>
      <c r="DY101" s="31">
        <f t="shared" si="216"/>
        <v>4098.68</v>
      </c>
      <c r="DZ101" s="31">
        <f t="shared" si="217"/>
        <v>17768.48</v>
      </c>
      <c r="EA101" s="31">
        <f t="shared" si="218"/>
        <v>17902.36</v>
      </c>
      <c r="EB101" s="31">
        <f t="shared" si="219"/>
        <v>9.07</v>
      </c>
      <c r="EC101" s="31">
        <f t="shared" si="220"/>
        <v>590.64</v>
      </c>
      <c r="ED101" s="31">
        <f t="shared" si="221"/>
        <v>297.7</v>
      </c>
      <c r="EE101" s="31">
        <f t="shared" si="222"/>
        <v>1870.48</v>
      </c>
      <c r="EF101" s="31">
        <f t="shared" si="223"/>
        <v>34.409999999999997</v>
      </c>
      <c r="EG101" s="32">
        <f t="shared" si="224"/>
        <v>124972.43000000001</v>
      </c>
      <c r="EH101" s="32">
        <f t="shared" si="225"/>
        <v>33004.22</v>
      </c>
      <c r="EI101" s="32">
        <f t="shared" si="226"/>
        <v>56070</v>
      </c>
      <c r="EJ101" s="32">
        <f t="shared" si="227"/>
        <v>49564.09</v>
      </c>
      <c r="EK101" s="32">
        <f t="shared" si="228"/>
        <v>22356.32</v>
      </c>
      <c r="EL101" s="32">
        <f t="shared" si="229"/>
        <v>97708.450000000012</v>
      </c>
      <c r="EM101" s="32">
        <f t="shared" si="230"/>
        <v>99230.14</v>
      </c>
      <c r="EN101" s="32">
        <f t="shared" si="231"/>
        <v>50.67</v>
      </c>
      <c r="EO101" s="32">
        <f t="shared" si="232"/>
        <v>3329.01</v>
      </c>
      <c r="EP101" s="32">
        <f t="shared" si="233"/>
        <v>1691.8099999999997</v>
      </c>
      <c r="EQ101" s="32">
        <f t="shared" si="234"/>
        <v>10721.73</v>
      </c>
      <c r="ER101" s="32">
        <f t="shared" si="235"/>
        <v>198.91000000000003</v>
      </c>
    </row>
    <row r="102" spans="1:148" x14ac:dyDescent="0.25">
      <c r="A102" t="s">
        <v>480</v>
      </c>
      <c r="B102" s="1" t="s">
        <v>113</v>
      </c>
      <c r="C102" t="str">
        <f t="shared" ca="1" si="272"/>
        <v>SCR1</v>
      </c>
      <c r="D102" t="str">
        <f t="shared" ca="1" si="273"/>
        <v>Suncor Industrial System</v>
      </c>
      <c r="E102" s="51">
        <v>94723.54</v>
      </c>
      <c r="F102" s="51">
        <v>122771.4336</v>
      </c>
      <c r="G102" s="51">
        <v>183903.3327</v>
      </c>
      <c r="H102" s="51">
        <v>185804.27309999999</v>
      </c>
      <c r="I102" s="51">
        <v>117445.02899999999</v>
      </c>
      <c r="J102" s="51">
        <v>144394.49710000001</v>
      </c>
      <c r="K102" s="51">
        <v>144549.44519999999</v>
      </c>
      <c r="L102" s="51">
        <v>110625.712</v>
      </c>
      <c r="M102" s="51">
        <v>179470.9143</v>
      </c>
      <c r="N102" s="51">
        <v>230595.00839999999</v>
      </c>
      <c r="O102" s="51">
        <v>271395.81559999997</v>
      </c>
      <c r="P102" s="51">
        <v>270062.8112</v>
      </c>
      <c r="Q102" s="32">
        <v>8139563.7599999998</v>
      </c>
      <c r="R102" s="32">
        <v>5385738.1900000004</v>
      </c>
      <c r="S102" s="32">
        <v>9660627.2699999996</v>
      </c>
      <c r="T102" s="32">
        <v>7505849.6299999999</v>
      </c>
      <c r="U102" s="32">
        <v>3634065.35</v>
      </c>
      <c r="V102" s="32">
        <v>7451503.0099999998</v>
      </c>
      <c r="W102" s="32">
        <v>9852372.0999999996</v>
      </c>
      <c r="X102" s="32">
        <v>5608360.3799999999</v>
      </c>
      <c r="Y102" s="32">
        <v>21089948.079999998</v>
      </c>
      <c r="Z102" s="32">
        <v>20948726.91</v>
      </c>
      <c r="AA102" s="32">
        <v>23909716.489999998</v>
      </c>
      <c r="AB102" s="32">
        <v>15181349.08</v>
      </c>
      <c r="AC102" s="2">
        <v>2.97</v>
      </c>
      <c r="AD102" s="2">
        <v>2.97</v>
      </c>
      <c r="AE102" s="2">
        <v>2.97</v>
      </c>
      <c r="AF102" s="2">
        <v>2.97</v>
      </c>
      <c r="AG102" s="2">
        <v>2.97</v>
      </c>
      <c r="AH102" s="2">
        <v>2.97</v>
      </c>
      <c r="AI102" s="2">
        <v>2.97</v>
      </c>
      <c r="AJ102" s="2">
        <v>3.19</v>
      </c>
      <c r="AK102" s="2">
        <v>3.19</v>
      </c>
      <c r="AL102" s="2">
        <v>3.19</v>
      </c>
      <c r="AM102" s="2">
        <v>3.19</v>
      </c>
      <c r="AN102" s="2">
        <v>3.19</v>
      </c>
      <c r="AO102" s="33">
        <v>241745.04</v>
      </c>
      <c r="AP102" s="33">
        <v>159956.42000000001</v>
      </c>
      <c r="AQ102" s="33">
        <v>286920.63</v>
      </c>
      <c r="AR102" s="33">
        <v>222923.73</v>
      </c>
      <c r="AS102" s="33">
        <v>107931.74</v>
      </c>
      <c r="AT102" s="33">
        <v>221309.64</v>
      </c>
      <c r="AU102" s="33">
        <v>292615.45</v>
      </c>
      <c r="AV102" s="33">
        <v>178906.7</v>
      </c>
      <c r="AW102" s="33">
        <v>672769.34</v>
      </c>
      <c r="AX102" s="33">
        <v>668264.39</v>
      </c>
      <c r="AY102" s="33">
        <v>762719.96</v>
      </c>
      <c r="AZ102" s="33">
        <v>484285.04</v>
      </c>
      <c r="BA102" s="31">
        <f t="shared" si="236"/>
        <v>813.96</v>
      </c>
      <c r="BB102" s="31">
        <f t="shared" si="237"/>
        <v>538.57000000000005</v>
      </c>
      <c r="BC102" s="31">
        <f t="shared" si="238"/>
        <v>966.06</v>
      </c>
      <c r="BD102" s="31">
        <f t="shared" si="239"/>
        <v>-27021.06</v>
      </c>
      <c r="BE102" s="31">
        <f t="shared" si="240"/>
        <v>-13082.64</v>
      </c>
      <c r="BF102" s="31">
        <f t="shared" si="241"/>
        <v>-26825.41</v>
      </c>
      <c r="BG102" s="31">
        <f t="shared" si="242"/>
        <v>-35468.54</v>
      </c>
      <c r="BH102" s="31">
        <f t="shared" si="243"/>
        <v>-50475.24</v>
      </c>
      <c r="BI102" s="31">
        <f t="shared" si="244"/>
        <v>-189809.53</v>
      </c>
      <c r="BJ102" s="31">
        <f t="shared" si="245"/>
        <v>-115218</v>
      </c>
      <c r="BK102" s="31">
        <f t="shared" si="246"/>
        <v>-131503.44</v>
      </c>
      <c r="BL102" s="31">
        <f t="shared" si="247"/>
        <v>-83497.42</v>
      </c>
      <c r="BM102" s="6">
        <v>3.0700000000000002E-2</v>
      </c>
      <c r="BN102" s="6">
        <v>3.0700000000000002E-2</v>
      </c>
      <c r="BO102" s="6">
        <v>3.0700000000000002E-2</v>
      </c>
      <c r="BP102" s="6">
        <v>3.0700000000000002E-2</v>
      </c>
      <c r="BQ102" s="6">
        <v>3.0700000000000002E-2</v>
      </c>
      <c r="BR102" s="6">
        <v>3.0700000000000002E-2</v>
      </c>
      <c r="BS102" s="6">
        <v>3.0700000000000002E-2</v>
      </c>
      <c r="BT102" s="6">
        <v>3.0700000000000002E-2</v>
      </c>
      <c r="BU102" s="6">
        <v>3.0700000000000002E-2</v>
      </c>
      <c r="BV102" s="6">
        <v>3.0700000000000002E-2</v>
      </c>
      <c r="BW102" s="6">
        <v>3.0700000000000002E-2</v>
      </c>
      <c r="BX102" s="6">
        <v>3.0700000000000002E-2</v>
      </c>
      <c r="BY102" s="31">
        <v>249884.61</v>
      </c>
      <c r="BZ102" s="31">
        <v>165342.16</v>
      </c>
      <c r="CA102" s="31">
        <v>296581.26</v>
      </c>
      <c r="CB102" s="31">
        <v>230429.58</v>
      </c>
      <c r="CC102" s="31">
        <v>111565.81</v>
      </c>
      <c r="CD102" s="31">
        <v>228761.14</v>
      </c>
      <c r="CE102" s="31">
        <v>302467.82</v>
      </c>
      <c r="CF102" s="31">
        <v>172176.66</v>
      </c>
      <c r="CG102" s="31">
        <v>647461.41</v>
      </c>
      <c r="CH102" s="31">
        <v>643125.92000000004</v>
      </c>
      <c r="CI102" s="31">
        <v>734028.3</v>
      </c>
      <c r="CJ102" s="31">
        <v>466067.42</v>
      </c>
      <c r="CK102" s="32">
        <f t="shared" si="248"/>
        <v>-32558.26</v>
      </c>
      <c r="CL102" s="32">
        <f t="shared" si="249"/>
        <v>-21542.95</v>
      </c>
      <c r="CM102" s="32">
        <f t="shared" si="250"/>
        <v>-38642.51</v>
      </c>
      <c r="CN102" s="32">
        <f t="shared" si="251"/>
        <v>-30023.4</v>
      </c>
      <c r="CO102" s="32">
        <f t="shared" si="252"/>
        <v>-14536.26</v>
      </c>
      <c r="CP102" s="32">
        <f t="shared" si="253"/>
        <v>-29806.01</v>
      </c>
      <c r="CQ102" s="32">
        <f t="shared" si="254"/>
        <v>-39409.49</v>
      </c>
      <c r="CR102" s="32">
        <f t="shared" si="255"/>
        <v>-22433.439999999999</v>
      </c>
      <c r="CS102" s="32">
        <f t="shared" si="256"/>
        <v>-84359.79</v>
      </c>
      <c r="CT102" s="32">
        <f t="shared" si="257"/>
        <v>-83794.91</v>
      </c>
      <c r="CU102" s="32">
        <f t="shared" si="258"/>
        <v>-95638.87</v>
      </c>
      <c r="CV102" s="32">
        <f t="shared" si="259"/>
        <v>-60725.4</v>
      </c>
      <c r="CW102" s="31">
        <f t="shared" si="260"/>
        <v>-25232.650000000031</v>
      </c>
      <c r="CX102" s="31">
        <f t="shared" si="261"/>
        <v>-16695.780000000021</v>
      </c>
      <c r="CY102" s="31">
        <f t="shared" si="262"/>
        <v>-29947.940000000006</v>
      </c>
      <c r="CZ102" s="31">
        <f t="shared" si="263"/>
        <v>4503.5099999999838</v>
      </c>
      <c r="DA102" s="31">
        <f t="shared" si="264"/>
        <v>2180.4499999999971</v>
      </c>
      <c r="DB102" s="31">
        <f t="shared" si="265"/>
        <v>4470.8999999999905</v>
      </c>
      <c r="DC102" s="31">
        <f t="shared" si="266"/>
        <v>5911.4200000000055</v>
      </c>
      <c r="DD102" s="31">
        <f t="shared" si="267"/>
        <v>21311.759999999987</v>
      </c>
      <c r="DE102" s="31">
        <f t="shared" si="268"/>
        <v>80141.810000000027</v>
      </c>
      <c r="DF102" s="31">
        <f t="shared" si="269"/>
        <v>6284.6199999999953</v>
      </c>
      <c r="DG102" s="31">
        <f t="shared" si="270"/>
        <v>7172.9100000000908</v>
      </c>
      <c r="DH102" s="31">
        <f t="shared" si="271"/>
        <v>4554.3999999999796</v>
      </c>
      <c r="DI102" s="32">
        <f t="shared" si="200"/>
        <v>-1261.6300000000001</v>
      </c>
      <c r="DJ102" s="32">
        <f t="shared" si="201"/>
        <v>-834.79</v>
      </c>
      <c r="DK102" s="32">
        <f t="shared" si="202"/>
        <v>-1497.4</v>
      </c>
      <c r="DL102" s="32">
        <f t="shared" si="203"/>
        <v>225.18</v>
      </c>
      <c r="DM102" s="32">
        <f t="shared" si="204"/>
        <v>109.02</v>
      </c>
      <c r="DN102" s="32">
        <f t="shared" si="205"/>
        <v>223.55</v>
      </c>
      <c r="DO102" s="32">
        <f t="shared" si="206"/>
        <v>295.57</v>
      </c>
      <c r="DP102" s="32">
        <f t="shared" si="207"/>
        <v>1065.5899999999999</v>
      </c>
      <c r="DQ102" s="32">
        <f t="shared" si="208"/>
        <v>4007.09</v>
      </c>
      <c r="DR102" s="32">
        <f t="shared" si="209"/>
        <v>314.23</v>
      </c>
      <c r="DS102" s="32">
        <f t="shared" si="210"/>
        <v>358.65</v>
      </c>
      <c r="DT102" s="32">
        <f t="shared" si="211"/>
        <v>227.72</v>
      </c>
      <c r="DU102" s="31">
        <f t="shared" si="212"/>
        <v>-6177.13</v>
      </c>
      <c r="DV102" s="31">
        <f t="shared" si="213"/>
        <v>-4048.36</v>
      </c>
      <c r="DW102" s="31">
        <f t="shared" si="214"/>
        <v>-7196.46</v>
      </c>
      <c r="DX102" s="31">
        <f t="shared" si="215"/>
        <v>1071.7</v>
      </c>
      <c r="DY102" s="31">
        <f t="shared" si="216"/>
        <v>513.97</v>
      </c>
      <c r="DZ102" s="31">
        <f t="shared" si="217"/>
        <v>1043.45</v>
      </c>
      <c r="EA102" s="31">
        <f t="shared" si="218"/>
        <v>1366.32</v>
      </c>
      <c r="EB102" s="31">
        <f t="shared" si="219"/>
        <v>4876.2</v>
      </c>
      <c r="EC102" s="31">
        <f t="shared" si="220"/>
        <v>18150.02</v>
      </c>
      <c r="ED102" s="31">
        <f t="shared" si="221"/>
        <v>1409.14</v>
      </c>
      <c r="EE102" s="31">
        <f t="shared" si="222"/>
        <v>1591.6</v>
      </c>
      <c r="EF102" s="31">
        <f t="shared" si="223"/>
        <v>1000.31</v>
      </c>
      <c r="EG102" s="32">
        <f t="shared" si="224"/>
        <v>-32671.410000000033</v>
      </c>
      <c r="EH102" s="32">
        <f t="shared" si="225"/>
        <v>-21578.930000000022</v>
      </c>
      <c r="EI102" s="32">
        <f t="shared" si="226"/>
        <v>-38641.80000000001</v>
      </c>
      <c r="EJ102" s="32">
        <f t="shared" si="227"/>
        <v>5800.389999999984</v>
      </c>
      <c r="EK102" s="32">
        <f t="shared" si="228"/>
        <v>2803.4399999999969</v>
      </c>
      <c r="EL102" s="32">
        <f t="shared" si="229"/>
        <v>5737.8999999999905</v>
      </c>
      <c r="EM102" s="32">
        <f t="shared" si="230"/>
        <v>7573.3100000000049</v>
      </c>
      <c r="EN102" s="32">
        <f t="shared" si="231"/>
        <v>27253.549999999988</v>
      </c>
      <c r="EO102" s="32">
        <f t="shared" si="232"/>
        <v>102298.92000000003</v>
      </c>
      <c r="EP102" s="32">
        <f t="shared" si="233"/>
        <v>8007.9899999999952</v>
      </c>
      <c r="EQ102" s="32">
        <f t="shared" si="234"/>
        <v>9123.1600000000908</v>
      </c>
      <c r="ER102" s="32">
        <f t="shared" si="235"/>
        <v>5782.4299999999803</v>
      </c>
    </row>
    <row r="103" spans="1:148" x14ac:dyDescent="0.25">
      <c r="A103" t="s">
        <v>481</v>
      </c>
      <c r="B103" s="1" t="s">
        <v>114</v>
      </c>
      <c r="C103" t="str">
        <f t="shared" ca="1" si="272"/>
        <v>SCR2</v>
      </c>
      <c r="D103" t="str">
        <f t="shared" ca="1" si="273"/>
        <v>Magrath Wind Facility</v>
      </c>
      <c r="E103" s="51">
        <v>13551.968999999999</v>
      </c>
      <c r="F103" s="51">
        <v>7882.9143999999997</v>
      </c>
      <c r="G103" s="51">
        <v>10823.5221</v>
      </c>
      <c r="H103" s="51">
        <v>7149.8047999999999</v>
      </c>
      <c r="I103" s="51">
        <v>7951.9273000000003</v>
      </c>
      <c r="J103" s="51">
        <v>8163.6962000000003</v>
      </c>
      <c r="K103" s="51">
        <v>4486.2277999999997</v>
      </c>
      <c r="L103" s="51">
        <v>4359.8678</v>
      </c>
      <c r="M103" s="51">
        <v>6268.3584000000001</v>
      </c>
      <c r="N103" s="51">
        <v>8145.3760000000002</v>
      </c>
      <c r="O103" s="51">
        <v>7134.1616000000004</v>
      </c>
      <c r="P103" s="51">
        <v>9319.2618000000002</v>
      </c>
      <c r="Q103" s="32">
        <v>449115.36</v>
      </c>
      <c r="R103" s="32">
        <v>244585.31</v>
      </c>
      <c r="S103" s="32">
        <v>344280.15</v>
      </c>
      <c r="T103" s="32">
        <v>162250</v>
      </c>
      <c r="U103" s="32">
        <v>146950.47</v>
      </c>
      <c r="V103" s="32">
        <v>211366.66</v>
      </c>
      <c r="W103" s="32">
        <v>105955.91</v>
      </c>
      <c r="X103" s="32">
        <v>233976.53</v>
      </c>
      <c r="Y103" s="32">
        <v>234495.25</v>
      </c>
      <c r="Z103" s="32">
        <v>401537.93</v>
      </c>
      <c r="AA103" s="32">
        <v>322136.25</v>
      </c>
      <c r="AB103" s="32">
        <v>364082.21</v>
      </c>
      <c r="AC103" s="2">
        <v>1.92</v>
      </c>
      <c r="AD103" s="2">
        <v>1.92</v>
      </c>
      <c r="AE103" s="2">
        <v>1.92</v>
      </c>
      <c r="AF103" s="2">
        <v>1.92</v>
      </c>
      <c r="AG103" s="2">
        <v>1.92</v>
      </c>
      <c r="AH103" s="2">
        <v>1.92</v>
      </c>
      <c r="AI103" s="2">
        <v>1.92</v>
      </c>
      <c r="AJ103" s="2">
        <v>1.32</v>
      </c>
      <c r="AK103" s="2">
        <v>1.32</v>
      </c>
      <c r="AL103" s="2">
        <v>1.32</v>
      </c>
      <c r="AM103" s="2">
        <v>1.32</v>
      </c>
      <c r="AN103" s="2">
        <v>1.32</v>
      </c>
      <c r="AO103" s="33">
        <v>8623.01</v>
      </c>
      <c r="AP103" s="33">
        <v>4696.04</v>
      </c>
      <c r="AQ103" s="33">
        <v>6610.18</v>
      </c>
      <c r="AR103" s="33">
        <v>3115.2</v>
      </c>
      <c r="AS103" s="33">
        <v>2821.45</v>
      </c>
      <c r="AT103" s="33">
        <v>4058.24</v>
      </c>
      <c r="AU103" s="33">
        <v>2034.35</v>
      </c>
      <c r="AV103" s="33">
        <v>3088.49</v>
      </c>
      <c r="AW103" s="33">
        <v>3095.34</v>
      </c>
      <c r="AX103" s="33">
        <v>5300.3</v>
      </c>
      <c r="AY103" s="33">
        <v>4252.2</v>
      </c>
      <c r="AZ103" s="33">
        <v>4805.8900000000003</v>
      </c>
      <c r="BA103" s="31">
        <f t="shared" si="236"/>
        <v>44.91</v>
      </c>
      <c r="BB103" s="31">
        <f t="shared" si="237"/>
        <v>24.46</v>
      </c>
      <c r="BC103" s="31">
        <f t="shared" si="238"/>
        <v>34.43</v>
      </c>
      <c r="BD103" s="31">
        <f t="shared" si="239"/>
        <v>-584.1</v>
      </c>
      <c r="BE103" s="31">
        <f t="shared" si="240"/>
        <v>-529.02</v>
      </c>
      <c r="BF103" s="31">
        <f t="shared" si="241"/>
        <v>-760.92</v>
      </c>
      <c r="BG103" s="31">
        <f t="shared" si="242"/>
        <v>-381.44</v>
      </c>
      <c r="BH103" s="31">
        <f t="shared" si="243"/>
        <v>-2105.79</v>
      </c>
      <c r="BI103" s="31">
        <f t="shared" si="244"/>
        <v>-2110.46</v>
      </c>
      <c r="BJ103" s="31">
        <f t="shared" si="245"/>
        <v>-2208.46</v>
      </c>
      <c r="BK103" s="31">
        <f t="shared" si="246"/>
        <v>-1771.75</v>
      </c>
      <c r="BL103" s="31">
        <f t="shared" si="247"/>
        <v>-2002.45</v>
      </c>
      <c r="BM103" s="6">
        <v>4.1000000000000002E-2</v>
      </c>
      <c r="BN103" s="6">
        <v>4.1000000000000002E-2</v>
      </c>
      <c r="BO103" s="6">
        <v>4.1000000000000002E-2</v>
      </c>
      <c r="BP103" s="6">
        <v>4.1000000000000002E-2</v>
      </c>
      <c r="BQ103" s="6">
        <v>4.1000000000000002E-2</v>
      </c>
      <c r="BR103" s="6">
        <v>4.1000000000000002E-2</v>
      </c>
      <c r="BS103" s="6">
        <v>4.1000000000000002E-2</v>
      </c>
      <c r="BT103" s="6">
        <v>4.1000000000000002E-2</v>
      </c>
      <c r="BU103" s="6">
        <v>4.1000000000000002E-2</v>
      </c>
      <c r="BV103" s="6">
        <v>4.1000000000000002E-2</v>
      </c>
      <c r="BW103" s="6">
        <v>4.1000000000000002E-2</v>
      </c>
      <c r="BX103" s="6">
        <v>4.1000000000000002E-2</v>
      </c>
      <c r="BY103" s="31">
        <v>18413.73</v>
      </c>
      <c r="BZ103" s="31">
        <v>10028</v>
      </c>
      <c r="CA103" s="31">
        <v>14115.49</v>
      </c>
      <c r="CB103" s="31">
        <v>6652.25</v>
      </c>
      <c r="CC103" s="31">
        <v>6024.97</v>
      </c>
      <c r="CD103" s="31">
        <v>8666.0300000000007</v>
      </c>
      <c r="CE103" s="31">
        <v>4344.1899999999996</v>
      </c>
      <c r="CF103" s="31">
        <v>9593.0400000000009</v>
      </c>
      <c r="CG103" s="31">
        <v>9614.31</v>
      </c>
      <c r="CH103" s="31">
        <v>16463.060000000001</v>
      </c>
      <c r="CI103" s="31">
        <v>13207.59</v>
      </c>
      <c r="CJ103" s="31">
        <v>14927.37</v>
      </c>
      <c r="CK103" s="32">
        <f t="shared" si="248"/>
        <v>-1796.46</v>
      </c>
      <c r="CL103" s="32">
        <f t="shared" si="249"/>
        <v>-978.34</v>
      </c>
      <c r="CM103" s="32">
        <f t="shared" si="250"/>
        <v>-1377.12</v>
      </c>
      <c r="CN103" s="32">
        <f t="shared" si="251"/>
        <v>-649</v>
      </c>
      <c r="CO103" s="32">
        <f t="shared" si="252"/>
        <v>-587.79999999999995</v>
      </c>
      <c r="CP103" s="32">
        <f t="shared" si="253"/>
        <v>-845.47</v>
      </c>
      <c r="CQ103" s="32">
        <f t="shared" si="254"/>
        <v>-423.82</v>
      </c>
      <c r="CR103" s="32">
        <f t="shared" si="255"/>
        <v>-935.91</v>
      </c>
      <c r="CS103" s="32">
        <f t="shared" si="256"/>
        <v>-937.98</v>
      </c>
      <c r="CT103" s="32">
        <f t="shared" si="257"/>
        <v>-1606.15</v>
      </c>
      <c r="CU103" s="32">
        <f t="shared" si="258"/>
        <v>-1288.55</v>
      </c>
      <c r="CV103" s="32">
        <f t="shared" si="259"/>
        <v>-1456.33</v>
      </c>
      <c r="CW103" s="31">
        <f t="shared" si="260"/>
        <v>7949.35</v>
      </c>
      <c r="CX103" s="31">
        <f t="shared" si="261"/>
        <v>4329.16</v>
      </c>
      <c r="CY103" s="31">
        <f t="shared" si="262"/>
        <v>6093.7599999999984</v>
      </c>
      <c r="CZ103" s="31">
        <f t="shared" si="263"/>
        <v>3472.15</v>
      </c>
      <c r="DA103" s="31">
        <f t="shared" si="264"/>
        <v>3144.7400000000002</v>
      </c>
      <c r="DB103" s="31">
        <f t="shared" si="265"/>
        <v>4523.2400000000007</v>
      </c>
      <c r="DC103" s="31">
        <f t="shared" si="266"/>
        <v>2267.4599999999996</v>
      </c>
      <c r="DD103" s="31">
        <f t="shared" si="267"/>
        <v>7674.4300000000012</v>
      </c>
      <c r="DE103" s="31">
        <f t="shared" si="268"/>
        <v>7691.45</v>
      </c>
      <c r="DF103" s="31">
        <f t="shared" si="269"/>
        <v>11765.07</v>
      </c>
      <c r="DG103" s="31">
        <f t="shared" si="270"/>
        <v>9438.59</v>
      </c>
      <c r="DH103" s="31">
        <f t="shared" si="271"/>
        <v>10667.600000000002</v>
      </c>
      <c r="DI103" s="32">
        <f t="shared" si="200"/>
        <v>397.47</v>
      </c>
      <c r="DJ103" s="32">
        <f t="shared" si="201"/>
        <v>216.46</v>
      </c>
      <c r="DK103" s="32">
        <f t="shared" si="202"/>
        <v>304.69</v>
      </c>
      <c r="DL103" s="32">
        <f t="shared" si="203"/>
        <v>173.61</v>
      </c>
      <c r="DM103" s="32">
        <f t="shared" si="204"/>
        <v>157.24</v>
      </c>
      <c r="DN103" s="32">
        <f t="shared" si="205"/>
        <v>226.16</v>
      </c>
      <c r="DO103" s="32">
        <f t="shared" si="206"/>
        <v>113.37</v>
      </c>
      <c r="DP103" s="32">
        <f t="shared" si="207"/>
        <v>383.72</v>
      </c>
      <c r="DQ103" s="32">
        <f t="shared" si="208"/>
        <v>384.57</v>
      </c>
      <c r="DR103" s="32">
        <f t="shared" si="209"/>
        <v>588.25</v>
      </c>
      <c r="DS103" s="32">
        <f t="shared" si="210"/>
        <v>471.93</v>
      </c>
      <c r="DT103" s="32">
        <f t="shared" si="211"/>
        <v>533.38</v>
      </c>
      <c r="DU103" s="31">
        <f t="shared" si="212"/>
        <v>1946.06</v>
      </c>
      <c r="DV103" s="31">
        <f t="shared" si="213"/>
        <v>1049.73</v>
      </c>
      <c r="DW103" s="31">
        <f t="shared" si="214"/>
        <v>1464.32</v>
      </c>
      <c r="DX103" s="31">
        <f t="shared" si="215"/>
        <v>826.27</v>
      </c>
      <c r="DY103" s="31">
        <f t="shared" si="216"/>
        <v>741.26</v>
      </c>
      <c r="DZ103" s="31">
        <f t="shared" si="217"/>
        <v>1055.6600000000001</v>
      </c>
      <c r="EA103" s="31">
        <f t="shared" si="218"/>
        <v>524.08000000000004</v>
      </c>
      <c r="EB103" s="31">
        <f t="shared" si="219"/>
        <v>1755.93</v>
      </c>
      <c r="EC103" s="31">
        <f t="shared" si="220"/>
        <v>1741.91</v>
      </c>
      <c r="ED103" s="31">
        <f t="shared" si="221"/>
        <v>2637.96</v>
      </c>
      <c r="EE103" s="31">
        <f t="shared" si="222"/>
        <v>2094.33</v>
      </c>
      <c r="EF103" s="31">
        <f t="shared" si="223"/>
        <v>2342.9899999999998</v>
      </c>
      <c r="EG103" s="32">
        <f t="shared" si="224"/>
        <v>10292.879999999999</v>
      </c>
      <c r="EH103" s="32">
        <f t="shared" si="225"/>
        <v>5595.35</v>
      </c>
      <c r="EI103" s="32">
        <f t="shared" si="226"/>
        <v>7862.7699999999977</v>
      </c>
      <c r="EJ103" s="32">
        <f t="shared" si="227"/>
        <v>4472.0300000000007</v>
      </c>
      <c r="EK103" s="32">
        <f t="shared" si="228"/>
        <v>4043.2400000000007</v>
      </c>
      <c r="EL103" s="32">
        <f t="shared" si="229"/>
        <v>5805.06</v>
      </c>
      <c r="EM103" s="32">
        <f t="shared" si="230"/>
        <v>2904.9099999999994</v>
      </c>
      <c r="EN103" s="32">
        <f t="shared" si="231"/>
        <v>9814.0800000000017</v>
      </c>
      <c r="EO103" s="32">
        <f t="shared" si="232"/>
        <v>9817.93</v>
      </c>
      <c r="EP103" s="32">
        <f t="shared" si="233"/>
        <v>14991.279999999999</v>
      </c>
      <c r="EQ103" s="32">
        <f t="shared" si="234"/>
        <v>12004.85</v>
      </c>
      <c r="ER103" s="32">
        <f t="shared" si="235"/>
        <v>13543.970000000001</v>
      </c>
    </row>
    <row r="104" spans="1:148" x14ac:dyDescent="0.25">
      <c r="A104" t="s">
        <v>481</v>
      </c>
      <c r="B104" s="1" t="s">
        <v>115</v>
      </c>
      <c r="C104" t="str">
        <f t="shared" ca="1" si="272"/>
        <v>SCR3</v>
      </c>
      <c r="D104" t="str">
        <f t="shared" ca="1" si="273"/>
        <v>Chin Chute Wind Facility</v>
      </c>
      <c r="E104" s="51">
        <v>13427.0052</v>
      </c>
      <c r="F104" s="51">
        <v>8656.0681999999997</v>
      </c>
      <c r="G104" s="51">
        <v>11884.052600000001</v>
      </c>
      <c r="H104" s="51">
        <v>6742.2287999999999</v>
      </c>
      <c r="I104" s="51">
        <v>8213.2440999999999</v>
      </c>
      <c r="J104" s="51">
        <v>9432.0560999999998</v>
      </c>
      <c r="K104" s="51">
        <v>4865.1782000000003</v>
      </c>
      <c r="L104" s="51">
        <v>5339.8612000000003</v>
      </c>
      <c r="M104" s="51">
        <v>6365.5511999999999</v>
      </c>
      <c r="N104" s="51">
        <v>9270.0447000000004</v>
      </c>
      <c r="O104" s="51">
        <v>8282.1033000000007</v>
      </c>
      <c r="P104" s="51">
        <v>7941.3753999999999</v>
      </c>
      <c r="Q104" s="32">
        <v>476334.88</v>
      </c>
      <c r="R104" s="32">
        <v>274670.93</v>
      </c>
      <c r="S104" s="32">
        <v>380361.24</v>
      </c>
      <c r="T104" s="32">
        <v>169735.76</v>
      </c>
      <c r="U104" s="32">
        <v>137103.76999999999</v>
      </c>
      <c r="V104" s="32">
        <v>201950.8</v>
      </c>
      <c r="W104" s="32">
        <v>91112.63</v>
      </c>
      <c r="X104" s="32">
        <v>216682.53</v>
      </c>
      <c r="Y104" s="32">
        <v>242628.54</v>
      </c>
      <c r="Z104" s="32">
        <v>593445.22</v>
      </c>
      <c r="AA104" s="32">
        <v>460489.88</v>
      </c>
      <c r="AB104" s="32">
        <v>342402.8</v>
      </c>
      <c r="AC104" s="2">
        <v>1.25</v>
      </c>
      <c r="AD104" s="2">
        <v>1.25</v>
      </c>
      <c r="AE104" s="2">
        <v>1.25</v>
      </c>
      <c r="AF104" s="2">
        <v>1.25</v>
      </c>
      <c r="AG104" s="2">
        <v>1.25</v>
      </c>
      <c r="AH104" s="2">
        <v>1.25</v>
      </c>
      <c r="AI104" s="2">
        <v>1.25</v>
      </c>
      <c r="AJ104" s="2">
        <v>0.64</v>
      </c>
      <c r="AK104" s="2">
        <v>0.64</v>
      </c>
      <c r="AL104" s="2">
        <v>0.64</v>
      </c>
      <c r="AM104" s="2">
        <v>0.64</v>
      </c>
      <c r="AN104" s="2">
        <v>0.64</v>
      </c>
      <c r="AO104" s="33">
        <v>5954.19</v>
      </c>
      <c r="AP104" s="33">
        <v>3433.39</v>
      </c>
      <c r="AQ104" s="33">
        <v>4754.5200000000004</v>
      </c>
      <c r="AR104" s="33">
        <v>2121.6999999999998</v>
      </c>
      <c r="AS104" s="33">
        <v>1713.8</v>
      </c>
      <c r="AT104" s="33">
        <v>2524.38</v>
      </c>
      <c r="AU104" s="33">
        <v>1138.9100000000001</v>
      </c>
      <c r="AV104" s="33">
        <v>1386.77</v>
      </c>
      <c r="AW104" s="33">
        <v>1552.82</v>
      </c>
      <c r="AX104" s="33">
        <v>3798.05</v>
      </c>
      <c r="AY104" s="33">
        <v>2947.14</v>
      </c>
      <c r="AZ104" s="33">
        <v>2191.38</v>
      </c>
      <c r="BA104" s="31">
        <f t="shared" si="236"/>
        <v>47.63</v>
      </c>
      <c r="BB104" s="31">
        <f t="shared" si="237"/>
        <v>27.47</v>
      </c>
      <c r="BC104" s="31">
        <f t="shared" si="238"/>
        <v>38.04</v>
      </c>
      <c r="BD104" s="31">
        <f t="shared" si="239"/>
        <v>-611.04999999999995</v>
      </c>
      <c r="BE104" s="31">
        <f t="shared" si="240"/>
        <v>-493.57</v>
      </c>
      <c r="BF104" s="31">
        <f t="shared" si="241"/>
        <v>-727.02</v>
      </c>
      <c r="BG104" s="31">
        <f t="shared" si="242"/>
        <v>-328.01</v>
      </c>
      <c r="BH104" s="31">
        <f t="shared" si="243"/>
        <v>-1950.14</v>
      </c>
      <c r="BI104" s="31">
        <f t="shared" si="244"/>
        <v>-2183.66</v>
      </c>
      <c r="BJ104" s="31">
        <f t="shared" si="245"/>
        <v>-3263.95</v>
      </c>
      <c r="BK104" s="31">
        <f t="shared" si="246"/>
        <v>-2532.69</v>
      </c>
      <c r="BL104" s="31">
        <f t="shared" si="247"/>
        <v>-1883.22</v>
      </c>
      <c r="BM104" s="6">
        <v>2.1700000000000001E-2</v>
      </c>
      <c r="BN104" s="6">
        <v>2.1700000000000001E-2</v>
      </c>
      <c r="BO104" s="6">
        <v>2.1700000000000001E-2</v>
      </c>
      <c r="BP104" s="6">
        <v>2.1700000000000001E-2</v>
      </c>
      <c r="BQ104" s="6">
        <v>2.1700000000000001E-2</v>
      </c>
      <c r="BR104" s="6">
        <v>2.1700000000000001E-2</v>
      </c>
      <c r="BS104" s="6">
        <v>2.1700000000000001E-2</v>
      </c>
      <c r="BT104" s="6">
        <v>2.1700000000000001E-2</v>
      </c>
      <c r="BU104" s="6">
        <v>2.1700000000000001E-2</v>
      </c>
      <c r="BV104" s="6">
        <v>2.1700000000000001E-2</v>
      </c>
      <c r="BW104" s="6">
        <v>2.1700000000000001E-2</v>
      </c>
      <c r="BX104" s="6">
        <v>2.1700000000000001E-2</v>
      </c>
      <c r="BY104" s="31">
        <v>10336.469999999999</v>
      </c>
      <c r="BZ104" s="31">
        <v>5960.36</v>
      </c>
      <c r="CA104" s="31">
        <v>8253.84</v>
      </c>
      <c r="CB104" s="31">
        <v>3683.27</v>
      </c>
      <c r="CC104" s="31">
        <v>2975.15</v>
      </c>
      <c r="CD104" s="31">
        <v>4382.33</v>
      </c>
      <c r="CE104" s="31">
        <v>1977.14</v>
      </c>
      <c r="CF104" s="31">
        <v>4702.01</v>
      </c>
      <c r="CG104" s="31">
        <v>5265.04</v>
      </c>
      <c r="CH104" s="31">
        <v>12877.76</v>
      </c>
      <c r="CI104" s="31">
        <v>9992.6299999999992</v>
      </c>
      <c r="CJ104" s="31">
        <v>7430.14</v>
      </c>
      <c r="CK104" s="32">
        <f t="shared" si="248"/>
        <v>-1905.34</v>
      </c>
      <c r="CL104" s="32">
        <f t="shared" si="249"/>
        <v>-1098.68</v>
      </c>
      <c r="CM104" s="32">
        <f t="shared" si="250"/>
        <v>-1521.44</v>
      </c>
      <c r="CN104" s="32">
        <f t="shared" si="251"/>
        <v>-678.94</v>
      </c>
      <c r="CO104" s="32">
        <f t="shared" si="252"/>
        <v>-548.41999999999996</v>
      </c>
      <c r="CP104" s="32">
        <f t="shared" si="253"/>
        <v>-807.8</v>
      </c>
      <c r="CQ104" s="32">
        <f t="shared" si="254"/>
        <v>-364.45</v>
      </c>
      <c r="CR104" s="32">
        <f t="shared" si="255"/>
        <v>-866.73</v>
      </c>
      <c r="CS104" s="32">
        <f t="shared" si="256"/>
        <v>-970.51</v>
      </c>
      <c r="CT104" s="32">
        <f t="shared" si="257"/>
        <v>-2373.7800000000002</v>
      </c>
      <c r="CU104" s="32">
        <f t="shared" si="258"/>
        <v>-1841.96</v>
      </c>
      <c r="CV104" s="32">
        <f t="shared" si="259"/>
        <v>-1369.61</v>
      </c>
      <c r="CW104" s="31">
        <f t="shared" si="260"/>
        <v>2429.3099999999995</v>
      </c>
      <c r="CX104" s="31">
        <f t="shared" si="261"/>
        <v>1400.8199999999995</v>
      </c>
      <c r="CY104" s="31">
        <f t="shared" si="262"/>
        <v>1939.8399999999992</v>
      </c>
      <c r="CZ104" s="31">
        <f t="shared" si="263"/>
        <v>1493.68</v>
      </c>
      <c r="DA104" s="31">
        <f t="shared" si="264"/>
        <v>1206.5</v>
      </c>
      <c r="DB104" s="31">
        <f t="shared" si="265"/>
        <v>1777.1699999999996</v>
      </c>
      <c r="DC104" s="31">
        <f t="shared" si="266"/>
        <v>801.79</v>
      </c>
      <c r="DD104" s="31">
        <f t="shared" si="267"/>
        <v>4398.6500000000005</v>
      </c>
      <c r="DE104" s="31">
        <f t="shared" si="268"/>
        <v>4925.37</v>
      </c>
      <c r="DF104" s="31">
        <f t="shared" si="269"/>
        <v>9969.8799999999992</v>
      </c>
      <c r="DG104" s="31">
        <f t="shared" si="270"/>
        <v>7736.2199999999993</v>
      </c>
      <c r="DH104" s="31">
        <f t="shared" si="271"/>
        <v>5752.3700000000008</v>
      </c>
      <c r="DI104" s="32">
        <f t="shared" si="200"/>
        <v>121.47</v>
      </c>
      <c r="DJ104" s="32">
        <f t="shared" si="201"/>
        <v>70.040000000000006</v>
      </c>
      <c r="DK104" s="32">
        <f t="shared" si="202"/>
        <v>96.99</v>
      </c>
      <c r="DL104" s="32">
        <f t="shared" si="203"/>
        <v>74.680000000000007</v>
      </c>
      <c r="DM104" s="32">
        <f t="shared" si="204"/>
        <v>60.33</v>
      </c>
      <c r="DN104" s="32">
        <f t="shared" si="205"/>
        <v>88.86</v>
      </c>
      <c r="DO104" s="32">
        <f t="shared" si="206"/>
        <v>40.090000000000003</v>
      </c>
      <c r="DP104" s="32">
        <f t="shared" si="207"/>
        <v>219.93</v>
      </c>
      <c r="DQ104" s="32">
        <f t="shared" si="208"/>
        <v>246.27</v>
      </c>
      <c r="DR104" s="32">
        <f t="shared" si="209"/>
        <v>498.49</v>
      </c>
      <c r="DS104" s="32">
        <f t="shared" si="210"/>
        <v>386.81</v>
      </c>
      <c r="DT104" s="32">
        <f t="shared" si="211"/>
        <v>287.62</v>
      </c>
      <c r="DU104" s="31">
        <f t="shared" si="212"/>
        <v>594.71</v>
      </c>
      <c r="DV104" s="31">
        <f t="shared" si="213"/>
        <v>339.67</v>
      </c>
      <c r="DW104" s="31">
        <f t="shared" si="214"/>
        <v>466.14</v>
      </c>
      <c r="DX104" s="31">
        <f t="shared" si="215"/>
        <v>355.45</v>
      </c>
      <c r="DY104" s="31">
        <f t="shared" si="216"/>
        <v>284.39</v>
      </c>
      <c r="DZ104" s="31">
        <f t="shared" si="217"/>
        <v>414.77</v>
      </c>
      <c r="EA104" s="31">
        <f t="shared" si="218"/>
        <v>185.32</v>
      </c>
      <c r="EB104" s="31">
        <f t="shared" si="219"/>
        <v>1006.42</v>
      </c>
      <c r="EC104" s="31">
        <f t="shared" si="220"/>
        <v>1115.47</v>
      </c>
      <c r="ED104" s="31">
        <f t="shared" si="221"/>
        <v>2235.44</v>
      </c>
      <c r="EE104" s="31">
        <f t="shared" si="222"/>
        <v>1716.59</v>
      </c>
      <c r="EF104" s="31">
        <f t="shared" si="223"/>
        <v>1263.43</v>
      </c>
      <c r="EG104" s="32">
        <f t="shared" si="224"/>
        <v>3145.4899999999993</v>
      </c>
      <c r="EH104" s="32">
        <f t="shared" si="225"/>
        <v>1810.5299999999995</v>
      </c>
      <c r="EI104" s="32">
        <f t="shared" si="226"/>
        <v>2502.9699999999993</v>
      </c>
      <c r="EJ104" s="32">
        <f t="shared" si="227"/>
        <v>1923.8100000000002</v>
      </c>
      <c r="EK104" s="32">
        <f t="shared" si="228"/>
        <v>1551.2199999999998</v>
      </c>
      <c r="EL104" s="32">
        <f t="shared" si="229"/>
        <v>2280.7999999999993</v>
      </c>
      <c r="EM104" s="32">
        <f t="shared" si="230"/>
        <v>1027.2</v>
      </c>
      <c r="EN104" s="32">
        <f t="shared" si="231"/>
        <v>5625.0000000000009</v>
      </c>
      <c r="EO104" s="32">
        <f t="shared" si="232"/>
        <v>6287.1100000000006</v>
      </c>
      <c r="EP104" s="32">
        <f t="shared" si="233"/>
        <v>12703.81</v>
      </c>
      <c r="EQ104" s="32">
        <f t="shared" si="234"/>
        <v>9839.619999999999</v>
      </c>
      <c r="ER104" s="32">
        <f t="shared" si="235"/>
        <v>7303.420000000001</v>
      </c>
    </row>
    <row r="105" spans="1:148" x14ac:dyDescent="0.25">
      <c r="A105" t="s">
        <v>481</v>
      </c>
      <c r="B105" s="1" t="s">
        <v>120</v>
      </c>
      <c r="C105" t="str">
        <f t="shared" ref="C105:C129" ca="1" si="274">VLOOKUP($B105,LocationLookup,2,FALSE)</f>
        <v>SCR4</v>
      </c>
      <c r="D105" t="str">
        <f t="shared" ref="D105:D129" ca="1" si="275">VLOOKUP($C105,LossFactorLookup,2,FALSE)</f>
        <v>Wintering Hills Wind Facility</v>
      </c>
      <c r="E105" s="51">
        <v>32192.312900000001</v>
      </c>
      <c r="F105" s="51">
        <v>25573.358700000001</v>
      </c>
      <c r="G105" s="51">
        <v>32547.846699999998</v>
      </c>
      <c r="H105" s="51">
        <v>27782.5353</v>
      </c>
      <c r="I105" s="51">
        <v>22484.974900000001</v>
      </c>
      <c r="J105" s="51">
        <v>23533.287199999999</v>
      </c>
      <c r="K105" s="51">
        <v>19341.317299999999</v>
      </c>
      <c r="L105" s="51">
        <v>20996.6175</v>
      </c>
      <c r="M105" s="51">
        <v>21974.108</v>
      </c>
      <c r="N105" s="51">
        <v>24347.7343</v>
      </c>
      <c r="O105" s="51">
        <v>21234.428599999999</v>
      </c>
      <c r="P105" s="51">
        <v>20787.616000000002</v>
      </c>
      <c r="Q105" s="32">
        <v>1577084.68</v>
      </c>
      <c r="R105" s="32">
        <v>928707.77</v>
      </c>
      <c r="S105" s="32">
        <v>1689137.91</v>
      </c>
      <c r="T105" s="32">
        <v>813087.18</v>
      </c>
      <c r="U105" s="32">
        <v>353505.55</v>
      </c>
      <c r="V105" s="32">
        <v>676245.72</v>
      </c>
      <c r="W105" s="32">
        <v>498302.71999999997</v>
      </c>
      <c r="X105" s="32">
        <v>975952.87</v>
      </c>
      <c r="Y105" s="32">
        <v>1348669.66</v>
      </c>
      <c r="Z105" s="32">
        <v>2102655.37</v>
      </c>
      <c r="AA105" s="32">
        <v>1708584.98</v>
      </c>
      <c r="AB105" s="32">
        <v>968794.98</v>
      </c>
      <c r="AC105" s="2">
        <v>4.84</v>
      </c>
      <c r="AD105" s="2">
        <v>4.84</v>
      </c>
      <c r="AE105" s="2">
        <v>4.84</v>
      </c>
      <c r="AF105" s="2">
        <v>4.84</v>
      </c>
      <c r="AG105" s="2">
        <v>4.84</v>
      </c>
      <c r="AH105" s="2">
        <v>4.84</v>
      </c>
      <c r="AI105" s="2">
        <v>4.84</v>
      </c>
      <c r="AJ105" s="2">
        <v>4.22</v>
      </c>
      <c r="AK105" s="2">
        <v>4.22</v>
      </c>
      <c r="AL105" s="2">
        <v>4.22</v>
      </c>
      <c r="AM105" s="2">
        <v>4.22</v>
      </c>
      <c r="AN105" s="2">
        <v>4.22</v>
      </c>
      <c r="AO105" s="33">
        <v>76330.899999999994</v>
      </c>
      <c r="AP105" s="33">
        <v>44949.46</v>
      </c>
      <c r="AQ105" s="33">
        <v>81754.28</v>
      </c>
      <c r="AR105" s="33">
        <v>39353.42</v>
      </c>
      <c r="AS105" s="33">
        <v>17109.669999999998</v>
      </c>
      <c r="AT105" s="33">
        <v>32730.29</v>
      </c>
      <c r="AU105" s="33">
        <v>24117.85</v>
      </c>
      <c r="AV105" s="33">
        <v>41185.21</v>
      </c>
      <c r="AW105" s="33">
        <v>56913.86</v>
      </c>
      <c r="AX105" s="33">
        <v>88732.06</v>
      </c>
      <c r="AY105" s="33">
        <v>72102.289999999994</v>
      </c>
      <c r="AZ105" s="33">
        <v>40883.15</v>
      </c>
      <c r="BA105" s="31">
        <f t="shared" si="236"/>
        <v>157.71</v>
      </c>
      <c r="BB105" s="31">
        <f t="shared" si="237"/>
        <v>92.87</v>
      </c>
      <c r="BC105" s="31">
        <f t="shared" si="238"/>
        <v>168.91</v>
      </c>
      <c r="BD105" s="31">
        <f t="shared" si="239"/>
        <v>-2927.11</v>
      </c>
      <c r="BE105" s="31">
        <f t="shared" si="240"/>
        <v>-1272.6199999999999</v>
      </c>
      <c r="BF105" s="31">
        <f t="shared" si="241"/>
        <v>-2434.48</v>
      </c>
      <c r="BG105" s="31">
        <f t="shared" si="242"/>
        <v>-1793.89</v>
      </c>
      <c r="BH105" s="31">
        <f t="shared" si="243"/>
        <v>-8783.58</v>
      </c>
      <c r="BI105" s="31">
        <f t="shared" si="244"/>
        <v>-12138.03</v>
      </c>
      <c r="BJ105" s="31">
        <f t="shared" si="245"/>
        <v>-11564.6</v>
      </c>
      <c r="BK105" s="31">
        <f t="shared" si="246"/>
        <v>-9397.2199999999993</v>
      </c>
      <c r="BL105" s="31">
        <f t="shared" si="247"/>
        <v>-5328.37</v>
      </c>
      <c r="BM105" s="6">
        <v>6.93E-2</v>
      </c>
      <c r="BN105" s="6">
        <v>6.93E-2</v>
      </c>
      <c r="BO105" s="6">
        <v>6.93E-2</v>
      </c>
      <c r="BP105" s="6">
        <v>6.93E-2</v>
      </c>
      <c r="BQ105" s="6">
        <v>6.93E-2</v>
      </c>
      <c r="BR105" s="6">
        <v>6.93E-2</v>
      </c>
      <c r="BS105" s="6">
        <v>6.93E-2</v>
      </c>
      <c r="BT105" s="6">
        <v>6.93E-2</v>
      </c>
      <c r="BU105" s="6">
        <v>6.93E-2</v>
      </c>
      <c r="BV105" s="6">
        <v>6.93E-2</v>
      </c>
      <c r="BW105" s="6">
        <v>6.93E-2</v>
      </c>
      <c r="BX105" s="6">
        <v>6.93E-2</v>
      </c>
      <c r="BY105" s="31">
        <v>109291.97</v>
      </c>
      <c r="BZ105" s="31">
        <v>64359.45</v>
      </c>
      <c r="CA105" s="31">
        <v>117057.26</v>
      </c>
      <c r="CB105" s="31">
        <v>56346.94</v>
      </c>
      <c r="CC105" s="31">
        <v>24497.93</v>
      </c>
      <c r="CD105" s="31">
        <v>46863.83</v>
      </c>
      <c r="CE105" s="31">
        <v>34532.379999999997</v>
      </c>
      <c r="CF105" s="31">
        <v>67633.53</v>
      </c>
      <c r="CG105" s="31">
        <v>93462.81</v>
      </c>
      <c r="CH105" s="31">
        <v>145714.01999999999</v>
      </c>
      <c r="CI105" s="31">
        <v>118404.94</v>
      </c>
      <c r="CJ105" s="31">
        <v>67137.490000000005</v>
      </c>
      <c r="CK105" s="32">
        <f t="shared" si="248"/>
        <v>-6308.34</v>
      </c>
      <c r="CL105" s="32">
        <f t="shared" si="249"/>
        <v>-3714.83</v>
      </c>
      <c r="CM105" s="32">
        <f t="shared" si="250"/>
        <v>-6756.55</v>
      </c>
      <c r="CN105" s="32">
        <f t="shared" si="251"/>
        <v>-3252.35</v>
      </c>
      <c r="CO105" s="32">
        <f t="shared" si="252"/>
        <v>-1414.02</v>
      </c>
      <c r="CP105" s="32">
        <f t="shared" si="253"/>
        <v>-2704.98</v>
      </c>
      <c r="CQ105" s="32">
        <f t="shared" si="254"/>
        <v>-1993.21</v>
      </c>
      <c r="CR105" s="32">
        <f t="shared" si="255"/>
        <v>-3903.81</v>
      </c>
      <c r="CS105" s="32">
        <f t="shared" si="256"/>
        <v>-5394.68</v>
      </c>
      <c r="CT105" s="32">
        <f t="shared" si="257"/>
        <v>-8410.6200000000008</v>
      </c>
      <c r="CU105" s="32">
        <f t="shared" si="258"/>
        <v>-6834.34</v>
      </c>
      <c r="CV105" s="32">
        <f t="shared" si="259"/>
        <v>-3875.18</v>
      </c>
      <c r="CW105" s="31">
        <f t="shared" si="260"/>
        <v>26495.020000000011</v>
      </c>
      <c r="CX105" s="31">
        <f t="shared" si="261"/>
        <v>15602.289999999995</v>
      </c>
      <c r="CY105" s="31">
        <f t="shared" si="262"/>
        <v>28377.519999999993</v>
      </c>
      <c r="CZ105" s="31">
        <f t="shared" si="263"/>
        <v>16668.280000000006</v>
      </c>
      <c r="DA105" s="31">
        <f t="shared" si="264"/>
        <v>7246.8600000000015</v>
      </c>
      <c r="DB105" s="31">
        <f t="shared" si="265"/>
        <v>13863.039999999997</v>
      </c>
      <c r="DC105" s="31">
        <f t="shared" si="266"/>
        <v>10215.209999999999</v>
      </c>
      <c r="DD105" s="31">
        <f t="shared" si="267"/>
        <v>31328.090000000004</v>
      </c>
      <c r="DE105" s="31">
        <f t="shared" si="268"/>
        <v>43292.3</v>
      </c>
      <c r="DF105" s="31">
        <f t="shared" si="269"/>
        <v>60135.939999999995</v>
      </c>
      <c r="DG105" s="31">
        <f t="shared" si="270"/>
        <v>48865.530000000013</v>
      </c>
      <c r="DH105" s="31">
        <f t="shared" si="271"/>
        <v>27707.530000000002</v>
      </c>
      <c r="DI105" s="32">
        <f t="shared" si="200"/>
        <v>1324.75</v>
      </c>
      <c r="DJ105" s="32">
        <f t="shared" si="201"/>
        <v>780.11</v>
      </c>
      <c r="DK105" s="32">
        <f t="shared" si="202"/>
        <v>1418.88</v>
      </c>
      <c r="DL105" s="32">
        <f t="shared" si="203"/>
        <v>833.41</v>
      </c>
      <c r="DM105" s="32">
        <f t="shared" si="204"/>
        <v>362.34</v>
      </c>
      <c r="DN105" s="32">
        <f t="shared" si="205"/>
        <v>693.15</v>
      </c>
      <c r="DO105" s="32">
        <f t="shared" si="206"/>
        <v>510.76</v>
      </c>
      <c r="DP105" s="32">
        <f t="shared" si="207"/>
        <v>1566.4</v>
      </c>
      <c r="DQ105" s="32">
        <f t="shared" si="208"/>
        <v>2164.62</v>
      </c>
      <c r="DR105" s="32">
        <f t="shared" si="209"/>
        <v>3006.8</v>
      </c>
      <c r="DS105" s="32">
        <f t="shared" si="210"/>
        <v>2443.2800000000002</v>
      </c>
      <c r="DT105" s="32">
        <f t="shared" si="211"/>
        <v>1385.38</v>
      </c>
      <c r="DU105" s="31">
        <f t="shared" si="212"/>
        <v>6486.17</v>
      </c>
      <c r="DV105" s="31">
        <f t="shared" si="213"/>
        <v>3783.21</v>
      </c>
      <c r="DW105" s="31">
        <f t="shared" si="214"/>
        <v>6819.09</v>
      </c>
      <c r="DX105" s="31">
        <f t="shared" si="215"/>
        <v>3966.55</v>
      </c>
      <c r="DY105" s="31">
        <f t="shared" si="216"/>
        <v>1708.2</v>
      </c>
      <c r="DZ105" s="31">
        <f t="shared" si="217"/>
        <v>3235.45</v>
      </c>
      <c r="EA105" s="31">
        <f t="shared" si="218"/>
        <v>2361.0700000000002</v>
      </c>
      <c r="EB105" s="31">
        <f t="shared" si="219"/>
        <v>7167.96</v>
      </c>
      <c r="EC105" s="31">
        <f t="shared" si="220"/>
        <v>9804.57</v>
      </c>
      <c r="ED105" s="31">
        <f t="shared" si="221"/>
        <v>13483.66</v>
      </c>
      <c r="EE105" s="31">
        <f t="shared" si="222"/>
        <v>10842.8</v>
      </c>
      <c r="EF105" s="31">
        <f t="shared" si="223"/>
        <v>6085.58</v>
      </c>
      <c r="EG105" s="32">
        <f t="shared" si="224"/>
        <v>34305.94000000001</v>
      </c>
      <c r="EH105" s="32">
        <f t="shared" si="225"/>
        <v>20165.609999999997</v>
      </c>
      <c r="EI105" s="32">
        <f t="shared" si="226"/>
        <v>36615.489999999991</v>
      </c>
      <c r="EJ105" s="32">
        <f t="shared" si="227"/>
        <v>21468.240000000005</v>
      </c>
      <c r="EK105" s="32">
        <f t="shared" si="228"/>
        <v>9317.4000000000015</v>
      </c>
      <c r="EL105" s="32">
        <f t="shared" si="229"/>
        <v>17791.639999999996</v>
      </c>
      <c r="EM105" s="32">
        <f t="shared" si="230"/>
        <v>13087.039999999999</v>
      </c>
      <c r="EN105" s="32">
        <f t="shared" si="231"/>
        <v>40062.450000000004</v>
      </c>
      <c r="EO105" s="32">
        <f t="shared" si="232"/>
        <v>55261.490000000005</v>
      </c>
      <c r="EP105" s="32">
        <f t="shared" si="233"/>
        <v>76626.399999999994</v>
      </c>
      <c r="EQ105" s="32">
        <f t="shared" si="234"/>
        <v>62151.610000000015</v>
      </c>
      <c r="ER105" s="32">
        <f t="shared" si="235"/>
        <v>35178.490000000005</v>
      </c>
    </row>
    <row r="106" spans="1:148" x14ac:dyDescent="0.25">
      <c r="A106" t="s">
        <v>482</v>
      </c>
      <c r="B106" s="1" t="s">
        <v>116</v>
      </c>
      <c r="C106" t="str">
        <f t="shared" ca="1" si="274"/>
        <v>SCTG</v>
      </c>
      <c r="D106" t="str">
        <f t="shared" ca="1" si="275"/>
        <v>Scotford Industrial System</v>
      </c>
      <c r="E106" s="51">
        <v>102.2323</v>
      </c>
      <c r="G106" s="51">
        <v>25.350100000000001</v>
      </c>
      <c r="H106" s="51">
        <v>10.5923</v>
      </c>
      <c r="I106" s="51">
        <v>68.876499999999993</v>
      </c>
      <c r="J106" s="51">
        <v>594.49590000000001</v>
      </c>
      <c r="K106" s="51">
        <v>7.1185999999999998</v>
      </c>
      <c r="L106" s="51">
        <v>2099.9133999999999</v>
      </c>
      <c r="M106" s="51">
        <v>248.0273</v>
      </c>
      <c r="N106" s="51">
        <v>1290.3240000000001</v>
      </c>
      <c r="O106" s="51">
        <v>3908.2024999999999</v>
      </c>
      <c r="P106" s="51">
        <v>6.5084999999999997</v>
      </c>
      <c r="Q106" s="32">
        <v>93426.11</v>
      </c>
      <c r="R106" s="32"/>
      <c r="S106" s="32">
        <v>2202.21</v>
      </c>
      <c r="T106" s="32">
        <v>428.89</v>
      </c>
      <c r="U106" s="32">
        <v>1932.29</v>
      </c>
      <c r="V106" s="32">
        <v>96574.14</v>
      </c>
      <c r="W106" s="32">
        <v>7118.6</v>
      </c>
      <c r="X106" s="32">
        <v>150095.43</v>
      </c>
      <c r="Y106" s="32">
        <v>8439.51</v>
      </c>
      <c r="Z106" s="32">
        <v>348844.18</v>
      </c>
      <c r="AA106" s="32">
        <v>420402.96</v>
      </c>
      <c r="AB106" s="32">
        <v>1321.53</v>
      </c>
      <c r="AC106" s="2">
        <v>3.03</v>
      </c>
      <c r="AE106" s="2">
        <v>3.03</v>
      </c>
      <c r="AF106" s="2">
        <v>3.03</v>
      </c>
      <c r="AG106" s="2">
        <v>3.03</v>
      </c>
      <c r="AH106" s="2">
        <v>3.03</v>
      </c>
      <c r="AI106" s="2">
        <v>3.03</v>
      </c>
      <c r="AJ106" s="2">
        <v>2.46</v>
      </c>
      <c r="AK106" s="2">
        <v>2.46</v>
      </c>
      <c r="AL106" s="2">
        <v>2.46</v>
      </c>
      <c r="AM106" s="2">
        <v>2.46</v>
      </c>
      <c r="AN106" s="2">
        <v>2.46</v>
      </c>
      <c r="AO106" s="33">
        <v>2830.81</v>
      </c>
      <c r="AP106" s="33"/>
      <c r="AQ106" s="33">
        <v>66.73</v>
      </c>
      <c r="AR106" s="33">
        <v>13</v>
      </c>
      <c r="AS106" s="33">
        <v>58.55</v>
      </c>
      <c r="AT106" s="33">
        <v>2926.2</v>
      </c>
      <c r="AU106" s="33">
        <v>215.69</v>
      </c>
      <c r="AV106" s="33">
        <v>3692.35</v>
      </c>
      <c r="AW106" s="33">
        <v>207.61</v>
      </c>
      <c r="AX106" s="33">
        <v>8581.57</v>
      </c>
      <c r="AY106" s="33">
        <v>10341.91</v>
      </c>
      <c r="AZ106" s="33">
        <v>32.51</v>
      </c>
      <c r="BA106" s="31">
        <f t="shared" si="236"/>
        <v>9.34</v>
      </c>
      <c r="BB106" s="31">
        <f t="shared" si="237"/>
        <v>0</v>
      </c>
      <c r="BC106" s="31">
        <f t="shared" si="238"/>
        <v>0.22</v>
      </c>
      <c r="BD106" s="31">
        <f t="shared" si="239"/>
        <v>-1.54</v>
      </c>
      <c r="BE106" s="31">
        <f t="shared" si="240"/>
        <v>-6.96</v>
      </c>
      <c r="BF106" s="31">
        <f t="shared" si="241"/>
        <v>-347.67</v>
      </c>
      <c r="BG106" s="31">
        <f t="shared" si="242"/>
        <v>-25.63</v>
      </c>
      <c r="BH106" s="31">
        <f t="shared" si="243"/>
        <v>-1350.86</v>
      </c>
      <c r="BI106" s="31">
        <f t="shared" si="244"/>
        <v>-75.959999999999994</v>
      </c>
      <c r="BJ106" s="31">
        <f t="shared" si="245"/>
        <v>-1918.64</v>
      </c>
      <c r="BK106" s="31">
        <f t="shared" si="246"/>
        <v>-2312.2199999999998</v>
      </c>
      <c r="BL106" s="31">
        <f t="shared" si="247"/>
        <v>-7.27</v>
      </c>
      <c r="BM106" s="6">
        <v>4.3900000000000002E-2</v>
      </c>
      <c r="BN106" s="6">
        <v>4.3900000000000002E-2</v>
      </c>
      <c r="BO106" s="6">
        <v>4.3900000000000002E-2</v>
      </c>
      <c r="BP106" s="6">
        <v>4.3900000000000002E-2</v>
      </c>
      <c r="BQ106" s="6">
        <v>4.3900000000000002E-2</v>
      </c>
      <c r="BR106" s="6">
        <v>4.3900000000000002E-2</v>
      </c>
      <c r="BS106" s="6">
        <v>4.3900000000000002E-2</v>
      </c>
      <c r="BT106" s="6">
        <v>4.3900000000000002E-2</v>
      </c>
      <c r="BU106" s="6">
        <v>4.3900000000000002E-2</v>
      </c>
      <c r="BV106" s="6">
        <v>4.3900000000000002E-2</v>
      </c>
      <c r="BW106" s="6">
        <v>4.3900000000000002E-2</v>
      </c>
      <c r="BX106" s="6">
        <v>4.3900000000000002E-2</v>
      </c>
      <c r="BY106" s="31">
        <v>4101.41</v>
      </c>
      <c r="BZ106" s="31">
        <v>0</v>
      </c>
      <c r="CA106" s="31">
        <v>96.68</v>
      </c>
      <c r="CB106" s="31">
        <v>18.829999999999998</v>
      </c>
      <c r="CC106" s="31">
        <v>84.83</v>
      </c>
      <c r="CD106" s="31">
        <v>4239.6000000000004</v>
      </c>
      <c r="CE106" s="31">
        <v>312.51</v>
      </c>
      <c r="CF106" s="31">
        <v>6589.19</v>
      </c>
      <c r="CG106" s="31">
        <v>370.49</v>
      </c>
      <c r="CH106" s="31">
        <v>15314.26</v>
      </c>
      <c r="CI106" s="31">
        <v>18455.689999999999</v>
      </c>
      <c r="CJ106" s="31">
        <v>58.02</v>
      </c>
      <c r="CK106" s="32">
        <f t="shared" si="248"/>
        <v>-373.7</v>
      </c>
      <c r="CL106" s="32">
        <f t="shared" si="249"/>
        <v>0</v>
      </c>
      <c r="CM106" s="32">
        <f t="shared" si="250"/>
        <v>-8.81</v>
      </c>
      <c r="CN106" s="32">
        <f t="shared" si="251"/>
        <v>-1.72</v>
      </c>
      <c r="CO106" s="32">
        <f t="shared" si="252"/>
        <v>-7.73</v>
      </c>
      <c r="CP106" s="32">
        <f t="shared" si="253"/>
        <v>-386.3</v>
      </c>
      <c r="CQ106" s="32">
        <f t="shared" si="254"/>
        <v>-28.47</v>
      </c>
      <c r="CR106" s="32">
        <f t="shared" si="255"/>
        <v>-600.38</v>
      </c>
      <c r="CS106" s="32">
        <f t="shared" si="256"/>
        <v>-33.76</v>
      </c>
      <c r="CT106" s="32">
        <f t="shared" si="257"/>
        <v>-1395.38</v>
      </c>
      <c r="CU106" s="32">
        <f t="shared" si="258"/>
        <v>-1681.61</v>
      </c>
      <c r="CV106" s="32">
        <f t="shared" si="259"/>
        <v>-5.29</v>
      </c>
      <c r="CW106" s="31">
        <f t="shared" si="260"/>
        <v>887.56000000000006</v>
      </c>
      <c r="CX106" s="31">
        <f t="shared" si="261"/>
        <v>0</v>
      </c>
      <c r="CY106" s="31">
        <f t="shared" si="262"/>
        <v>20.92</v>
      </c>
      <c r="CZ106" s="31">
        <f t="shared" si="263"/>
        <v>5.6499999999999995</v>
      </c>
      <c r="DA106" s="31">
        <f t="shared" si="264"/>
        <v>25.509999999999998</v>
      </c>
      <c r="DB106" s="31">
        <f t="shared" si="265"/>
        <v>1274.7700000000004</v>
      </c>
      <c r="DC106" s="31">
        <f t="shared" si="266"/>
        <v>93.979999999999961</v>
      </c>
      <c r="DD106" s="31">
        <f t="shared" si="267"/>
        <v>3647.3199999999997</v>
      </c>
      <c r="DE106" s="31">
        <f t="shared" si="268"/>
        <v>205.07999999999998</v>
      </c>
      <c r="DF106" s="31">
        <f t="shared" si="269"/>
        <v>7255.9500000000016</v>
      </c>
      <c r="DG106" s="31">
        <f t="shared" si="270"/>
        <v>8744.3899999999976</v>
      </c>
      <c r="DH106" s="31">
        <f t="shared" si="271"/>
        <v>27.490000000000006</v>
      </c>
      <c r="DI106" s="32">
        <f t="shared" si="200"/>
        <v>44.38</v>
      </c>
      <c r="DJ106" s="32">
        <f t="shared" si="201"/>
        <v>0</v>
      </c>
      <c r="DK106" s="32">
        <f t="shared" si="202"/>
        <v>1.05</v>
      </c>
      <c r="DL106" s="32">
        <f t="shared" si="203"/>
        <v>0.28000000000000003</v>
      </c>
      <c r="DM106" s="32">
        <f t="shared" si="204"/>
        <v>1.28</v>
      </c>
      <c r="DN106" s="32">
        <f t="shared" si="205"/>
        <v>63.74</v>
      </c>
      <c r="DO106" s="32">
        <f t="shared" si="206"/>
        <v>4.7</v>
      </c>
      <c r="DP106" s="32">
        <f t="shared" si="207"/>
        <v>182.37</v>
      </c>
      <c r="DQ106" s="32">
        <f t="shared" si="208"/>
        <v>10.25</v>
      </c>
      <c r="DR106" s="32">
        <f t="shared" si="209"/>
        <v>362.8</v>
      </c>
      <c r="DS106" s="32">
        <f t="shared" si="210"/>
        <v>437.22</v>
      </c>
      <c r="DT106" s="32">
        <f t="shared" si="211"/>
        <v>1.37</v>
      </c>
      <c r="DU106" s="31">
        <f t="shared" si="212"/>
        <v>217.28</v>
      </c>
      <c r="DV106" s="31">
        <f t="shared" si="213"/>
        <v>0</v>
      </c>
      <c r="DW106" s="31">
        <f t="shared" si="214"/>
        <v>5.03</v>
      </c>
      <c r="DX106" s="31">
        <f t="shared" si="215"/>
        <v>1.34</v>
      </c>
      <c r="DY106" s="31">
        <f t="shared" si="216"/>
        <v>6.01</v>
      </c>
      <c r="DZ106" s="31">
        <f t="shared" si="217"/>
        <v>297.51</v>
      </c>
      <c r="EA106" s="31">
        <f t="shared" si="218"/>
        <v>21.72</v>
      </c>
      <c r="EB106" s="31">
        <f t="shared" si="219"/>
        <v>834.52</v>
      </c>
      <c r="EC106" s="31">
        <f t="shared" si="220"/>
        <v>46.45</v>
      </c>
      <c r="ED106" s="31">
        <f t="shared" si="221"/>
        <v>1626.93</v>
      </c>
      <c r="EE106" s="31">
        <f t="shared" si="222"/>
        <v>1940.3</v>
      </c>
      <c r="EF106" s="31">
        <f t="shared" si="223"/>
        <v>6.04</v>
      </c>
      <c r="EG106" s="32">
        <f t="shared" si="224"/>
        <v>1149.22</v>
      </c>
      <c r="EH106" s="32">
        <f t="shared" si="225"/>
        <v>0</v>
      </c>
      <c r="EI106" s="32">
        <f t="shared" si="226"/>
        <v>27.000000000000004</v>
      </c>
      <c r="EJ106" s="32">
        <f t="shared" si="227"/>
        <v>7.27</v>
      </c>
      <c r="EK106" s="32">
        <f t="shared" si="228"/>
        <v>32.799999999999997</v>
      </c>
      <c r="EL106" s="32">
        <f t="shared" si="229"/>
        <v>1636.0200000000004</v>
      </c>
      <c r="EM106" s="32">
        <f t="shared" si="230"/>
        <v>120.39999999999996</v>
      </c>
      <c r="EN106" s="32">
        <f t="shared" si="231"/>
        <v>4664.2099999999991</v>
      </c>
      <c r="EO106" s="32">
        <f t="shared" si="232"/>
        <v>261.77999999999997</v>
      </c>
      <c r="EP106" s="32">
        <f t="shared" si="233"/>
        <v>9245.6800000000021</v>
      </c>
      <c r="EQ106" s="32">
        <f t="shared" si="234"/>
        <v>11121.909999999996</v>
      </c>
      <c r="ER106" s="32">
        <f t="shared" si="235"/>
        <v>34.900000000000006</v>
      </c>
    </row>
    <row r="107" spans="1:148" x14ac:dyDescent="0.25">
      <c r="A107" t="s">
        <v>446</v>
      </c>
      <c r="B107" s="1" t="s">
        <v>27</v>
      </c>
      <c r="C107" t="str">
        <f t="shared" ca="1" si="274"/>
        <v>SD2</v>
      </c>
      <c r="D107" t="str">
        <f t="shared" ca="1" si="275"/>
        <v>Sundance #2</v>
      </c>
      <c r="P107" s="51">
        <v>8.9499999999999994E-5</v>
      </c>
      <c r="Q107" s="32"/>
      <c r="R107" s="32"/>
      <c r="S107" s="32"/>
      <c r="T107" s="32"/>
      <c r="U107" s="32"/>
      <c r="V107" s="32"/>
      <c r="W107" s="32"/>
      <c r="X107" s="32"/>
      <c r="Y107" s="32"/>
      <c r="Z107" s="32"/>
      <c r="AA107" s="32"/>
      <c r="AB107" s="32">
        <v>0</v>
      </c>
      <c r="AN107" s="2">
        <v>0</v>
      </c>
      <c r="AO107" s="33"/>
      <c r="AP107" s="33"/>
      <c r="AQ107" s="33"/>
      <c r="AR107" s="33"/>
      <c r="AS107" s="33"/>
      <c r="AT107" s="33"/>
      <c r="AU107" s="33"/>
      <c r="AV107" s="33"/>
      <c r="AW107" s="33"/>
      <c r="AX107" s="33"/>
      <c r="AY107" s="33"/>
      <c r="AZ107" s="33">
        <v>0</v>
      </c>
      <c r="BA107" s="31">
        <f t="shared" si="236"/>
        <v>0</v>
      </c>
      <c r="BB107" s="31">
        <f t="shared" si="237"/>
        <v>0</v>
      </c>
      <c r="BC107" s="31">
        <f t="shared" si="238"/>
        <v>0</v>
      </c>
      <c r="BD107" s="31">
        <f t="shared" si="239"/>
        <v>0</v>
      </c>
      <c r="BE107" s="31">
        <f t="shared" si="240"/>
        <v>0</v>
      </c>
      <c r="BF107" s="31">
        <f t="shared" si="241"/>
        <v>0</v>
      </c>
      <c r="BG107" s="31">
        <f t="shared" si="242"/>
        <v>0</v>
      </c>
      <c r="BH107" s="31">
        <f t="shared" si="243"/>
        <v>0</v>
      </c>
      <c r="BI107" s="31">
        <f t="shared" si="244"/>
        <v>0</v>
      </c>
      <c r="BJ107" s="31">
        <f t="shared" si="245"/>
        <v>0</v>
      </c>
      <c r="BK107" s="31">
        <f t="shared" si="246"/>
        <v>0</v>
      </c>
      <c r="BL107" s="31">
        <f t="shared" si="247"/>
        <v>0</v>
      </c>
      <c r="BM107" s="6">
        <v>8.3900000000000002E-2</v>
      </c>
      <c r="BN107" s="6">
        <v>8.3900000000000002E-2</v>
      </c>
      <c r="BO107" s="6">
        <v>8.3900000000000002E-2</v>
      </c>
      <c r="BP107" s="6">
        <v>8.3900000000000002E-2</v>
      </c>
      <c r="BQ107" s="6">
        <v>8.3900000000000002E-2</v>
      </c>
      <c r="BR107" s="6">
        <v>8.3900000000000002E-2</v>
      </c>
      <c r="BS107" s="6">
        <v>8.3900000000000002E-2</v>
      </c>
      <c r="BT107" s="6">
        <v>8.3900000000000002E-2</v>
      </c>
      <c r="BU107" s="6">
        <v>8.3900000000000002E-2</v>
      </c>
      <c r="BV107" s="6">
        <v>8.3900000000000002E-2</v>
      </c>
      <c r="BW107" s="6">
        <v>8.3900000000000002E-2</v>
      </c>
      <c r="BX107" s="6">
        <v>8.3900000000000002E-2</v>
      </c>
      <c r="BY107" s="31">
        <v>0</v>
      </c>
      <c r="BZ107" s="31">
        <v>0</v>
      </c>
      <c r="CA107" s="31">
        <v>0</v>
      </c>
      <c r="CB107" s="31">
        <v>0</v>
      </c>
      <c r="CC107" s="31">
        <v>0</v>
      </c>
      <c r="CD107" s="31">
        <v>0</v>
      </c>
      <c r="CE107" s="31">
        <v>0</v>
      </c>
      <c r="CF107" s="31">
        <v>0</v>
      </c>
      <c r="CG107" s="31">
        <v>0</v>
      </c>
      <c r="CH107" s="31">
        <v>0</v>
      </c>
      <c r="CI107" s="31">
        <v>0</v>
      </c>
      <c r="CJ107" s="31">
        <v>0</v>
      </c>
      <c r="CK107" s="32">
        <f t="shared" si="248"/>
        <v>0</v>
      </c>
      <c r="CL107" s="32">
        <f t="shared" si="249"/>
        <v>0</v>
      </c>
      <c r="CM107" s="32">
        <f t="shared" si="250"/>
        <v>0</v>
      </c>
      <c r="CN107" s="32">
        <f t="shared" si="251"/>
        <v>0</v>
      </c>
      <c r="CO107" s="32">
        <f t="shared" si="252"/>
        <v>0</v>
      </c>
      <c r="CP107" s="32">
        <f t="shared" si="253"/>
        <v>0</v>
      </c>
      <c r="CQ107" s="32">
        <f t="shared" si="254"/>
        <v>0</v>
      </c>
      <c r="CR107" s="32">
        <f t="shared" si="255"/>
        <v>0</v>
      </c>
      <c r="CS107" s="32">
        <f t="shared" si="256"/>
        <v>0</v>
      </c>
      <c r="CT107" s="32">
        <f t="shared" si="257"/>
        <v>0</v>
      </c>
      <c r="CU107" s="32">
        <f t="shared" si="258"/>
        <v>0</v>
      </c>
      <c r="CV107" s="32">
        <f t="shared" si="259"/>
        <v>0</v>
      </c>
      <c r="CW107" s="31">
        <f t="shared" si="260"/>
        <v>0</v>
      </c>
      <c r="CX107" s="31">
        <f t="shared" si="261"/>
        <v>0</v>
      </c>
      <c r="CY107" s="31">
        <f t="shared" si="262"/>
        <v>0</v>
      </c>
      <c r="CZ107" s="31">
        <f t="shared" si="263"/>
        <v>0</v>
      </c>
      <c r="DA107" s="31">
        <f t="shared" si="264"/>
        <v>0</v>
      </c>
      <c r="DB107" s="31">
        <f t="shared" si="265"/>
        <v>0</v>
      </c>
      <c r="DC107" s="31">
        <f t="shared" si="266"/>
        <v>0</v>
      </c>
      <c r="DD107" s="31">
        <f t="shared" si="267"/>
        <v>0</v>
      </c>
      <c r="DE107" s="31">
        <f t="shared" si="268"/>
        <v>0</v>
      </c>
      <c r="DF107" s="31">
        <f t="shared" si="269"/>
        <v>0</v>
      </c>
      <c r="DG107" s="31">
        <f t="shared" si="270"/>
        <v>0</v>
      </c>
      <c r="DH107" s="31">
        <f t="shared" si="271"/>
        <v>0</v>
      </c>
      <c r="DI107" s="32">
        <f t="shared" si="200"/>
        <v>0</v>
      </c>
      <c r="DJ107" s="32">
        <f t="shared" si="201"/>
        <v>0</v>
      </c>
      <c r="DK107" s="32">
        <f t="shared" si="202"/>
        <v>0</v>
      </c>
      <c r="DL107" s="32">
        <f t="shared" si="203"/>
        <v>0</v>
      </c>
      <c r="DM107" s="32">
        <f t="shared" si="204"/>
        <v>0</v>
      </c>
      <c r="DN107" s="32">
        <f t="shared" si="205"/>
        <v>0</v>
      </c>
      <c r="DO107" s="32">
        <f t="shared" si="206"/>
        <v>0</v>
      </c>
      <c r="DP107" s="32">
        <f t="shared" si="207"/>
        <v>0</v>
      </c>
      <c r="DQ107" s="32">
        <f t="shared" si="208"/>
        <v>0</v>
      </c>
      <c r="DR107" s="32">
        <f t="shared" si="209"/>
        <v>0</v>
      </c>
      <c r="DS107" s="32">
        <f t="shared" si="210"/>
        <v>0</v>
      </c>
      <c r="DT107" s="32">
        <f t="shared" si="211"/>
        <v>0</v>
      </c>
      <c r="DU107" s="31">
        <f t="shared" si="212"/>
        <v>0</v>
      </c>
      <c r="DV107" s="31">
        <f t="shared" si="213"/>
        <v>0</v>
      </c>
      <c r="DW107" s="31">
        <f t="shared" si="214"/>
        <v>0</v>
      </c>
      <c r="DX107" s="31">
        <f t="shared" si="215"/>
        <v>0</v>
      </c>
      <c r="DY107" s="31">
        <f t="shared" si="216"/>
        <v>0</v>
      </c>
      <c r="DZ107" s="31">
        <f t="shared" si="217"/>
        <v>0</v>
      </c>
      <c r="EA107" s="31">
        <f t="shared" si="218"/>
        <v>0</v>
      </c>
      <c r="EB107" s="31">
        <f t="shared" si="219"/>
        <v>0</v>
      </c>
      <c r="EC107" s="31">
        <f t="shared" si="220"/>
        <v>0</v>
      </c>
      <c r="ED107" s="31">
        <f t="shared" si="221"/>
        <v>0</v>
      </c>
      <c r="EE107" s="31">
        <f t="shared" si="222"/>
        <v>0</v>
      </c>
      <c r="EF107" s="31">
        <f t="shared" si="223"/>
        <v>0</v>
      </c>
      <c r="EG107" s="32">
        <f t="shared" si="224"/>
        <v>0</v>
      </c>
      <c r="EH107" s="32">
        <f t="shared" si="225"/>
        <v>0</v>
      </c>
      <c r="EI107" s="32">
        <f t="shared" si="226"/>
        <v>0</v>
      </c>
      <c r="EJ107" s="32">
        <f t="shared" si="227"/>
        <v>0</v>
      </c>
      <c r="EK107" s="32">
        <f t="shared" si="228"/>
        <v>0</v>
      </c>
      <c r="EL107" s="32">
        <f t="shared" si="229"/>
        <v>0</v>
      </c>
      <c r="EM107" s="32">
        <f t="shared" si="230"/>
        <v>0</v>
      </c>
      <c r="EN107" s="32">
        <f t="shared" si="231"/>
        <v>0</v>
      </c>
      <c r="EO107" s="32">
        <f t="shared" si="232"/>
        <v>0</v>
      </c>
      <c r="EP107" s="32">
        <f t="shared" si="233"/>
        <v>0</v>
      </c>
      <c r="EQ107" s="32">
        <f t="shared" si="234"/>
        <v>0</v>
      </c>
      <c r="ER107" s="32">
        <f t="shared" si="235"/>
        <v>0</v>
      </c>
    </row>
    <row r="108" spans="1:148" x14ac:dyDescent="0.25">
      <c r="A108" t="s">
        <v>483</v>
      </c>
      <c r="B108" s="1" t="s">
        <v>23</v>
      </c>
      <c r="C108" t="str">
        <f t="shared" ca="1" si="274"/>
        <v>SD3</v>
      </c>
      <c r="D108" t="str">
        <f t="shared" ca="1" si="275"/>
        <v>Sundance #3</v>
      </c>
      <c r="E108" s="51">
        <v>234043.18913000001</v>
      </c>
      <c r="F108" s="51">
        <v>218927.71908000001</v>
      </c>
      <c r="G108" s="51">
        <v>223996.57701000001</v>
      </c>
      <c r="H108" s="51">
        <v>211948.65959</v>
      </c>
      <c r="I108" s="51">
        <v>169444.7928958</v>
      </c>
      <c r="J108" s="51">
        <v>134635.37302100001</v>
      </c>
      <c r="K108" s="51">
        <v>109934.9911398</v>
      </c>
      <c r="M108" s="51">
        <v>25332.0504248</v>
      </c>
      <c r="N108" s="51">
        <v>216466.55551000001</v>
      </c>
      <c r="O108" s="51">
        <v>134093.7781843</v>
      </c>
      <c r="P108" s="51">
        <v>220113.64748000001</v>
      </c>
      <c r="Q108" s="32">
        <v>20314341.34</v>
      </c>
      <c r="R108" s="32">
        <v>9625146.7200000007</v>
      </c>
      <c r="S108" s="32">
        <v>11544904.220000001</v>
      </c>
      <c r="T108" s="32">
        <v>9388463.7599999998</v>
      </c>
      <c r="U108" s="32">
        <v>4803053.88</v>
      </c>
      <c r="V108" s="32">
        <v>8501538.2799999993</v>
      </c>
      <c r="W108" s="32">
        <v>8169692.3899999997</v>
      </c>
      <c r="X108" s="32"/>
      <c r="Y108" s="32">
        <v>407685.83</v>
      </c>
      <c r="Z108" s="32">
        <v>19416950.010000002</v>
      </c>
      <c r="AA108" s="32">
        <v>10504211.43</v>
      </c>
      <c r="AB108" s="32">
        <v>13162332.65</v>
      </c>
      <c r="AC108" s="2">
        <v>4.54</v>
      </c>
      <c r="AD108" s="2">
        <v>4.54</v>
      </c>
      <c r="AE108" s="2">
        <v>4.54</v>
      </c>
      <c r="AF108" s="2">
        <v>4.54</v>
      </c>
      <c r="AG108" s="2">
        <v>4.54</v>
      </c>
      <c r="AH108" s="2">
        <v>4.54</v>
      </c>
      <c r="AI108" s="2">
        <v>4.54</v>
      </c>
      <c r="AK108" s="2">
        <v>3.93</v>
      </c>
      <c r="AL108" s="2">
        <v>3.93</v>
      </c>
      <c r="AM108" s="2">
        <v>3.93</v>
      </c>
      <c r="AN108" s="2">
        <v>3.93</v>
      </c>
      <c r="AO108" s="33">
        <v>922271.1</v>
      </c>
      <c r="AP108" s="33">
        <v>436981.66</v>
      </c>
      <c r="AQ108" s="33">
        <v>524138.65</v>
      </c>
      <c r="AR108" s="33">
        <v>426236.25</v>
      </c>
      <c r="AS108" s="33">
        <v>218058.65</v>
      </c>
      <c r="AT108" s="33">
        <v>385969.84</v>
      </c>
      <c r="AU108" s="33">
        <v>370904.03</v>
      </c>
      <c r="AV108" s="33"/>
      <c r="AW108" s="33">
        <v>16022.05</v>
      </c>
      <c r="AX108" s="33">
        <v>763086.14</v>
      </c>
      <c r="AY108" s="33">
        <v>412815.51</v>
      </c>
      <c r="AZ108" s="33">
        <v>517279.67</v>
      </c>
      <c r="BA108" s="31">
        <f t="shared" si="236"/>
        <v>2031.43</v>
      </c>
      <c r="BB108" s="31">
        <f t="shared" si="237"/>
        <v>962.51</v>
      </c>
      <c r="BC108" s="31">
        <f t="shared" si="238"/>
        <v>1154.49</v>
      </c>
      <c r="BD108" s="31">
        <f t="shared" si="239"/>
        <v>-33798.47</v>
      </c>
      <c r="BE108" s="31">
        <f t="shared" si="240"/>
        <v>-17290.990000000002</v>
      </c>
      <c r="BF108" s="31">
        <f t="shared" si="241"/>
        <v>-30605.54</v>
      </c>
      <c r="BG108" s="31">
        <f t="shared" si="242"/>
        <v>-29410.89</v>
      </c>
      <c r="BH108" s="31">
        <f t="shared" si="243"/>
        <v>0</v>
      </c>
      <c r="BI108" s="31">
        <f t="shared" si="244"/>
        <v>-3669.17</v>
      </c>
      <c r="BJ108" s="31">
        <f t="shared" si="245"/>
        <v>-106793.23</v>
      </c>
      <c r="BK108" s="31">
        <f t="shared" si="246"/>
        <v>-57773.16</v>
      </c>
      <c r="BL108" s="31">
        <f t="shared" si="247"/>
        <v>-72392.83</v>
      </c>
      <c r="BM108" s="6">
        <v>4.3799999999999999E-2</v>
      </c>
      <c r="BN108" s="6">
        <v>4.3799999999999999E-2</v>
      </c>
      <c r="BO108" s="6">
        <v>4.3799999999999999E-2</v>
      </c>
      <c r="BP108" s="6">
        <v>4.3799999999999999E-2</v>
      </c>
      <c r="BQ108" s="6">
        <v>4.3799999999999999E-2</v>
      </c>
      <c r="BR108" s="6">
        <v>4.3799999999999999E-2</v>
      </c>
      <c r="BS108" s="6">
        <v>4.3799999999999999E-2</v>
      </c>
      <c r="BT108" s="6">
        <v>4.3799999999999999E-2</v>
      </c>
      <c r="BU108" s="6">
        <v>4.3799999999999999E-2</v>
      </c>
      <c r="BV108" s="6">
        <v>4.3799999999999999E-2</v>
      </c>
      <c r="BW108" s="6">
        <v>4.3799999999999999E-2</v>
      </c>
      <c r="BX108" s="6">
        <v>4.3799999999999999E-2</v>
      </c>
      <c r="BY108" s="31">
        <v>889768.15</v>
      </c>
      <c r="BZ108" s="31">
        <v>421581.43</v>
      </c>
      <c r="CA108" s="31">
        <v>505666.8</v>
      </c>
      <c r="CB108" s="31">
        <v>411214.71</v>
      </c>
      <c r="CC108" s="31">
        <v>210373.76000000001</v>
      </c>
      <c r="CD108" s="31">
        <v>372367.38</v>
      </c>
      <c r="CE108" s="31">
        <v>357832.53</v>
      </c>
      <c r="CF108" s="31">
        <v>0</v>
      </c>
      <c r="CG108" s="31">
        <v>17856.64</v>
      </c>
      <c r="CH108" s="31">
        <v>850462.41</v>
      </c>
      <c r="CI108" s="31">
        <v>460084.46</v>
      </c>
      <c r="CJ108" s="31">
        <v>576510.17000000004</v>
      </c>
      <c r="CK108" s="32">
        <f t="shared" si="248"/>
        <v>-81257.37</v>
      </c>
      <c r="CL108" s="32">
        <f t="shared" si="249"/>
        <v>-38500.589999999997</v>
      </c>
      <c r="CM108" s="32">
        <f t="shared" si="250"/>
        <v>-46179.62</v>
      </c>
      <c r="CN108" s="32">
        <f t="shared" si="251"/>
        <v>-37553.86</v>
      </c>
      <c r="CO108" s="32">
        <f t="shared" si="252"/>
        <v>-19212.22</v>
      </c>
      <c r="CP108" s="32">
        <f t="shared" si="253"/>
        <v>-34006.15</v>
      </c>
      <c r="CQ108" s="32">
        <f t="shared" si="254"/>
        <v>-32678.77</v>
      </c>
      <c r="CR108" s="32">
        <f t="shared" si="255"/>
        <v>0</v>
      </c>
      <c r="CS108" s="32">
        <f t="shared" si="256"/>
        <v>-1630.74</v>
      </c>
      <c r="CT108" s="32">
        <f t="shared" si="257"/>
        <v>-77667.8</v>
      </c>
      <c r="CU108" s="32">
        <f t="shared" si="258"/>
        <v>-42016.85</v>
      </c>
      <c r="CV108" s="32">
        <f t="shared" si="259"/>
        <v>-52649.33</v>
      </c>
      <c r="CW108" s="31">
        <f t="shared" si="260"/>
        <v>-115791.74999999994</v>
      </c>
      <c r="CX108" s="31">
        <f t="shared" si="261"/>
        <v>-54863.330000000009</v>
      </c>
      <c r="CY108" s="31">
        <f t="shared" si="262"/>
        <v>-65805.960000000036</v>
      </c>
      <c r="CZ108" s="31">
        <f t="shared" si="263"/>
        <v>-18776.929999999964</v>
      </c>
      <c r="DA108" s="31">
        <f t="shared" si="264"/>
        <v>-9606.1199999999844</v>
      </c>
      <c r="DB108" s="31">
        <f t="shared" si="265"/>
        <v>-17003.070000000043</v>
      </c>
      <c r="DC108" s="31">
        <f t="shared" si="266"/>
        <v>-16339.380000000019</v>
      </c>
      <c r="DD108" s="31">
        <f t="shared" si="267"/>
        <v>0</v>
      </c>
      <c r="DE108" s="31">
        <f t="shared" si="268"/>
        <v>3873.0200000000004</v>
      </c>
      <c r="DF108" s="31">
        <f t="shared" si="269"/>
        <v>116501.69999999997</v>
      </c>
      <c r="DG108" s="31">
        <f t="shared" si="270"/>
        <v>63025.260000000038</v>
      </c>
      <c r="DH108" s="31">
        <f t="shared" si="271"/>
        <v>78974.000000000044</v>
      </c>
      <c r="DI108" s="32">
        <f t="shared" si="200"/>
        <v>-5789.59</v>
      </c>
      <c r="DJ108" s="32">
        <f t="shared" si="201"/>
        <v>-2743.17</v>
      </c>
      <c r="DK108" s="32">
        <f t="shared" si="202"/>
        <v>-3290.3</v>
      </c>
      <c r="DL108" s="32">
        <f t="shared" si="203"/>
        <v>-938.85</v>
      </c>
      <c r="DM108" s="32">
        <f t="shared" si="204"/>
        <v>-480.31</v>
      </c>
      <c r="DN108" s="32">
        <f t="shared" si="205"/>
        <v>-850.15</v>
      </c>
      <c r="DO108" s="32">
        <f t="shared" si="206"/>
        <v>-816.97</v>
      </c>
      <c r="DP108" s="32">
        <f t="shared" si="207"/>
        <v>0</v>
      </c>
      <c r="DQ108" s="32">
        <f t="shared" si="208"/>
        <v>193.65</v>
      </c>
      <c r="DR108" s="32">
        <f t="shared" si="209"/>
        <v>5825.09</v>
      </c>
      <c r="DS108" s="32">
        <f t="shared" si="210"/>
        <v>3151.26</v>
      </c>
      <c r="DT108" s="32">
        <f t="shared" si="211"/>
        <v>3948.7</v>
      </c>
      <c r="DU108" s="31">
        <f t="shared" si="212"/>
        <v>-28346.65</v>
      </c>
      <c r="DV108" s="31">
        <f t="shared" si="213"/>
        <v>-13303.15</v>
      </c>
      <c r="DW108" s="31">
        <f t="shared" si="214"/>
        <v>-15813.1</v>
      </c>
      <c r="DX108" s="31">
        <f t="shared" si="215"/>
        <v>-4468.34</v>
      </c>
      <c r="DY108" s="31">
        <f t="shared" si="216"/>
        <v>-2264.31</v>
      </c>
      <c r="DZ108" s="31">
        <f t="shared" si="217"/>
        <v>-3968.29</v>
      </c>
      <c r="EA108" s="31">
        <f t="shared" si="218"/>
        <v>-3776.56</v>
      </c>
      <c r="EB108" s="31">
        <f t="shared" si="219"/>
        <v>0</v>
      </c>
      <c r="EC108" s="31">
        <f t="shared" si="220"/>
        <v>877.14</v>
      </c>
      <c r="ED108" s="31">
        <f t="shared" si="221"/>
        <v>26121.98</v>
      </c>
      <c r="EE108" s="31">
        <f t="shared" si="222"/>
        <v>13984.71</v>
      </c>
      <c r="EF108" s="31">
        <f t="shared" si="223"/>
        <v>17345.57</v>
      </c>
      <c r="EG108" s="32">
        <f t="shared" si="224"/>
        <v>-149927.98999999993</v>
      </c>
      <c r="EH108" s="32">
        <f t="shared" si="225"/>
        <v>-70909.650000000009</v>
      </c>
      <c r="EI108" s="32">
        <f t="shared" si="226"/>
        <v>-84909.360000000044</v>
      </c>
      <c r="EJ108" s="32">
        <f t="shared" si="227"/>
        <v>-24184.119999999963</v>
      </c>
      <c r="EK108" s="32">
        <f t="shared" si="228"/>
        <v>-12350.739999999983</v>
      </c>
      <c r="EL108" s="32">
        <f t="shared" si="229"/>
        <v>-21821.510000000046</v>
      </c>
      <c r="EM108" s="32">
        <f t="shared" si="230"/>
        <v>-20932.910000000022</v>
      </c>
      <c r="EN108" s="32">
        <f t="shared" si="231"/>
        <v>0</v>
      </c>
      <c r="EO108" s="32">
        <f t="shared" si="232"/>
        <v>4943.8100000000004</v>
      </c>
      <c r="EP108" s="32">
        <f t="shared" si="233"/>
        <v>148448.76999999996</v>
      </c>
      <c r="EQ108" s="32">
        <f t="shared" si="234"/>
        <v>80161.23000000004</v>
      </c>
      <c r="ER108" s="32">
        <f t="shared" si="235"/>
        <v>100268.27000000005</v>
      </c>
    </row>
    <row r="109" spans="1:148" x14ac:dyDescent="0.25">
      <c r="A109" t="s">
        <v>483</v>
      </c>
      <c r="B109" s="1" t="s">
        <v>24</v>
      </c>
      <c r="C109" t="str">
        <f t="shared" ca="1" si="274"/>
        <v>SD4</v>
      </c>
      <c r="D109" t="str">
        <f t="shared" ca="1" si="275"/>
        <v>Sundance #4</v>
      </c>
      <c r="E109" s="51">
        <v>245660.46442</v>
      </c>
      <c r="F109" s="51">
        <v>189032.60583799999</v>
      </c>
      <c r="G109" s="51">
        <v>231864.99192999999</v>
      </c>
      <c r="H109" s="51">
        <v>186085.996713</v>
      </c>
      <c r="I109" s="51">
        <v>192304.78999729999</v>
      </c>
      <c r="J109" s="51">
        <v>142585.07518000001</v>
      </c>
      <c r="K109" s="51">
        <v>145652.39915000001</v>
      </c>
      <c r="L109" s="51">
        <v>180018.3348749</v>
      </c>
      <c r="M109" s="51">
        <v>207056.0401627</v>
      </c>
      <c r="N109" s="51">
        <v>227384.93888999999</v>
      </c>
      <c r="O109" s="51">
        <v>210482.06041760001</v>
      </c>
      <c r="P109" s="51">
        <v>239686.47602199999</v>
      </c>
      <c r="Q109" s="32">
        <v>22436495.870000001</v>
      </c>
      <c r="R109" s="32">
        <v>8830555.8499999996</v>
      </c>
      <c r="S109" s="32">
        <v>12262728.17</v>
      </c>
      <c r="T109" s="32">
        <v>7603910.3399999999</v>
      </c>
      <c r="U109" s="32">
        <v>6218042.1399999997</v>
      </c>
      <c r="V109" s="32">
        <v>8760856.4399999995</v>
      </c>
      <c r="W109" s="32">
        <v>13598586.279999999</v>
      </c>
      <c r="X109" s="32">
        <v>12158708.74</v>
      </c>
      <c r="Y109" s="32">
        <v>21586029.800000001</v>
      </c>
      <c r="Z109" s="32">
        <v>20917348.809999999</v>
      </c>
      <c r="AA109" s="32">
        <v>17227650.289999999</v>
      </c>
      <c r="AB109" s="32">
        <v>13661351.59</v>
      </c>
      <c r="AC109" s="2">
        <v>4.54</v>
      </c>
      <c r="AD109" s="2">
        <v>4.54</v>
      </c>
      <c r="AE109" s="2">
        <v>4.54</v>
      </c>
      <c r="AF109" s="2">
        <v>4.54</v>
      </c>
      <c r="AG109" s="2">
        <v>4.54</v>
      </c>
      <c r="AH109" s="2">
        <v>4.54</v>
      </c>
      <c r="AI109" s="2">
        <v>4.54</v>
      </c>
      <c r="AJ109" s="2">
        <v>3.93</v>
      </c>
      <c r="AK109" s="2">
        <v>3.93</v>
      </c>
      <c r="AL109" s="2">
        <v>3.93</v>
      </c>
      <c r="AM109" s="2">
        <v>3.93</v>
      </c>
      <c r="AN109" s="2">
        <v>3.93</v>
      </c>
      <c r="AO109" s="33">
        <v>1018616.91</v>
      </c>
      <c r="AP109" s="33">
        <v>400907.24</v>
      </c>
      <c r="AQ109" s="33">
        <v>556727.86</v>
      </c>
      <c r="AR109" s="33">
        <v>345217.53</v>
      </c>
      <c r="AS109" s="33">
        <v>282299.11</v>
      </c>
      <c r="AT109" s="33">
        <v>397742.88</v>
      </c>
      <c r="AU109" s="33">
        <v>617375.81999999995</v>
      </c>
      <c r="AV109" s="33">
        <v>477837.25</v>
      </c>
      <c r="AW109" s="33">
        <v>848330.97</v>
      </c>
      <c r="AX109" s="33">
        <v>822051.81</v>
      </c>
      <c r="AY109" s="33">
        <v>677046.66</v>
      </c>
      <c r="AZ109" s="33">
        <v>536891.12</v>
      </c>
      <c r="BA109" s="31">
        <f t="shared" si="236"/>
        <v>2243.65</v>
      </c>
      <c r="BB109" s="31">
        <f t="shared" si="237"/>
        <v>883.06</v>
      </c>
      <c r="BC109" s="31">
        <f t="shared" si="238"/>
        <v>1226.27</v>
      </c>
      <c r="BD109" s="31">
        <f t="shared" si="239"/>
        <v>-27374.080000000002</v>
      </c>
      <c r="BE109" s="31">
        <f t="shared" si="240"/>
        <v>-22384.95</v>
      </c>
      <c r="BF109" s="31">
        <f t="shared" si="241"/>
        <v>-31539.08</v>
      </c>
      <c r="BG109" s="31">
        <f t="shared" si="242"/>
        <v>-48954.91</v>
      </c>
      <c r="BH109" s="31">
        <f t="shared" si="243"/>
        <v>-109428.38</v>
      </c>
      <c r="BI109" s="31">
        <f t="shared" si="244"/>
        <v>-194274.27</v>
      </c>
      <c r="BJ109" s="31">
        <f t="shared" si="245"/>
        <v>-115045.42</v>
      </c>
      <c r="BK109" s="31">
        <f t="shared" si="246"/>
        <v>-94752.08</v>
      </c>
      <c r="BL109" s="31">
        <f t="shared" si="247"/>
        <v>-75137.429999999993</v>
      </c>
      <c r="BM109" s="6">
        <v>4.1200000000000001E-2</v>
      </c>
      <c r="BN109" s="6">
        <v>4.1200000000000001E-2</v>
      </c>
      <c r="BO109" s="6">
        <v>4.1200000000000001E-2</v>
      </c>
      <c r="BP109" s="6">
        <v>4.1200000000000001E-2</v>
      </c>
      <c r="BQ109" s="6">
        <v>4.1200000000000001E-2</v>
      </c>
      <c r="BR109" s="6">
        <v>4.1200000000000001E-2</v>
      </c>
      <c r="BS109" s="6">
        <v>4.1200000000000001E-2</v>
      </c>
      <c r="BT109" s="6">
        <v>4.1200000000000001E-2</v>
      </c>
      <c r="BU109" s="6">
        <v>4.1200000000000001E-2</v>
      </c>
      <c r="BV109" s="6">
        <v>4.1200000000000001E-2</v>
      </c>
      <c r="BW109" s="6">
        <v>4.1200000000000001E-2</v>
      </c>
      <c r="BX109" s="6">
        <v>4.1200000000000001E-2</v>
      </c>
      <c r="BY109" s="31">
        <v>924383.63</v>
      </c>
      <c r="BZ109" s="31">
        <v>363818.9</v>
      </c>
      <c r="CA109" s="31">
        <v>505224.4</v>
      </c>
      <c r="CB109" s="31">
        <v>313281.11</v>
      </c>
      <c r="CC109" s="31">
        <v>256183.34</v>
      </c>
      <c r="CD109" s="31">
        <v>360947.29</v>
      </c>
      <c r="CE109" s="31">
        <v>560261.75</v>
      </c>
      <c r="CF109" s="31">
        <v>500938.8</v>
      </c>
      <c r="CG109" s="31">
        <v>889344.43</v>
      </c>
      <c r="CH109" s="31">
        <v>861794.77</v>
      </c>
      <c r="CI109" s="31">
        <v>709779.19</v>
      </c>
      <c r="CJ109" s="31">
        <v>562847.68999999994</v>
      </c>
      <c r="CK109" s="32">
        <f t="shared" si="248"/>
        <v>-89745.98</v>
      </c>
      <c r="CL109" s="32">
        <f t="shared" si="249"/>
        <v>-35322.22</v>
      </c>
      <c r="CM109" s="32">
        <f t="shared" si="250"/>
        <v>-49050.91</v>
      </c>
      <c r="CN109" s="32">
        <f t="shared" si="251"/>
        <v>-30415.64</v>
      </c>
      <c r="CO109" s="32">
        <f t="shared" si="252"/>
        <v>-24872.17</v>
      </c>
      <c r="CP109" s="32">
        <f t="shared" si="253"/>
        <v>-35043.43</v>
      </c>
      <c r="CQ109" s="32">
        <f t="shared" si="254"/>
        <v>-54394.35</v>
      </c>
      <c r="CR109" s="32">
        <f t="shared" si="255"/>
        <v>-48634.83</v>
      </c>
      <c r="CS109" s="32">
        <f t="shared" si="256"/>
        <v>-86344.12</v>
      </c>
      <c r="CT109" s="32">
        <f t="shared" si="257"/>
        <v>-83669.399999999994</v>
      </c>
      <c r="CU109" s="32">
        <f t="shared" si="258"/>
        <v>-68910.600000000006</v>
      </c>
      <c r="CV109" s="32">
        <f t="shared" si="259"/>
        <v>-54645.41</v>
      </c>
      <c r="CW109" s="31">
        <f t="shared" si="260"/>
        <v>-186222.91</v>
      </c>
      <c r="CX109" s="31">
        <f t="shared" si="261"/>
        <v>-73293.619999999937</v>
      </c>
      <c r="CY109" s="31">
        <f t="shared" si="262"/>
        <v>-101780.64</v>
      </c>
      <c r="CZ109" s="31">
        <f t="shared" si="263"/>
        <v>-34977.980000000054</v>
      </c>
      <c r="DA109" s="31">
        <f t="shared" si="264"/>
        <v>-28602.99</v>
      </c>
      <c r="DB109" s="31">
        <f t="shared" si="265"/>
        <v>-40299.940000000017</v>
      </c>
      <c r="DC109" s="31">
        <f t="shared" si="266"/>
        <v>-62553.509999999922</v>
      </c>
      <c r="DD109" s="31">
        <f t="shared" si="267"/>
        <v>83895.099999999977</v>
      </c>
      <c r="DE109" s="31">
        <f t="shared" si="268"/>
        <v>148943.61000000007</v>
      </c>
      <c r="DF109" s="31">
        <f t="shared" si="269"/>
        <v>71118.979999999938</v>
      </c>
      <c r="DG109" s="31">
        <f t="shared" si="270"/>
        <v>58574.009999999937</v>
      </c>
      <c r="DH109" s="31">
        <f t="shared" si="271"/>
        <v>46448.589999999909</v>
      </c>
      <c r="DI109" s="32">
        <f t="shared" si="200"/>
        <v>-9311.15</v>
      </c>
      <c r="DJ109" s="32">
        <f t="shared" si="201"/>
        <v>-3664.68</v>
      </c>
      <c r="DK109" s="32">
        <f t="shared" si="202"/>
        <v>-5089.03</v>
      </c>
      <c r="DL109" s="32">
        <f t="shared" si="203"/>
        <v>-1748.9</v>
      </c>
      <c r="DM109" s="32">
        <f t="shared" si="204"/>
        <v>-1430.15</v>
      </c>
      <c r="DN109" s="32">
        <f t="shared" si="205"/>
        <v>-2015</v>
      </c>
      <c r="DO109" s="32">
        <f t="shared" si="206"/>
        <v>-3127.68</v>
      </c>
      <c r="DP109" s="32">
        <f t="shared" si="207"/>
        <v>4194.76</v>
      </c>
      <c r="DQ109" s="32">
        <f t="shared" si="208"/>
        <v>7447.18</v>
      </c>
      <c r="DR109" s="32">
        <f t="shared" si="209"/>
        <v>3555.95</v>
      </c>
      <c r="DS109" s="32">
        <f t="shared" si="210"/>
        <v>2928.7</v>
      </c>
      <c r="DT109" s="32">
        <f t="shared" si="211"/>
        <v>2322.4299999999998</v>
      </c>
      <c r="DU109" s="31">
        <f t="shared" si="212"/>
        <v>-45588.7</v>
      </c>
      <c r="DV109" s="31">
        <f t="shared" si="213"/>
        <v>-17772.09</v>
      </c>
      <c r="DW109" s="31">
        <f t="shared" si="214"/>
        <v>-24457.78</v>
      </c>
      <c r="DX109" s="31">
        <f t="shared" si="215"/>
        <v>-8323.7000000000007</v>
      </c>
      <c r="DY109" s="31">
        <f t="shared" si="216"/>
        <v>-6742.17</v>
      </c>
      <c r="DZ109" s="31">
        <f t="shared" si="217"/>
        <v>-9405.4599999999991</v>
      </c>
      <c r="EA109" s="31">
        <f t="shared" si="218"/>
        <v>-14458.14</v>
      </c>
      <c r="EB109" s="31">
        <f t="shared" si="219"/>
        <v>19195.46</v>
      </c>
      <c r="EC109" s="31">
        <f t="shared" si="220"/>
        <v>33731.83</v>
      </c>
      <c r="ED109" s="31">
        <f t="shared" si="221"/>
        <v>15946.28</v>
      </c>
      <c r="EE109" s="31">
        <f t="shared" si="222"/>
        <v>12997.02</v>
      </c>
      <c r="EF109" s="31">
        <f t="shared" si="223"/>
        <v>10201.799999999999</v>
      </c>
      <c r="EG109" s="32">
        <f t="shared" si="224"/>
        <v>-241122.76</v>
      </c>
      <c r="EH109" s="32">
        <f t="shared" si="225"/>
        <v>-94730.389999999927</v>
      </c>
      <c r="EI109" s="32">
        <f t="shared" si="226"/>
        <v>-131327.45000000001</v>
      </c>
      <c r="EJ109" s="32">
        <f t="shared" si="227"/>
        <v>-45050.58000000006</v>
      </c>
      <c r="EK109" s="32">
        <f t="shared" si="228"/>
        <v>-36775.310000000005</v>
      </c>
      <c r="EL109" s="32">
        <f t="shared" si="229"/>
        <v>-51720.400000000016</v>
      </c>
      <c r="EM109" s="32">
        <f t="shared" si="230"/>
        <v>-80139.329999999914</v>
      </c>
      <c r="EN109" s="32">
        <f t="shared" si="231"/>
        <v>107285.31999999998</v>
      </c>
      <c r="EO109" s="32">
        <f t="shared" si="232"/>
        <v>190122.62000000005</v>
      </c>
      <c r="EP109" s="32">
        <f t="shared" si="233"/>
        <v>90621.209999999934</v>
      </c>
      <c r="EQ109" s="32">
        <f t="shared" si="234"/>
        <v>74499.729999999938</v>
      </c>
      <c r="ER109" s="32">
        <f t="shared" si="235"/>
        <v>58972.819999999905</v>
      </c>
    </row>
    <row r="110" spans="1:148" x14ac:dyDescent="0.25">
      <c r="A110" t="s">
        <v>484</v>
      </c>
      <c r="B110" s="1" t="s">
        <v>28</v>
      </c>
      <c r="C110" t="str">
        <f t="shared" ca="1" si="274"/>
        <v>SD5</v>
      </c>
      <c r="D110" t="str">
        <f t="shared" ca="1" si="275"/>
        <v>Sundance #5</v>
      </c>
      <c r="E110" s="51">
        <v>235708.4991553</v>
      </c>
      <c r="F110" s="51">
        <v>201788.76981980001</v>
      </c>
      <c r="G110" s="51">
        <v>174034.18779</v>
      </c>
      <c r="H110" s="51">
        <v>206223.5551269</v>
      </c>
      <c r="I110" s="51">
        <v>230709.48756000001</v>
      </c>
      <c r="J110" s="51">
        <v>75412.149960499999</v>
      </c>
      <c r="K110" s="51">
        <v>233024.23820200001</v>
      </c>
      <c r="L110" s="51">
        <v>265360.57322999998</v>
      </c>
      <c r="M110" s="51">
        <v>217767.37861000001</v>
      </c>
      <c r="N110" s="51">
        <v>154302.04271400001</v>
      </c>
      <c r="O110" s="51">
        <v>8747.1982386</v>
      </c>
      <c r="P110" s="51">
        <v>205148.54419799999</v>
      </c>
      <c r="Q110" s="32">
        <v>22109476.760000002</v>
      </c>
      <c r="R110" s="32">
        <v>8753574.6699999999</v>
      </c>
      <c r="S110" s="32">
        <v>10844069.17</v>
      </c>
      <c r="T110" s="32">
        <v>5906243.4199999999</v>
      </c>
      <c r="U110" s="32">
        <v>7626408.04</v>
      </c>
      <c r="V110" s="32">
        <v>2917784.71</v>
      </c>
      <c r="W110" s="32">
        <v>16967889.739999998</v>
      </c>
      <c r="X110" s="32">
        <v>15428452.17</v>
      </c>
      <c r="Y110" s="32">
        <v>23088044.879999999</v>
      </c>
      <c r="Z110" s="32">
        <v>8701905.6600000001</v>
      </c>
      <c r="AA110" s="32">
        <v>2361226.41</v>
      </c>
      <c r="AB110" s="32">
        <v>10278998.619999999</v>
      </c>
      <c r="AC110" s="2">
        <v>4.54</v>
      </c>
      <c r="AD110" s="2">
        <v>4.54</v>
      </c>
      <c r="AE110" s="2">
        <v>4.54</v>
      </c>
      <c r="AF110" s="2">
        <v>4.54</v>
      </c>
      <c r="AG110" s="2">
        <v>4.54</v>
      </c>
      <c r="AH110" s="2">
        <v>4.54</v>
      </c>
      <c r="AI110" s="2">
        <v>4.54</v>
      </c>
      <c r="AJ110" s="2">
        <v>3.93</v>
      </c>
      <c r="AK110" s="2">
        <v>3.93</v>
      </c>
      <c r="AL110" s="2">
        <v>3.93</v>
      </c>
      <c r="AM110" s="2">
        <v>3.93</v>
      </c>
      <c r="AN110" s="2">
        <v>3.93</v>
      </c>
      <c r="AO110" s="33">
        <v>1003770.24</v>
      </c>
      <c r="AP110" s="33">
        <v>397412.29</v>
      </c>
      <c r="AQ110" s="33">
        <v>492320.74</v>
      </c>
      <c r="AR110" s="33">
        <v>268143.45</v>
      </c>
      <c r="AS110" s="33">
        <v>346238.93</v>
      </c>
      <c r="AT110" s="33">
        <v>132467.43</v>
      </c>
      <c r="AU110" s="33">
        <v>770342.19</v>
      </c>
      <c r="AV110" s="33">
        <v>606338.17000000004</v>
      </c>
      <c r="AW110" s="33">
        <v>907360.16</v>
      </c>
      <c r="AX110" s="33">
        <v>341984.89</v>
      </c>
      <c r="AY110" s="33">
        <v>92796.2</v>
      </c>
      <c r="AZ110" s="33">
        <v>403964.65</v>
      </c>
      <c r="BA110" s="31">
        <f t="shared" si="236"/>
        <v>2210.9499999999998</v>
      </c>
      <c r="BB110" s="31">
        <f t="shared" si="237"/>
        <v>875.36</v>
      </c>
      <c r="BC110" s="31">
        <f t="shared" si="238"/>
        <v>1084.4100000000001</v>
      </c>
      <c r="BD110" s="31">
        <f t="shared" si="239"/>
        <v>-21262.48</v>
      </c>
      <c r="BE110" s="31">
        <f t="shared" si="240"/>
        <v>-27455.07</v>
      </c>
      <c r="BF110" s="31">
        <f t="shared" si="241"/>
        <v>-10504.02</v>
      </c>
      <c r="BG110" s="31">
        <f t="shared" si="242"/>
        <v>-61084.4</v>
      </c>
      <c r="BH110" s="31">
        <f t="shared" si="243"/>
        <v>-138856.07</v>
      </c>
      <c r="BI110" s="31">
        <f t="shared" si="244"/>
        <v>-207792.4</v>
      </c>
      <c r="BJ110" s="31">
        <f t="shared" si="245"/>
        <v>-47860.480000000003</v>
      </c>
      <c r="BK110" s="31">
        <f t="shared" si="246"/>
        <v>-12986.75</v>
      </c>
      <c r="BL110" s="31">
        <f t="shared" si="247"/>
        <v>-56534.49</v>
      </c>
      <c r="BM110" s="6">
        <v>4.2700000000000002E-2</v>
      </c>
      <c r="BN110" s="6">
        <v>4.2700000000000002E-2</v>
      </c>
      <c r="BO110" s="6">
        <v>4.2700000000000002E-2</v>
      </c>
      <c r="BP110" s="6">
        <v>4.2700000000000002E-2</v>
      </c>
      <c r="BQ110" s="6">
        <v>4.2700000000000002E-2</v>
      </c>
      <c r="BR110" s="6">
        <v>4.2700000000000002E-2</v>
      </c>
      <c r="BS110" s="6">
        <v>4.2700000000000002E-2</v>
      </c>
      <c r="BT110" s="6">
        <v>4.2700000000000002E-2</v>
      </c>
      <c r="BU110" s="6">
        <v>4.2700000000000002E-2</v>
      </c>
      <c r="BV110" s="6">
        <v>4.2700000000000002E-2</v>
      </c>
      <c r="BW110" s="6">
        <v>4.2700000000000002E-2</v>
      </c>
      <c r="BX110" s="6">
        <v>4.2700000000000002E-2</v>
      </c>
      <c r="BY110" s="31">
        <v>944074.66</v>
      </c>
      <c r="BZ110" s="31">
        <v>373777.64</v>
      </c>
      <c r="CA110" s="31">
        <v>463041.75</v>
      </c>
      <c r="CB110" s="31">
        <v>252196.59</v>
      </c>
      <c r="CC110" s="31">
        <v>325647.62</v>
      </c>
      <c r="CD110" s="31">
        <v>124589.41</v>
      </c>
      <c r="CE110" s="31">
        <v>724528.89</v>
      </c>
      <c r="CF110" s="31">
        <v>658794.91</v>
      </c>
      <c r="CG110" s="31">
        <v>985859.52</v>
      </c>
      <c r="CH110" s="31">
        <v>371571.37</v>
      </c>
      <c r="CI110" s="31">
        <v>100824.37</v>
      </c>
      <c r="CJ110" s="31">
        <v>438913.24</v>
      </c>
      <c r="CK110" s="32">
        <f t="shared" si="248"/>
        <v>-88437.91</v>
      </c>
      <c r="CL110" s="32">
        <f t="shared" si="249"/>
        <v>-35014.300000000003</v>
      </c>
      <c r="CM110" s="32">
        <f t="shared" si="250"/>
        <v>-43376.28</v>
      </c>
      <c r="CN110" s="32">
        <f t="shared" si="251"/>
        <v>-23624.97</v>
      </c>
      <c r="CO110" s="32">
        <f t="shared" si="252"/>
        <v>-30505.63</v>
      </c>
      <c r="CP110" s="32">
        <f t="shared" si="253"/>
        <v>-11671.14</v>
      </c>
      <c r="CQ110" s="32">
        <f t="shared" si="254"/>
        <v>-67871.56</v>
      </c>
      <c r="CR110" s="32">
        <f t="shared" si="255"/>
        <v>-61713.81</v>
      </c>
      <c r="CS110" s="32">
        <f t="shared" si="256"/>
        <v>-92352.18</v>
      </c>
      <c r="CT110" s="32">
        <f t="shared" si="257"/>
        <v>-34807.620000000003</v>
      </c>
      <c r="CU110" s="32">
        <f t="shared" si="258"/>
        <v>-9444.91</v>
      </c>
      <c r="CV110" s="32">
        <f t="shared" si="259"/>
        <v>-41115.99</v>
      </c>
      <c r="CW110" s="31">
        <f t="shared" si="260"/>
        <v>-150344.44</v>
      </c>
      <c r="CX110" s="31">
        <f t="shared" si="261"/>
        <v>-59524.309999999954</v>
      </c>
      <c r="CY110" s="31">
        <f t="shared" si="262"/>
        <v>-73739.680000000022</v>
      </c>
      <c r="CZ110" s="31">
        <f t="shared" si="263"/>
        <v>-18309.350000000017</v>
      </c>
      <c r="DA110" s="31">
        <f t="shared" si="264"/>
        <v>-23641.870000000003</v>
      </c>
      <c r="DB110" s="31">
        <f t="shared" si="265"/>
        <v>-9045.1399999999885</v>
      </c>
      <c r="DC110" s="31">
        <f t="shared" si="266"/>
        <v>-52600.459999999868</v>
      </c>
      <c r="DD110" s="31">
        <f t="shared" si="267"/>
        <v>129599.00000000006</v>
      </c>
      <c r="DE110" s="31">
        <f t="shared" si="268"/>
        <v>193939.58000000005</v>
      </c>
      <c r="DF110" s="31">
        <f t="shared" si="269"/>
        <v>42639.339999999989</v>
      </c>
      <c r="DG110" s="31">
        <f t="shared" si="270"/>
        <v>11570.009999999995</v>
      </c>
      <c r="DH110" s="31">
        <f t="shared" si="271"/>
        <v>50367.089999999975</v>
      </c>
      <c r="DI110" s="32">
        <f t="shared" si="200"/>
        <v>-7517.22</v>
      </c>
      <c r="DJ110" s="32">
        <f t="shared" si="201"/>
        <v>-2976.22</v>
      </c>
      <c r="DK110" s="32">
        <f t="shared" si="202"/>
        <v>-3686.98</v>
      </c>
      <c r="DL110" s="32">
        <f t="shared" si="203"/>
        <v>-915.47</v>
      </c>
      <c r="DM110" s="32">
        <f t="shared" si="204"/>
        <v>-1182.0899999999999</v>
      </c>
      <c r="DN110" s="32">
        <f t="shared" si="205"/>
        <v>-452.26</v>
      </c>
      <c r="DO110" s="32">
        <f t="shared" si="206"/>
        <v>-2630.02</v>
      </c>
      <c r="DP110" s="32">
        <f t="shared" si="207"/>
        <v>6479.95</v>
      </c>
      <c r="DQ110" s="32">
        <f t="shared" si="208"/>
        <v>9696.98</v>
      </c>
      <c r="DR110" s="32">
        <f t="shared" si="209"/>
        <v>2131.9699999999998</v>
      </c>
      <c r="DS110" s="32">
        <f t="shared" si="210"/>
        <v>578.5</v>
      </c>
      <c r="DT110" s="32">
        <f t="shared" si="211"/>
        <v>2518.35</v>
      </c>
      <c r="DU110" s="31">
        <f t="shared" si="212"/>
        <v>-36805.4</v>
      </c>
      <c r="DV110" s="31">
        <f t="shared" si="213"/>
        <v>-14433.33</v>
      </c>
      <c r="DW110" s="31">
        <f t="shared" si="214"/>
        <v>-17719.57</v>
      </c>
      <c r="DX110" s="31">
        <f t="shared" si="215"/>
        <v>-4357.07</v>
      </c>
      <c r="DY110" s="31">
        <f t="shared" si="216"/>
        <v>-5572.76</v>
      </c>
      <c r="DZ110" s="31">
        <f t="shared" si="217"/>
        <v>-2111.0100000000002</v>
      </c>
      <c r="EA110" s="31">
        <f t="shared" si="218"/>
        <v>-12157.67</v>
      </c>
      <c r="EB110" s="31">
        <f t="shared" si="219"/>
        <v>29652.65</v>
      </c>
      <c r="EC110" s="31">
        <f t="shared" si="220"/>
        <v>43922.239999999998</v>
      </c>
      <c r="ED110" s="31">
        <f t="shared" si="221"/>
        <v>9560.58</v>
      </c>
      <c r="EE110" s="31">
        <f t="shared" si="222"/>
        <v>2567.2800000000002</v>
      </c>
      <c r="EF110" s="31">
        <f t="shared" si="223"/>
        <v>11062.45</v>
      </c>
      <c r="EG110" s="32">
        <f t="shared" si="224"/>
        <v>-194667.06</v>
      </c>
      <c r="EH110" s="32">
        <f t="shared" si="225"/>
        <v>-76933.859999999957</v>
      </c>
      <c r="EI110" s="32">
        <f t="shared" si="226"/>
        <v>-95146.23000000001</v>
      </c>
      <c r="EJ110" s="32">
        <f t="shared" si="227"/>
        <v>-23581.890000000018</v>
      </c>
      <c r="EK110" s="32">
        <f t="shared" si="228"/>
        <v>-30396.720000000001</v>
      </c>
      <c r="EL110" s="32">
        <f t="shared" si="229"/>
        <v>-11608.409999999989</v>
      </c>
      <c r="EM110" s="32">
        <f t="shared" si="230"/>
        <v>-67388.149999999863</v>
      </c>
      <c r="EN110" s="32">
        <f t="shared" si="231"/>
        <v>165731.60000000006</v>
      </c>
      <c r="EO110" s="32">
        <f t="shared" si="232"/>
        <v>247558.80000000005</v>
      </c>
      <c r="EP110" s="32">
        <f t="shared" si="233"/>
        <v>54331.889999999992</v>
      </c>
      <c r="EQ110" s="32">
        <f t="shared" si="234"/>
        <v>14715.789999999995</v>
      </c>
      <c r="ER110" s="32">
        <f t="shared" si="235"/>
        <v>63947.88999999997</v>
      </c>
    </row>
    <row r="111" spans="1:148" x14ac:dyDescent="0.25">
      <c r="A111" t="s">
        <v>484</v>
      </c>
      <c r="B111" s="1" t="s">
        <v>29</v>
      </c>
      <c r="C111" t="str">
        <f t="shared" ca="1" si="274"/>
        <v>SD6</v>
      </c>
      <c r="D111" t="str">
        <f t="shared" ca="1" si="275"/>
        <v>Sundance #6</v>
      </c>
      <c r="E111" s="51">
        <v>274007.3947</v>
      </c>
      <c r="F111" s="51">
        <v>252959.06456</v>
      </c>
      <c r="G111" s="51">
        <v>254795.78229900001</v>
      </c>
      <c r="H111" s="51">
        <v>268753.49232000002</v>
      </c>
      <c r="I111" s="51">
        <v>275927.71779000002</v>
      </c>
      <c r="J111" s="51">
        <v>267704.35911999998</v>
      </c>
      <c r="K111" s="51">
        <v>269127.07634600002</v>
      </c>
      <c r="L111" s="51">
        <v>265037.728198</v>
      </c>
      <c r="M111" s="51">
        <v>215133.550051</v>
      </c>
      <c r="N111" s="51">
        <v>233643.07282</v>
      </c>
      <c r="O111" s="51">
        <v>205421.5738369</v>
      </c>
      <c r="P111" s="51">
        <v>223927.6551564</v>
      </c>
      <c r="Q111" s="32">
        <v>23451838.75</v>
      </c>
      <c r="R111" s="32">
        <v>11059044.49</v>
      </c>
      <c r="S111" s="32">
        <v>8169664.5899999999</v>
      </c>
      <c r="T111" s="32">
        <v>11171546.26</v>
      </c>
      <c r="U111" s="32">
        <v>8100007.3600000003</v>
      </c>
      <c r="V111" s="32">
        <v>13209142.060000001</v>
      </c>
      <c r="W111" s="32">
        <v>18657446.170000002</v>
      </c>
      <c r="X111" s="32">
        <v>14301833.82</v>
      </c>
      <c r="Y111" s="32">
        <v>19726047.98</v>
      </c>
      <c r="Z111" s="32">
        <v>18457177.98</v>
      </c>
      <c r="AA111" s="32">
        <v>17854574.460000001</v>
      </c>
      <c r="AB111" s="32">
        <v>10615511.74</v>
      </c>
      <c r="AC111" s="2">
        <v>4.54</v>
      </c>
      <c r="AD111" s="2">
        <v>4.54</v>
      </c>
      <c r="AE111" s="2">
        <v>4.54</v>
      </c>
      <c r="AF111" s="2">
        <v>4.54</v>
      </c>
      <c r="AG111" s="2">
        <v>4.54</v>
      </c>
      <c r="AH111" s="2">
        <v>4.54</v>
      </c>
      <c r="AI111" s="2">
        <v>4.54</v>
      </c>
      <c r="AJ111" s="2">
        <v>3.93</v>
      </c>
      <c r="AK111" s="2">
        <v>3.93</v>
      </c>
      <c r="AL111" s="2">
        <v>3.93</v>
      </c>
      <c r="AM111" s="2">
        <v>3.93</v>
      </c>
      <c r="AN111" s="2">
        <v>3.93</v>
      </c>
      <c r="AO111" s="33">
        <v>1064713.48</v>
      </c>
      <c r="AP111" s="33">
        <v>502080.62</v>
      </c>
      <c r="AQ111" s="33">
        <v>370902.77</v>
      </c>
      <c r="AR111" s="33">
        <v>507188.2</v>
      </c>
      <c r="AS111" s="33">
        <v>367740.33</v>
      </c>
      <c r="AT111" s="33">
        <v>599695.05000000005</v>
      </c>
      <c r="AU111" s="33">
        <v>847048.06</v>
      </c>
      <c r="AV111" s="33">
        <v>562062.06999999995</v>
      </c>
      <c r="AW111" s="33">
        <v>775233.69</v>
      </c>
      <c r="AX111" s="33">
        <v>725367.09</v>
      </c>
      <c r="AY111" s="33">
        <v>701684.78</v>
      </c>
      <c r="AZ111" s="33">
        <v>417189.61</v>
      </c>
      <c r="BA111" s="31">
        <f t="shared" si="236"/>
        <v>2345.1799999999998</v>
      </c>
      <c r="BB111" s="31">
        <f t="shared" si="237"/>
        <v>1105.9000000000001</v>
      </c>
      <c r="BC111" s="31">
        <f t="shared" si="238"/>
        <v>816.97</v>
      </c>
      <c r="BD111" s="31">
        <f t="shared" si="239"/>
        <v>-40217.57</v>
      </c>
      <c r="BE111" s="31">
        <f t="shared" si="240"/>
        <v>-29160.03</v>
      </c>
      <c r="BF111" s="31">
        <f t="shared" si="241"/>
        <v>-47552.91</v>
      </c>
      <c r="BG111" s="31">
        <f t="shared" si="242"/>
        <v>-67166.81</v>
      </c>
      <c r="BH111" s="31">
        <f t="shared" si="243"/>
        <v>-128716.5</v>
      </c>
      <c r="BI111" s="31">
        <f t="shared" si="244"/>
        <v>-177534.43</v>
      </c>
      <c r="BJ111" s="31">
        <f t="shared" si="245"/>
        <v>-101514.48</v>
      </c>
      <c r="BK111" s="31">
        <f t="shared" si="246"/>
        <v>-98200.16</v>
      </c>
      <c r="BL111" s="31">
        <f t="shared" si="247"/>
        <v>-58385.31</v>
      </c>
      <c r="BM111" s="6">
        <v>4.0300000000000002E-2</v>
      </c>
      <c r="BN111" s="6">
        <v>4.0300000000000002E-2</v>
      </c>
      <c r="BO111" s="6">
        <v>4.0300000000000002E-2</v>
      </c>
      <c r="BP111" s="6">
        <v>4.0300000000000002E-2</v>
      </c>
      <c r="BQ111" s="6">
        <v>4.0300000000000002E-2</v>
      </c>
      <c r="BR111" s="6">
        <v>4.0300000000000002E-2</v>
      </c>
      <c r="BS111" s="6">
        <v>4.0300000000000002E-2</v>
      </c>
      <c r="BT111" s="6">
        <v>4.0300000000000002E-2</v>
      </c>
      <c r="BU111" s="6">
        <v>4.0300000000000002E-2</v>
      </c>
      <c r="BV111" s="6">
        <v>4.0300000000000002E-2</v>
      </c>
      <c r="BW111" s="6">
        <v>4.0300000000000002E-2</v>
      </c>
      <c r="BX111" s="6">
        <v>4.0300000000000002E-2</v>
      </c>
      <c r="BY111" s="31">
        <v>945109.1</v>
      </c>
      <c r="BZ111" s="31">
        <v>445679.49</v>
      </c>
      <c r="CA111" s="31">
        <v>329237.48</v>
      </c>
      <c r="CB111" s="31">
        <v>450213.31</v>
      </c>
      <c r="CC111" s="31">
        <v>326430.3</v>
      </c>
      <c r="CD111" s="31">
        <v>532328.43000000005</v>
      </c>
      <c r="CE111" s="31">
        <v>751895.08</v>
      </c>
      <c r="CF111" s="31">
        <v>576363.9</v>
      </c>
      <c r="CG111" s="31">
        <v>794959.73</v>
      </c>
      <c r="CH111" s="31">
        <v>743824.27</v>
      </c>
      <c r="CI111" s="31">
        <v>719539.35</v>
      </c>
      <c r="CJ111" s="31">
        <v>427805.12</v>
      </c>
      <c r="CK111" s="32">
        <f t="shared" si="248"/>
        <v>-93807.360000000001</v>
      </c>
      <c r="CL111" s="32">
        <f t="shared" si="249"/>
        <v>-44236.18</v>
      </c>
      <c r="CM111" s="32">
        <f t="shared" si="250"/>
        <v>-32678.66</v>
      </c>
      <c r="CN111" s="32">
        <f t="shared" si="251"/>
        <v>-44686.19</v>
      </c>
      <c r="CO111" s="32">
        <f t="shared" si="252"/>
        <v>-32400.03</v>
      </c>
      <c r="CP111" s="32">
        <f t="shared" si="253"/>
        <v>-52836.57</v>
      </c>
      <c r="CQ111" s="32">
        <f t="shared" si="254"/>
        <v>-74629.78</v>
      </c>
      <c r="CR111" s="32">
        <f t="shared" si="255"/>
        <v>-57207.34</v>
      </c>
      <c r="CS111" s="32">
        <f t="shared" si="256"/>
        <v>-78904.19</v>
      </c>
      <c r="CT111" s="32">
        <f t="shared" si="257"/>
        <v>-73828.710000000006</v>
      </c>
      <c r="CU111" s="32">
        <f t="shared" si="258"/>
        <v>-71418.3</v>
      </c>
      <c r="CV111" s="32">
        <f t="shared" si="259"/>
        <v>-42462.05</v>
      </c>
      <c r="CW111" s="31">
        <f t="shared" si="260"/>
        <v>-215756.91999999998</v>
      </c>
      <c r="CX111" s="31">
        <f t="shared" si="261"/>
        <v>-101743.20999999999</v>
      </c>
      <c r="CY111" s="31">
        <f t="shared" si="262"/>
        <v>-75160.920000000013</v>
      </c>
      <c r="CZ111" s="31">
        <f t="shared" si="263"/>
        <v>-61443.510000000017</v>
      </c>
      <c r="DA111" s="31">
        <f t="shared" si="264"/>
        <v>-44550.03</v>
      </c>
      <c r="DB111" s="31">
        <f t="shared" si="265"/>
        <v>-72650.28</v>
      </c>
      <c r="DC111" s="31">
        <f t="shared" si="266"/>
        <v>-102615.95000000013</v>
      </c>
      <c r="DD111" s="31">
        <f t="shared" si="267"/>
        <v>85810.990000000107</v>
      </c>
      <c r="DE111" s="31">
        <f t="shared" si="268"/>
        <v>118356.28000000009</v>
      </c>
      <c r="DF111" s="31">
        <f t="shared" si="269"/>
        <v>46142.950000000084</v>
      </c>
      <c r="DG111" s="31">
        <f t="shared" si="270"/>
        <v>44636.429999999906</v>
      </c>
      <c r="DH111" s="31">
        <f t="shared" si="271"/>
        <v>26538.770000000019</v>
      </c>
      <c r="DI111" s="32">
        <f t="shared" si="200"/>
        <v>-10787.85</v>
      </c>
      <c r="DJ111" s="32">
        <f t="shared" si="201"/>
        <v>-5087.16</v>
      </c>
      <c r="DK111" s="32">
        <f t="shared" si="202"/>
        <v>-3758.05</v>
      </c>
      <c r="DL111" s="32">
        <f t="shared" si="203"/>
        <v>-3072.18</v>
      </c>
      <c r="DM111" s="32">
        <f t="shared" si="204"/>
        <v>-2227.5</v>
      </c>
      <c r="DN111" s="32">
        <f t="shared" si="205"/>
        <v>-3632.51</v>
      </c>
      <c r="DO111" s="32">
        <f t="shared" si="206"/>
        <v>-5130.8</v>
      </c>
      <c r="DP111" s="32">
        <f t="shared" si="207"/>
        <v>4290.55</v>
      </c>
      <c r="DQ111" s="32">
        <f t="shared" si="208"/>
        <v>5917.81</v>
      </c>
      <c r="DR111" s="32">
        <f t="shared" si="209"/>
        <v>2307.15</v>
      </c>
      <c r="DS111" s="32">
        <f t="shared" si="210"/>
        <v>2231.8200000000002</v>
      </c>
      <c r="DT111" s="32">
        <f t="shared" si="211"/>
        <v>1326.94</v>
      </c>
      <c r="DU111" s="31">
        <f t="shared" si="212"/>
        <v>-52818.84</v>
      </c>
      <c r="DV111" s="31">
        <f t="shared" si="213"/>
        <v>-24670.48</v>
      </c>
      <c r="DW111" s="31">
        <f t="shared" si="214"/>
        <v>-18061.09</v>
      </c>
      <c r="DX111" s="31">
        <f t="shared" si="215"/>
        <v>-14621.7</v>
      </c>
      <c r="DY111" s="31">
        <f t="shared" si="216"/>
        <v>-10501.14</v>
      </c>
      <c r="DZ111" s="31">
        <f t="shared" si="217"/>
        <v>-16955.59</v>
      </c>
      <c r="EA111" s="31">
        <f t="shared" si="218"/>
        <v>-23717.86</v>
      </c>
      <c r="EB111" s="31">
        <f t="shared" si="219"/>
        <v>19633.82</v>
      </c>
      <c r="EC111" s="31">
        <f t="shared" si="220"/>
        <v>26804.6</v>
      </c>
      <c r="ED111" s="31">
        <f t="shared" si="221"/>
        <v>10346.16</v>
      </c>
      <c r="EE111" s="31">
        <f t="shared" si="222"/>
        <v>9904.4</v>
      </c>
      <c r="EF111" s="31">
        <f t="shared" si="223"/>
        <v>5828.88</v>
      </c>
      <c r="EG111" s="32">
        <f t="shared" si="224"/>
        <v>-279363.61</v>
      </c>
      <c r="EH111" s="32">
        <f t="shared" si="225"/>
        <v>-131500.85</v>
      </c>
      <c r="EI111" s="32">
        <f t="shared" si="226"/>
        <v>-96980.060000000012</v>
      </c>
      <c r="EJ111" s="32">
        <f t="shared" si="227"/>
        <v>-79137.390000000014</v>
      </c>
      <c r="EK111" s="32">
        <f t="shared" si="228"/>
        <v>-57278.67</v>
      </c>
      <c r="EL111" s="32">
        <f t="shared" si="229"/>
        <v>-93238.37999999999</v>
      </c>
      <c r="EM111" s="32">
        <f t="shared" si="230"/>
        <v>-131464.61000000013</v>
      </c>
      <c r="EN111" s="32">
        <f t="shared" si="231"/>
        <v>109735.3600000001</v>
      </c>
      <c r="EO111" s="32">
        <f t="shared" si="232"/>
        <v>151078.69000000009</v>
      </c>
      <c r="EP111" s="32">
        <f t="shared" si="233"/>
        <v>58796.260000000082</v>
      </c>
      <c r="EQ111" s="32">
        <f t="shared" si="234"/>
        <v>56772.649999999907</v>
      </c>
      <c r="ER111" s="32">
        <f t="shared" si="235"/>
        <v>33694.590000000018</v>
      </c>
    </row>
    <row r="112" spans="1:148" x14ac:dyDescent="0.25">
      <c r="A112" t="s">
        <v>446</v>
      </c>
      <c r="B112" s="1" t="s">
        <v>30</v>
      </c>
      <c r="C112" t="str">
        <f t="shared" ca="1" si="274"/>
        <v>SH1</v>
      </c>
      <c r="D112" t="str">
        <f t="shared" ca="1" si="275"/>
        <v>Sheerness #1</v>
      </c>
      <c r="E112" s="51">
        <v>249632.6059847</v>
      </c>
      <c r="F112" s="51">
        <v>226230.18344160001</v>
      </c>
      <c r="G112" s="51">
        <v>230328.94031080001</v>
      </c>
      <c r="H112" s="51">
        <v>199051.81908099999</v>
      </c>
      <c r="I112" s="51">
        <v>88748.855634899999</v>
      </c>
      <c r="J112" s="51">
        <v>8345.5083298999998</v>
      </c>
      <c r="K112" s="51">
        <v>154291.17262110001</v>
      </c>
      <c r="L112" s="51">
        <v>228081.91227639999</v>
      </c>
      <c r="M112" s="51">
        <v>249152.60739310001</v>
      </c>
      <c r="N112" s="51">
        <v>254190.56134330001</v>
      </c>
      <c r="O112" s="51">
        <v>218907.81264049999</v>
      </c>
      <c r="P112" s="51">
        <v>206505.01814239999</v>
      </c>
      <c r="Q112" s="32">
        <v>22189542.460000001</v>
      </c>
      <c r="R112" s="32">
        <v>9903563.5399999991</v>
      </c>
      <c r="S112" s="32">
        <v>12524156.390000001</v>
      </c>
      <c r="T112" s="32">
        <v>9444907.3800000008</v>
      </c>
      <c r="U112" s="32">
        <v>3220030.15</v>
      </c>
      <c r="V112" s="32">
        <v>178777.86</v>
      </c>
      <c r="W112" s="32">
        <v>15272357.66</v>
      </c>
      <c r="X112" s="32">
        <v>14906179.02</v>
      </c>
      <c r="Y112" s="32">
        <v>22118302.48</v>
      </c>
      <c r="Z112" s="32">
        <v>23648574.010000002</v>
      </c>
      <c r="AA112" s="32">
        <v>21153434.43</v>
      </c>
      <c r="AB112" s="32">
        <v>13444800.91</v>
      </c>
      <c r="AC112" s="2">
        <v>5.14</v>
      </c>
      <c r="AD112" s="2">
        <v>5.14</v>
      </c>
      <c r="AE112" s="2">
        <v>5.14</v>
      </c>
      <c r="AF112" s="2">
        <v>5.14</v>
      </c>
      <c r="AG112" s="2">
        <v>5.14</v>
      </c>
      <c r="AH112" s="2">
        <v>5.14</v>
      </c>
      <c r="AI112" s="2">
        <v>5.14</v>
      </c>
      <c r="AJ112" s="2">
        <v>4.53</v>
      </c>
      <c r="AK112" s="2">
        <v>4.53</v>
      </c>
      <c r="AL112" s="2">
        <v>4.53</v>
      </c>
      <c r="AM112" s="2">
        <v>4.53</v>
      </c>
      <c r="AN112" s="2">
        <v>4.53</v>
      </c>
      <c r="AO112" s="33">
        <v>1140542.48</v>
      </c>
      <c r="AP112" s="33">
        <v>509043.17</v>
      </c>
      <c r="AQ112" s="33">
        <v>643741.64</v>
      </c>
      <c r="AR112" s="33">
        <v>485468.24</v>
      </c>
      <c r="AS112" s="33">
        <v>165509.54999999999</v>
      </c>
      <c r="AT112" s="33">
        <v>9189.18</v>
      </c>
      <c r="AU112" s="33">
        <v>784999.18</v>
      </c>
      <c r="AV112" s="33">
        <v>675249.91</v>
      </c>
      <c r="AW112" s="33">
        <v>1001959.1</v>
      </c>
      <c r="AX112" s="33">
        <v>1071280.3999999999</v>
      </c>
      <c r="AY112" s="33">
        <v>958250.58</v>
      </c>
      <c r="AZ112" s="33">
        <v>609049.48</v>
      </c>
      <c r="BA112" s="31">
        <f t="shared" si="236"/>
        <v>2218.9499999999998</v>
      </c>
      <c r="BB112" s="31">
        <f t="shared" si="237"/>
        <v>990.36</v>
      </c>
      <c r="BC112" s="31">
        <f t="shared" si="238"/>
        <v>1252.42</v>
      </c>
      <c r="BD112" s="31">
        <f t="shared" si="239"/>
        <v>-34001.67</v>
      </c>
      <c r="BE112" s="31">
        <f t="shared" si="240"/>
        <v>-11592.11</v>
      </c>
      <c r="BF112" s="31">
        <f t="shared" si="241"/>
        <v>-643.6</v>
      </c>
      <c r="BG112" s="31">
        <f t="shared" si="242"/>
        <v>-54980.49</v>
      </c>
      <c r="BH112" s="31">
        <f t="shared" si="243"/>
        <v>-134155.60999999999</v>
      </c>
      <c r="BI112" s="31">
        <f t="shared" si="244"/>
        <v>-199064.72</v>
      </c>
      <c r="BJ112" s="31">
        <f t="shared" si="245"/>
        <v>-130067.16</v>
      </c>
      <c r="BK112" s="31">
        <f t="shared" si="246"/>
        <v>-116343.89</v>
      </c>
      <c r="BL112" s="31">
        <f t="shared" si="247"/>
        <v>-73946.41</v>
      </c>
      <c r="BM112" s="6">
        <v>6.0299999999999999E-2</v>
      </c>
      <c r="BN112" s="6">
        <v>6.0299999999999999E-2</v>
      </c>
      <c r="BO112" s="6">
        <v>6.0299999999999999E-2</v>
      </c>
      <c r="BP112" s="6">
        <v>6.0299999999999999E-2</v>
      </c>
      <c r="BQ112" s="6">
        <v>6.0299999999999999E-2</v>
      </c>
      <c r="BR112" s="6">
        <v>6.0299999999999999E-2</v>
      </c>
      <c r="BS112" s="6">
        <v>6.0299999999999999E-2</v>
      </c>
      <c r="BT112" s="6">
        <v>6.0299999999999999E-2</v>
      </c>
      <c r="BU112" s="6">
        <v>6.0299999999999999E-2</v>
      </c>
      <c r="BV112" s="6">
        <v>6.0299999999999999E-2</v>
      </c>
      <c r="BW112" s="6">
        <v>6.0299999999999999E-2</v>
      </c>
      <c r="BX112" s="6">
        <v>6.0299999999999999E-2</v>
      </c>
      <c r="BY112" s="31">
        <v>1338029.4099999999</v>
      </c>
      <c r="BZ112" s="31">
        <v>597184.88</v>
      </c>
      <c r="CA112" s="31">
        <v>755206.63</v>
      </c>
      <c r="CB112" s="31">
        <v>569527.92000000004</v>
      </c>
      <c r="CC112" s="31">
        <v>194167.82</v>
      </c>
      <c r="CD112" s="31">
        <v>10780.3</v>
      </c>
      <c r="CE112" s="31">
        <v>920923.17</v>
      </c>
      <c r="CF112" s="31">
        <v>898842.59</v>
      </c>
      <c r="CG112" s="31">
        <v>1333733.6399999999</v>
      </c>
      <c r="CH112" s="31">
        <v>1426009.01</v>
      </c>
      <c r="CI112" s="31">
        <v>1275552.1000000001</v>
      </c>
      <c r="CJ112" s="31">
        <v>810721.49</v>
      </c>
      <c r="CK112" s="32">
        <f t="shared" si="248"/>
        <v>-88758.17</v>
      </c>
      <c r="CL112" s="32">
        <f t="shared" si="249"/>
        <v>-39614.25</v>
      </c>
      <c r="CM112" s="32">
        <f t="shared" si="250"/>
        <v>-50096.63</v>
      </c>
      <c r="CN112" s="32">
        <f t="shared" si="251"/>
        <v>-37779.629999999997</v>
      </c>
      <c r="CO112" s="32">
        <f t="shared" si="252"/>
        <v>-12880.12</v>
      </c>
      <c r="CP112" s="32">
        <f t="shared" si="253"/>
        <v>-715.11</v>
      </c>
      <c r="CQ112" s="32">
        <f t="shared" si="254"/>
        <v>-61089.43</v>
      </c>
      <c r="CR112" s="32">
        <f t="shared" si="255"/>
        <v>-59624.72</v>
      </c>
      <c r="CS112" s="32">
        <f t="shared" si="256"/>
        <v>-88473.21</v>
      </c>
      <c r="CT112" s="32">
        <f t="shared" si="257"/>
        <v>-94594.3</v>
      </c>
      <c r="CU112" s="32">
        <f t="shared" si="258"/>
        <v>-84613.74</v>
      </c>
      <c r="CV112" s="32">
        <f t="shared" si="259"/>
        <v>-53779.199999999997</v>
      </c>
      <c r="CW112" s="31">
        <f t="shared" si="260"/>
        <v>106509.81000000001</v>
      </c>
      <c r="CX112" s="31">
        <f t="shared" si="261"/>
        <v>47537.10000000002</v>
      </c>
      <c r="CY112" s="31">
        <f t="shared" si="262"/>
        <v>60115.939999999988</v>
      </c>
      <c r="CZ112" s="31">
        <f t="shared" si="263"/>
        <v>80281.720000000045</v>
      </c>
      <c r="DA112" s="31">
        <f t="shared" si="264"/>
        <v>27370.260000000024</v>
      </c>
      <c r="DB112" s="31">
        <f t="shared" si="265"/>
        <v>1519.6099999999983</v>
      </c>
      <c r="DC112" s="31">
        <f t="shared" si="266"/>
        <v>129815.04999999993</v>
      </c>
      <c r="DD112" s="31">
        <f t="shared" si="267"/>
        <v>298123.56999999995</v>
      </c>
      <c r="DE112" s="31">
        <f t="shared" si="268"/>
        <v>442366.04999999993</v>
      </c>
      <c r="DF112" s="31">
        <f t="shared" si="269"/>
        <v>390201.47000000009</v>
      </c>
      <c r="DG112" s="31">
        <f t="shared" si="270"/>
        <v>349031.67000000016</v>
      </c>
      <c r="DH112" s="31">
        <f t="shared" si="271"/>
        <v>221839.22000000006</v>
      </c>
      <c r="DI112" s="32">
        <f t="shared" si="200"/>
        <v>5325.49</v>
      </c>
      <c r="DJ112" s="32">
        <f t="shared" si="201"/>
        <v>2376.86</v>
      </c>
      <c r="DK112" s="32">
        <f t="shared" si="202"/>
        <v>3005.8</v>
      </c>
      <c r="DL112" s="32">
        <f t="shared" si="203"/>
        <v>4014.09</v>
      </c>
      <c r="DM112" s="32">
        <f t="shared" si="204"/>
        <v>1368.51</v>
      </c>
      <c r="DN112" s="32">
        <f t="shared" si="205"/>
        <v>75.98</v>
      </c>
      <c r="DO112" s="32">
        <f t="shared" si="206"/>
        <v>6490.75</v>
      </c>
      <c r="DP112" s="32">
        <f t="shared" si="207"/>
        <v>14906.18</v>
      </c>
      <c r="DQ112" s="32">
        <f t="shared" si="208"/>
        <v>22118.3</v>
      </c>
      <c r="DR112" s="32">
        <f t="shared" si="209"/>
        <v>19510.07</v>
      </c>
      <c r="DS112" s="32">
        <f t="shared" si="210"/>
        <v>17451.580000000002</v>
      </c>
      <c r="DT112" s="32">
        <f t="shared" si="211"/>
        <v>11091.96</v>
      </c>
      <c r="DU112" s="31">
        <f t="shared" si="212"/>
        <v>26074.37</v>
      </c>
      <c r="DV112" s="31">
        <f t="shared" si="213"/>
        <v>11526.7</v>
      </c>
      <c r="DW112" s="31">
        <f t="shared" si="214"/>
        <v>14445.8</v>
      </c>
      <c r="DX112" s="31">
        <f t="shared" si="215"/>
        <v>19104.62</v>
      </c>
      <c r="DY112" s="31">
        <f t="shared" si="216"/>
        <v>6451.6</v>
      </c>
      <c r="DZ112" s="31">
        <f t="shared" si="217"/>
        <v>354.66</v>
      </c>
      <c r="EA112" s="31">
        <f t="shared" si="218"/>
        <v>30004.45</v>
      </c>
      <c r="EB112" s="31">
        <f t="shared" si="219"/>
        <v>68211.59</v>
      </c>
      <c r="EC112" s="31">
        <f t="shared" si="220"/>
        <v>100184.34</v>
      </c>
      <c r="ED112" s="31">
        <f t="shared" si="221"/>
        <v>87490.87</v>
      </c>
      <c r="EE112" s="31">
        <f t="shared" si="222"/>
        <v>77446.81</v>
      </c>
      <c r="EF112" s="31">
        <f t="shared" si="223"/>
        <v>48723.97</v>
      </c>
      <c r="EG112" s="32">
        <f t="shared" si="224"/>
        <v>137909.67000000001</v>
      </c>
      <c r="EH112" s="32">
        <f t="shared" si="225"/>
        <v>61440.660000000018</v>
      </c>
      <c r="EI112" s="32">
        <f t="shared" si="226"/>
        <v>77567.539999999994</v>
      </c>
      <c r="EJ112" s="32">
        <f t="shared" si="227"/>
        <v>103400.43000000004</v>
      </c>
      <c r="EK112" s="32">
        <f t="shared" si="228"/>
        <v>35190.370000000024</v>
      </c>
      <c r="EL112" s="32">
        <f t="shared" si="229"/>
        <v>1950.2499999999984</v>
      </c>
      <c r="EM112" s="32">
        <f t="shared" si="230"/>
        <v>166310.24999999994</v>
      </c>
      <c r="EN112" s="32">
        <f t="shared" si="231"/>
        <v>381241.33999999997</v>
      </c>
      <c r="EO112" s="32">
        <f t="shared" si="232"/>
        <v>564668.68999999994</v>
      </c>
      <c r="EP112" s="32">
        <f t="shared" si="233"/>
        <v>497202.41000000009</v>
      </c>
      <c r="EQ112" s="32">
        <f t="shared" si="234"/>
        <v>443930.06000000017</v>
      </c>
      <c r="ER112" s="32">
        <f t="shared" si="235"/>
        <v>281655.15000000002</v>
      </c>
    </row>
    <row r="113" spans="1:148" x14ac:dyDescent="0.25">
      <c r="A113" t="s">
        <v>446</v>
      </c>
      <c r="B113" s="1" t="s">
        <v>31</v>
      </c>
      <c r="C113" t="str">
        <f t="shared" ca="1" si="274"/>
        <v>SH2</v>
      </c>
      <c r="D113" t="str">
        <f t="shared" ca="1" si="275"/>
        <v>Sheerness #2</v>
      </c>
      <c r="E113" s="51">
        <v>246477.51754500001</v>
      </c>
      <c r="F113" s="51">
        <v>232880.68665630001</v>
      </c>
      <c r="G113" s="51">
        <v>220490.81283119999</v>
      </c>
      <c r="H113" s="51">
        <v>170417.92828930001</v>
      </c>
      <c r="I113" s="51">
        <v>140796.48823690001</v>
      </c>
      <c r="J113" s="51">
        <v>165493.08379870001</v>
      </c>
      <c r="K113" s="51">
        <v>150061.99569899999</v>
      </c>
      <c r="L113" s="51">
        <v>227872.87436839999</v>
      </c>
      <c r="M113" s="51">
        <v>262610.94961110002</v>
      </c>
      <c r="N113" s="51">
        <v>251538.55709700001</v>
      </c>
      <c r="O113" s="51">
        <v>207439.8647294</v>
      </c>
      <c r="P113" s="51">
        <v>213687.28063160001</v>
      </c>
      <c r="Q113" s="32">
        <v>21971242.23</v>
      </c>
      <c r="R113" s="32">
        <v>10356435.060000001</v>
      </c>
      <c r="S113" s="32">
        <v>12148872.970000001</v>
      </c>
      <c r="T113" s="32">
        <v>6508506.1900000004</v>
      </c>
      <c r="U113" s="32">
        <v>5252734.16</v>
      </c>
      <c r="V113" s="32">
        <v>10539048.939999999</v>
      </c>
      <c r="W113" s="32">
        <v>14926408.279999999</v>
      </c>
      <c r="X113" s="32">
        <v>14596172.210000001</v>
      </c>
      <c r="Y113" s="32">
        <v>30489308.890000001</v>
      </c>
      <c r="Z113" s="32">
        <v>23014155.77</v>
      </c>
      <c r="AA113" s="32">
        <v>17826409.350000001</v>
      </c>
      <c r="AB113" s="32">
        <v>13692356.050000001</v>
      </c>
      <c r="AC113" s="2">
        <v>5.14</v>
      </c>
      <c r="AD113" s="2">
        <v>5.14</v>
      </c>
      <c r="AE113" s="2">
        <v>5.14</v>
      </c>
      <c r="AF113" s="2">
        <v>5.14</v>
      </c>
      <c r="AG113" s="2">
        <v>5.14</v>
      </c>
      <c r="AH113" s="2">
        <v>5.14</v>
      </c>
      <c r="AI113" s="2">
        <v>5.14</v>
      </c>
      <c r="AJ113" s="2">
        <v>4.53</v>
      </c>
      <c r="AK113" s="2">
        <v>4.53</v>
      </c>
      <c r="AL113" s="2">
        <v>4.53</v>
      </c>
      <c r="AM113" s="2">
        <v>4.53</v>
      </c>
      <c r="AN113" s="2">
        <v>4.53</v>
      </c>
      <c r="AO113" s="33">
        <v>1129321.8500000001</v>
      </c>
      <c r="AP113" s="33">
        <v>532320.76</v>
      </c>
      <c r="AQ113" s="33">
        <v>624452.06999999995</v>
      </c>
      <c r="AR113" s="33">
        <v>334537.21999999997</v>
      </c>
      <c r="AS113" s="33">
        <v>269990.53999999998</v>
      </c>
      <c r="AT113" s="33">
        <v>541707.12</v>
      </c>
      <c r="AU113" s="33">
        <v>767217.39</v>
      </c>
      <c r="AV113" s="33">
        <v>661206.6</v>
      </c>
      <c r="AW113" s="33">
        <v>1381165.69</v>
      </c>
      <c r="AX113" s="33">
        <v>1042541.26</v>
      </c>
      <c r="AY113" s="33">
        <v>807536.34</v>
      </c>
      <c r="AZ113" s="33">
        <v>620263.73</v>
      </c>
      <c r="BA113" s="31">
        <f t="shared" si="236"/>
        <v>2197.12</v>
      </c>
      <c r="BB113" s="31">
        <f t="shared" si="237"/>
        <v>1035.6400000000001</v>
      </c>
      <c r="BC113" s="31">
        <f t="shared" si="238"/>
        <v>1214.8900000000001</v>
      </c>
      <c r="BD113" s="31">
        <f t="shared" si="239"/>
        <v>-23430.62</v>
      </c>
      <c r="BE113" s="31">
        <f t="shared" si="240"/>
        <v>-18909.84</v>
      </c>
      <c r="BF113" s="31">
        <f t="shared" si="241"/>
        <v>-37940.58</v>
      </c>
      <c r="BG113" s="31">
        <f t="shared" si="242"/>
        <v>-53735.07</v>
      </c>
      <c r="BH113" s="31">
        <f t="shared" si="243"/>
        <v>-131365.54999999999</v>
      </c>
      <c r="BI113" s="31">
        <f t="shared" si="244"/>
        <v>-274403.78000000003</v>
      </c>
      <c r="BJ113" s="31">
        <f t="shared" si="245"/>
        <v>-126577.86</v>
      </c>
      <c r="BK113" s="31">
        <f t="shared" si="246"/>
        <v>-98045.25</v>
      </c>
      <c r="BL113" s="31">
        <f t="shared" si="247"/>
        <v>-75307.960000000006</v>
      </c>
      <c r="BM113" s="6">
        <v>5.5199999999999999E-2</v>
      </c>
      <c r="BN113" s="6">
        <v>5.5199999999999999E-2</v>
      </c>
      <c r="BO113" s="6">
        <v>5.5199999999999999E-2</v>
      </c>
      <c r="BP113" s="6">
        <v>5.5199999999999999E-2</v>
      </c>
      <c r="BQ113" s="6">
        <v>5.5199999999999999E-2</v>
      </c>
      <c r="BR113" s="6">
        <v>5.5199999999999999E-2</v>
      </c>
      <c r="BS113" s="6">
        <v>5.5199999999999999E-2</v>
      </c>
      <c r="BT113" s="6">
        <v>5.5199999999999999E-2</v>
      </c>
      <c r="BU113" s="6">
        <v>5.5199999999999999E-2</v>
      </c>
      <c r="BV113" s="6">
        <v>5.5199999999999999E-2</v>
      </c>
      <c r="BW113" s="6">
        <v>5.5199999999999999E-2</v>
      </c>
      <c r="BX113" s="6">
        <v>5.5199999999999999E-2</v>
      </c>
      <c r="BY113" s="31">
        <v>1212812.57</v>
      </c>
      <c r="BZ113" s="31">
        <v>571675.22</v>
      </c>
      <c r="CA113" s="31">
        <v>670617.79</v>
      </c>
      <c r="CB113" s="31">
        <v>359269.54</v>
      </c>
      <c r="CC113" s="31">
        <v>289950.93</v>
      </c>
      <c r="CD113" s="31">
        <v>581755.5</v>
      </c>
      <c r="CE113" s="31">
        <v>823937.74</v>
      </c>
      <c r="CF113" s="31">
        <v>805708.71</v>
      </c>
      <c r="CG113" s="31">
        <v>1683009.85</v>
      </c>
      <c r="CH113" s="31">
        <v>1270381.3999999999</v>
      </c>
      <c r="CI113" s="31">
        <v>984017.8</v>
      </c>
      <c r="CJ113" s="31">
        <v>755818.05</v>
      </c>
      <c r="CK113" s="32">
        <f t="shared" si="248"/>
        <v>-87884.97</v>
      </c>
      <c r="CL113" s="32">
        <f t="shared" si="249"/>
        <v>-41425.74</v>
      </c>
      <c r="CM113" s="32">
        <f t="shared" si="250"/>
        <v>-48595.49</v>
      </c>
      <c r="CN113" s="32">
        <f t="shared" si="251"/>
        <v>-26034.02</v>
      </c>
      <c r="CO113" s="32">
        <f t="shared" si="252"/>
        <v>-21010.94</v>
      </c>
      <c r="CP113" s="32">
        <f t="shared" si="253"/>
        <v>-42156.2</v>
      </c>
      <c r="CQ113" s="32">
        <f t="shared" si="254"/>
        <v>-59705.63</v>
      </c>
      <c r="CR113" s="32">
        <f t="shared" si="255"/>
        <v>-58384.69</v>
      </c>
      <c r="CS113" s="32">
        <f t="shared" si="256"/>
        <v>-121957.24</v>
      </c>
      <c r="CT113" s="32">
        <f t="shared" si="257"/>
        <v>-92056.62</v>
      </c>
      <c r="CU113" s="32">
        <f t="shared" si="258"/>
        <v>-71305.64</v>
      </c>
      <c r="CV113" s="32">
        <f t="shared" si="259"/>
        <v>-54769.42</v>
      </c>
      <c r="CW113" s="31">
        <f t="shared" si="260"/>
        <v>-6591.37</v>
      </c>
      <c r="CX113" s="31">
        <f t="shared" si="261"/>
        <v>-3106.9200000000283</v>
      </c>
      <c r="CY113" s="31">
        <f t="shared" si="262"/>
        <v>-3644.6599999999025</v>
      </c>
      <c r="CZ113" s="31">
        <f t="shared" si="263"/>
        <v>22128.919999999987</v>
      </c>
      <c r="DA113" s="31">
        <f t="shared" si="264"/>
        <v>17859.290000000012</v>
      </c>
      <c r="DB113" s="31">
        <f t="shared" si="265"/>
        <v>35832.760000000053</v>
      </c>
      <c r="DC113" s="31">
        <f t="shared" si="266"/>
        <v>50749.789999999972</v>
      </c>
      <c r="DD113" s="31">
        <f t="shared" si="267"/>
        <v>217482.97000000003</v>
      </c>
      <c r="DE113" s="31">
        <f t="shared" si="268"/>
        <v>454290.70000000019</v>
      </c>
      <c r="DF113" s="31">
        <f t="shared" si="269"/>
        <v>262361.37999999977</v>
      </c>
      <c r="DG113" s="31">
        <f t="shared" si="270"/>
        <v>203221.07000000007</v>
      </c>
      <c r="DH113" s="31">
        <f t="shared" si="271"/>
        <v>156092.86000000004</v>
      </c>
      <c r="DI113" s="32">
        <f t="shared" si="200"/>
        <v>-329.57</v>
      </c>
      <c r="DJ113" s="32">
        <f t="shared" si="201"/>
        <v>-155.35</v>
      </c>
      <c r="DK113" s="32">
        <f t="shared" si="202"/>
        <v>-182.23</v>
      </c>
      <c r="DL113" s="32">
        <f t="shared" si="203"/>
        <v>1106.45</v>
      </c>
      <c r="DM113" s="32">
        <f t="shared" si="204"/>
        <v>892.96</v>
      </c>
      <c r="DN113" s="32">
        <f t="shared" si="205"/>
        <v>1791.64</v>
      </c>
      <c r="DO113" s="32">
        <f t="shared" si="206"/>
        <v>2537.4899999999998</v>
      </c>
      <c r="DP113" s="32">
        <f t="shared" si="207"/>
        <v>10874.15</v>
      </c>
      <c r="DQ113" s="32">
        <f t="shared" si="208"/>
        <v>22714.54</v>
      </c>
      <c r="DR113" s="32">
        <f t="shared" si="209"/>
        <v>13118.07</v>
      </c>
      <c r="DS113" s="32">
        <f t="shared" si="210"/>
        <v>10161.049999999999</v>
      </c>
      <c r="DT113" s="32">
        <f t="shared" si="211"/>
        <v>7804.64</v>
      </c>
      <c r="DU113" s="31">
        <f t="shared" si="212"/>
        <v>-1613.61</v>
      </c>
      <c r="DV113" s="31">
        <f t="shared" si="213"/>
        <v>-753.36</v>
      </c>
      <c r="DW113" s="31">
        <f t="shared" si="214"/>
        <v>-875.81</v>
      </c>
      <c r="DX113" s="31">
        <f t="shared" si="215"/>
        <v>5266.01</v>
      </c>
      <c r="DY113" s="31">
        <f t="shared" si="216"/>
        <v>4209.71</v>
      </c>
      <c r="DZ113" s="31">
        <f t="shared" si="217"/>
        <v>8362.8799999999992</v>
      </c>
      <c r="EA113" s="31">
        <f t="shared" si="218"/>
        <v>11729.92</v>
      </c>
      <c r="EB113" s="31">
        <f t="shared" si="219"/>
        <v>49760.77</v>
      </c>
      <c r="EC113" s="31">
        <f t="shared" si="220"/>
        <v>102884.96</v>
      </c>
      <c r="ED113" s="31">
        <f t="shared" si="221"/>
        <v>58826.6</v>
      </c>
      <c r="EE113" s="31">
        <f t="shared" si="222"/>
        <v>45092.83</v>
      </c>
      <c r="EF113" s="31">
        <f t="shared" si="223"/>
        <v>34283.67</v>
      </c>
      <c r="EG113" s="32">
        <f t="shared" si="224"/>
        <v>-8534.5499999999993</v>
      </c>
      <c r="EH113" s="32">
        <f t="shared" si="225"/>
        <v>-4015.6300000000283</v>
      </c>
      <c r="EI113" s="32">
        <f t="shared" si="226"/>
        <v>-4702.6999999999025</v>
      </c>
      <c r="EJ113" s="32">
        <f t="shared" si="227"/>
        <v>28501.37999999999</v>
      </c>
      <c r="EK113" s="32">
        <f t="shared" si="228"/>
        <v>22961.96000000001</v>
      </c>
      <c r="EL113" s="32">
        <f t="shared" si="229"/>
        <v>45987.28000000005</v>
      </c>
      <c r="EM113" s="32">
        <f t="shared" si="230"/>
        <v>65017.199999999968</v>
      </c>
      <c r="EN113" s="32">
        <f t="shared" si="231"/>
        <v>278117.89</v>
      </c>
      <c r="EO113" s="32">
        <f t="shared" si="232"/>
        <v>579890.20000000019</v>
      </c>
      <c r="EP113" s="32">
        <f t="shared" si="233"/>
        <v>334306.04999999976</v>
      </c>
      <c r="EQ113" s="32">
        <f t="shared" si="234"/>
        <v>258474.95000000007</v>
      </c>
      <c r="ER113" s="32">
        <f t="shared" si="235"/>
        <v>198181.17000000004</v>
      </c>
    </row>
    <row r="114" spans="1:148" x14ac:dyDescent="0.25">
      <c r="A114" t="s">
        <v>482</v>
      </c>
      <c r="B114" s="1" t="s">
        <v>117</v>
      </c>
      <c r="C114" t="str">
        <f t="shared" ca="1" si="274"/>
        <v>SHCG</v>
      </c>
      <c r="D114" t="str">
        <f t="shared" ca="1" si="275"/>
        <v>Shell Caroline</v>
      </c>
      <c r="E114" s="51">
        <v>1672.5872999999999</v>
      </c>
      <c r="F114" s="51">
        <v>2987.3636000000001</v>
      </c>
      <c r="G114" s="51">
        <v>3897.4263999999998</v>
      </c>
      <c r="H114" s="51">
        <v>3709.3285999999998</v>
      </c>
      <c r="I114" s="51">
        <v>641.98889999999994</v>
      </c>
      <c r="J114" s="51">
        <v>8.9999999999999998E-4</v>
      </c>
      <c r="L114" s="51">
        <v>84.797799999999995</v>
      </c>
      <c r="M114" s="51">
        <v>0.21160000000000001</v>
      </c>
      <c r="N114" s="51">
        <v>394.5686</v>
      </c>
      <c r="O114" s="51">
        <v>49.959000000000003</v>
      </c>
      <c r="P114" s="51">
        <v>0.11799999999999999</v>
      </c>
      <c r="Q114" s="32">
        <v>58393.46</v>
      </c>
      <c r="R114" s="32">
        <v>127585.22</v>
      </c>
      <c r="S114" s="32">
        <v>174716.79</v>
      </c>
      <c r="T114" s="32">
        <v>151493.39000000001</v>
      </c>
      <c r="U114" s="32">
        <v>14337.93</v>
      </c>
      <c r="V114" s="32">
        <v>0.01</v>
      </c>
      <c r="W114" s="32"/>
      <c r="X114" s="32">
        <v>1746.69</v>
      </c>
      <c r="Y114" s="32">
        <v>3.23</v>
      </c>
      <c r="Z114" s="32">
        <v>33222.120000000003</v>
      </c>
      <c r="AA114" s="32">
        <v>1672.74</v>
      </c>
      <c r="AB114" s="32">
        <v>4.05</v>
      </c>
      <c r="AC114" s="2">
        <v>-0.22</v>
      </c>
      <c r="AD114" s="2">
        <v>-0.22</v>
      </c>
      <c r="AE114" s="2">
        <v>-0.22</v>
      </c>
      <c r="AF114" s="2">
        <v>-0.22</v>
      </c>
      <c r="AG114" s="2">
        <v>-0.22</v>
      </c>
      <c r="AH114" s="2">
        <v>-0.22</v>
      </c>
      <c r="AJ114" s="2">
        <v>-0.92</v>
      </c>
      <c r="AK114" s="2">
        <v>-0.92</v>
      </c>
      <c r="AL114" s="2">
        <v>-0.92</v>
      </c>
      <c r="AM114" s="2">
        <v>-0.92</v>
      </c>
      <c r="AN114" s="2">
        <v>-0.92</v>
      </c>
      <c r="AO114" s="33">
        <v>-128.47</v>
      </c>
      <c r="AP114" s="33">
        <v>-280.69</v>
      </c>
      <c r="AQ114" s="33">
        <v>-384.38</v>
      </c>
      <c r="AR114" s="33">
        <v>-333.29</v>
      </c>
      <c r="AS114" s="33">
        <v>-31.54</v>
      </c>
      <c r="AT114" s="33">
        <v>0</v>
      </c>
      <c r="AU114" s="33"/>
      <c r="AV114" s="33">
        <v>-16.07</v>
      </c>
      <c r="AW114" s="33">
        <v>-0.03</v>
      </c>
      <c r="AX114" s="33">
        <v>-305.64</v>
      </c>
      <c r="AY114" s="33">
        <v>-15.39</v>
      </c>
      <c r="AZ114" s="33">
        <v>-0.04</v>
      </c>
      <c r="BA114" s="31">
        <f t="shared" si="236"/>
        <v>5.84</v>
      </c>
      <c r="BB114" s="31">
        <f t="shared" si="237"/>
        <v>12.76</v>
      </c>
      <c r="BC114" s="31">
        <f t="shared" si="238"/>
        <v>17.47</v>
      </c>
      <c r="BD114" s="31">
        <f t="shared" si="239"/>
        <v>-545.38</v>
      </c>
      <c r="BE114" s="31">
        <f t="shared" si="240"/>
        <v>-51.62</v>
      </c>
      <c r="BF114" s="31">
        <f t="shared" si="241"/>
        <v>0</v>
      </c>
      <c r="BG114" s="31">
        <f t="shared" si="242"/>
        <v>0</v>
      </c>
      <c r="BH114" s="31">
        <f t="shared" si="243"/>
        <v>-15.72</v>
      </c>
      <c r="BI114" s="31">
        <f t="shared" si="244"/>
        <v>-0.03</v>
      </c>
      <c r="BJ114" s="31">
        <f t="shared" si="245"/>
        <v>-182.72</v>
      </c>
      <c r="BK114" s="31">
        <f t="shared" si="246"/>
        <v>-9.1999999999999993</v>
      </c>
      <c r="BL114" s="31">
        <f t="shared" si="247"/>
        <v>-0.02</v>
      </c>
      <c r="BM114" s="6">
        <v>-1.3100000000000001E-2</v>
      </c>
      <c r="BN114" s="6">
        <v>-1.3100000000000001E-2</v>
      </c>
      <c r="BO114" s="6">
        <v>-1.3100000000000001E-2</v>
      </c>
      <c r="BP114" s="6">
        <v>-1.3100000000000001E-2</v>
      </c>
      <c r="BQ114" s="6">
        <v>-1.3100000000000001E-2</v>
      </c>
      <c r="BR114" s="6">
        <v>-1.3100000000000001E-2</v>
      </c>
      <c r="BS114" s="6">
        <v>-1.3100000000000001E-2</v>
      </c>
      <c r="BT114" s="6">
        <v>-1.3100000000000001E-2</v>
      </c>
      <c r="BU114" s="6">
        <v>-1.3100000000000001E-2</v>
      </c>
      <c r="BV114" s="6">
        <v>-1.3100000000000001E-2</v>
      </c>
      <c r="BW114" s="6">
        <v>-1.3100000000000001E-2</v>
      </c>
      <c r="BX114" s="6">
        <v>-1.3100000000000001E-2</v>
      </c>
      <c r="BY114" s="31">
        <v>-764.95</v>
      </c>
      <c r="BZ114" s="31">
        <v>-1671.37</v>
      </c>
      <c r="CA114" s="31">
        <v>-2288.79</v>
      </c>
      <c r="CB114" s="31">
        <v>-1984.56</v>
      </c>
      <c r="CC114" s="31">
        <v>-187.83</v>
      </c>
      <c r="CD114" s="31">
        <v>0</v>
      </c>
      <c r="CE114" s="31">
        <v>0</v>
      </c>
      <c r="CF114" s="31">
        <v>-22.88</v>
      </c>
      <c r="CG114" s="31">
        <v>-0.04</v>
      </c>
      <c r="CH114" s="31">
        <v>-435.21</v>
      </c>
      <c r="CI114" s="31">
        <v>-21.91</v>
      </c>
      <c r="CJ114" s="31">
        <v>-0.05</v>
      </c>
      <c r="CK114" s="32">
        <f t="shared" si="248"/>
        <v>-233.57</v>
      </c>
      <c r="CL114" s="32">
        <f t="shared" si="249"/>
        <v>-510.34</v>
      </c>
      <c r="CM114" s="32">
        <f t="shared" si="250"/>
        <v>-698.87</v>
      </c>
      <c r="CN114" s="32">
        <f t="shared" si="251"/>
        <v>-605.97</v>
      </c>
      <c r="CO114" s="32">
        <f t="shared" si="252"/>
        <v>-57.35</v>
      </c>
      <c r="CP114" s="32">
        <f t="shared" si="253"/>
        <v>0</v>
      </c>
      <c r="CQ114" s="32">
        <f t="shared" si="254"/>
        <v>0</v>
      </c>
      <c r="CR114" s="32">
        <f t="shared" si="255"/>
        <v>-6.99</v>
      </c>
      <c r="CS114" s="32">
        <f t="shared" si="256"/>
        <v>-0.01</v>
      </c>
      <c r="CT114" s="32">
        <f t="shared" si="257"/>
        <v>-132.88999999999999</v>
      </c>
      <c r="CU114" s="32">
        <f t="shared" si="258"/>
        <v>-6.69</v>
      </c>
      <c r="CV114" s="32">
        <f t="shared" si="259"/>
        <v>-0.02</v>
      </c>
      <c r="CW114" s="31">
        <f t="shared" si="260"/>
        <v>-875.89</v>
      </c>
      <c r="CX114" s="31">
        <f t="shared" si="261"/>
        <v>-1913.78</v>
      </c>
      <c r="CY114" s="31">
        <f t="shared" si="262"/>
        <v>-2620.7499999999995</v>
      </c>
      <c r="CZ114" s="31">
        <f t="shared" si="263"/>
        <v>-1711.8599999999997</v>
      </c>
      <c r="DA114" s="31">
        <f t="shared" si="264"/>
        <v>-162.02000000000001</v>
      </c>
      <c r="DB114" s="31">
        <f t="shared" si="265"/>
        <v>0</v>
      </c>
      <c r="DC114" s="31">
        <f t="shared" si="266"/>
        <v>0</v>
      </c>
      <c r="DD114" s="31">
        <f t="shared" si="267"/>
        <v>1.9200000000000035</v>
      </c>
      <c r="DE114" s="31">
        <f t="shared" si="268"/>
        <v>9.999999999999995E-3</v>
      </c>
      <c r="DF114" s="31">
        <f t="shared" si="269"/>
        <v>-79.739999999999924</v>
      </c>
      <c r="DG114" s="31">
        <f t="shared" si="270"/>
        <v>-4.0100000000000016</v>
      </c>
      <c r="DH114" s="31">
        <f t="shared" si="271"/>
        <v>-1.0000000000000005E-2</v>
      </c>
      <c r="DI114" s="32">
        <f t="shared" si="200"/>
        <v>-43.79</v>
      </c>
      <c r="DJ114" s="32">
        <f t="shared" si="201"/>
        <v>-95.69</v>
      </c>
      <c r="DK114" s="32">
        <f t="shared" si="202"/>
        <v>-131.04</v>
      </c>
      <c r="DL114" s="32">
        <f t="shared" si="203"/>
        <v>-85.59</v>
      </c>
      <c r="DM114" s="32">
        <f t="shared" si="204"/>
        <v>-8.1</v>
      </c>
      <c r="DN114" s="32">
        <f t="shared" si="205"/>
        <v>0</v>
      </c>
      <c r="DO114" s="32">
        <f t="shared" si="206"/>
        <v>0</v>
      </c>
      <c r="DP114" s="32">
        <f t="shared" si="207"/>
        <v>0.1</v>
      </c>
      <c r="DQ114" s="32">
        <f t="shared" si="208"/>
        <v>0</v>
      </c>
      <c r="DR114" s="32">
        <f t="shared" si="209"/>
        <v>-3.99</v>
      </c>
      <c r="DS114" s="32">
        <f t="shared" si="210"/>
        <v>-0.2</v>
      </c>
      <c r="DT114" s="32">
        <f t="shared" si="211"/>
        <v>0</v>
      </c>
      <c r="DU114" s="31">
        <f t="shared" si="212"/>
        <v>-214.42</v>
      </c>
      <c r="DV114" s="31">
        <f t="shared" si="213"/>
        <v>-464.05</v>
      </c>
      <c r="DW114" s="31">
        <f t="shared" si="214"/>
        <v>-629.76</v>
      </c>
      <c r="DX114" s="31">
        <f t="shared" si="215"/>
        <v>-407.37</v>
      </c>
      <c r="DY114" s="31">
        <f t="shared" si="216"/>
        <v>-38.19</v>
      </c>
      <c r="DZ114" s="31">
        <f t="shared" si="217"/>
        <v>0</v>
      </c>
      <c r="EA114" s="31">
        <f t="shared" si="218"/>
        <v>0</v>
      </c>
      <c r="EB114" s="31">
        <f t="shared" si="219"/>
        <v>0.44</v>
      </c>
      <c r="EC114" s="31">
        <f t="shared" si="220"/>
        <v>0</v>
      </c>
      <c r="ED114" s="31">
        <f t="shared" si="221"/>
        <v>-17.88</v>
      </c>
      <c r="EE114" s="31">
        <f t="shared" si="222"/>
        <v>-0.89</v>
      </c>
      <c r="EF114" s="31">
        <f t="shared" si="223"/>
        <v>0</v>
      </c>
      <c r="EG114" s="32">
        <f t="shared" si="224"/>
        <v>-1134.0999999999999</v>
      </c>
      <c r="EH114" s="32">
        <f t="shared" si="225"/>
        <v>-2473.52</v>
      </c>
      <c r="EI114" s="32">
        <f t="shared" si="226"/>
        <v>-3381.5499999999993</v>
      </c>
      <c r="EJ114" s="32">
        <f t="shared" si="227"/>
        <v>-2204.8199999999997</v>
      </c>
      <c r="EK114" s="32">
        <f t="shared" si="228"/>
        <v>-208.31</v>
      </c>
      <c r="EL114" s="32">
        <f t="shared" si="229"/>
        <v>0</v>
      </c>
      <c r="EM114" s="32">
        <f t="shared" si="230"/>
        <v>0</v>
      </c>
      <c r="EN114" s="32">
        <f t="shared" si="231"/>
        <v>2.4600000000000035</v>
      </c>
      <c r="EO114" s="32">
        <f t="shared" si="232"/>
        <v>9.999999999999995E-3</v>
      </c>
      <c r="EP114" s="32">
        <f t="shared" si="233"/>
        <v>-101.60999999999991</v>
      </c>
      <c r="EQ114" s="32">
        <f t="shared" si="234"/>
        <v>-5.1000000000000014</v>
      </c>
      <c r="ER114" s="32">
        <f t="shared" si="235"/>
        <v>-1.0000000000000005E-2</v>
      </c>
    </row>
    <row r="115" spans="1:148" x14ac:dyDescent="0.25">
      <c r="A115" t="s">
        <v>485</v>
      </c>
      <c r="B115" s="1" t="s">
        <v>97</v>
      </c>
      <c r="C115" t="str">
        <f t="shared" ca="1" si="274"/>
        <v>BCHIMP</v>
      </c>
      <c r="D115" t="str">
        <f t="shared" ca="1" si="275"/>
        <v>Alberta-BC Intertie - Import</v>
      </c>
      <c r="E115" s="51">
        <v>22756</v>
      </c>
      <c r="F115" s="51">
        <v>22047</v>
      </c>
      <c r="G115" s="51">
        <v>27314</v>
      </c>
      <c r="H115" s="51">
        <v>33585</v>
      </c>
      <c r="I115" s="51">
        <v>34902</v>
      </c>
      <c r="J115" s="51">
        <v>33257</v>
      </c>
      <c r="K115" s="51">
        <v>36621</v>
      </c>
      <c r="L115" s="51">
        <v>22814</v>
      </c>
      <c r="M115" s="51">
        <v>12085</v>
      </c>
      <c r="N115" s="51">
        <v>22750</v>
      </c>
      <c r="O115" s="51">
        <v>29563</v>
      </c>
      <c r="P115" s="51">
        <v>28965</v>
      </c>
      <c r="Q115" s="32">
        <v>2728542.96</v>
      </c>
      <c r="R115" s="32">
        <v>1152948.94</v>
      </c>
      <c r="S115" s="32">
        <v>1657731.42</v>
      </c>
      <c r="T115" s="32">
        <v>1462391.88</v>
      </c>
      <c r="U115" s="32">
        <v>1050316.8999999999</v>
      </c>
      <c r="V115" s="32">
        <v>1472109.12</v>
      </c>
      <c r="W115" s="32">
        <v>2527668.46</v>
      </c>
      <c r="X115" s="32">
        <v>996117.97</v>
      </c>
      <c r="Y115" s="32">
        <v>1236782.2</v>
      </c>
      <c r="Z115" s="32">
        <v>2426556.1</v>
      </c>
      <c r="AA115" s="32">
        <v>2916563.42</v>
      </c>
      <c r="AB115" s="32">
        <v>1724476.37</v>
      </c>
      <c r="AC115" s="2">
        <v>2.2599999999999998</v>
      </c>
      <c r="AD115" s="2">
        <v>2.2599999999999998</v>
      </c>
      <c r="AE115" s="2">
        <v>2.2599999999999998</v>
      </c>
      <c r="AF115" s="2">
        <v>2.2599999999999998</v>
      </c>
      <c r="AG115" s="2">
        <v>2.2599999999999998</v>
      </c>
      <c r="AH115" s="2">
        <v>2.2599999999999998</v>
      </c>
      <c r="AI115" s="2">
        <v>2.2599999999999998</v>
      </c>
      <c r="AJ115" s="2">
        <v>1.69</v>
      </c>
      <c r="AK115" s="2">
        <v>1.69</v>
      </c>
      <c r="AL115" s="2">
        <v>1.69</v>
      </c>
      <c r="AM115" s="2">
        <v>1.69</v>
      </c>
      <c r="AN115" s="2">
        <v>1.69</v>
      </c>
      <c r="AO115" s="33">
        <v>61665.07</v>
      </c>
      <c r="AP115" s="33">
        <v>26056.65</v>
      </c>
      <c r="AQ115" s="33">
        <v>37464.730000000003</v>
      </c>
      <c r="AR115" s="33">
        <v>33050.06</v>
      </c>
      <c r="AS115" s="33">
        <v>23737.16</v>
      </c>
      <c r="AT115" s="33">
        <v>33269.67</v>
      </c>
      <c r="AU115" s="33">
        <v>57125.31</v>
      </c>
      <c r="AV115" s="33">
        <v>16834.39</v>
      </c>
      <c r="AW115" s="33">
        <v>20901.62</v>
      </c>
      <c r="AX115" s="33">
        <v>41008.800000000003</v>
      </c>
      <c r="AY115" s="33">
        <v>49289.919999999998</v>
      </c>
      <c r="AZ115" s="33">
        <v>29143.65</v>
      </c>
      <c r="BA115" s="31">
        <f t="shared" si="236"/>
        <v>272.85000000000002</v>
      </c>
      <c r="BB115" s="31">
        <f t="shared" si="237"/>
        <v>115.29</v>
      </c>
      <c r="BC115" s="31">
        <f t="shared" si="238"/>
        <v>165.77</v>
      </c>
      <c r="BD115" s="31">
        <f t="shared" si="239"/>
        <v>-5264.61</v>
      </c>
      <c r="BE115" s="31">
        <f t="shared" si="240"/>
        <v>-3781.14</v>
      </c>
      <c r="BF115" s="31">
        <f t="shared" si="241"/>
        <v>-5299.59</v>
      </c>
      <c r="BG115" s="31">
        <f t="shared" si="242"/>
        <v>-9099.61</v>
      </c>
      <c r="BH115" s="31">
        <f t="shared" si="243"/>
        <v>-8965.06</v>
      </c>
      <c r="BI115" s="31">
        <f t="shared" si="244"/>
        <v>-11131.04</v>
      </c>
      <c r="BJ115" s="31">
        <f t="shared" si="245"/>
        <v>-13346.06</v>
      </c>
      <c r="BK115" s="31">
        <f t="shared" si="246"/>
        <v>-16041.1</v>
      </c>
      <c r="BL115" s="31">
        <f t="shared" si="247"/>
        <v>-9484.6200000000008</v>
      </c>
      <c r="BM115" s="6">
        <v>4.7000000000000002E-3</v>
      </c>
      <c r="BN115" s="6">
        <v>4.7000000000000002E-3</v>
      </c>
      <c r="BO115" s="6">
        <v>4.7000000000000002E-3</v>
      </c>
      <c r="BP115" s="6">
        <v>4.7000000000000002E-3</v>
      </c>
      <c r="BQ115" s="6">
        <v>4.7000000000000002E-3</v>
      </c>
      <c r="BR115" s="6">
        <v>4.7000000000000002E-3</v>
      </c>
      <c r="BS115" s="6">
        <v>4.7000000000000002E-3</v>
      </c>
      <c r="BT115" s="6">
        <v>4.7000000000000002E-3</v>
      </c>
      <c r="BU115" s="6">
        <v>4.7000000000000002E-3</v>
      </c>
      <c r="BV115" s="6">
        <v>4.7000000000000002E-3</v>
      </c>
      <c r="BW115" s="6">
        <v>4.7000000000000002E-3</v>
      </c>
      <c r="BX115" s="6">
        <v>4.7000000000000002E-3</v>
      </c>
      <c r="BY115" s="31">
        <v>12824.15</v>
      </c>
      <c r="BZ115" s="31">
        <v>5418.86</v>
      </c>
      <c r="CA115" s="31">
        <v>7791.34</v>
      </c>
      <c r="CB115" s="31">
        <v>6873.24</v>
      </c>
      <c r="CC115" s="31">
        <v>4936.49</v>
      </c>
      <c r="CD115" s="31">
        <v>6918.91</v>
      </c>
      <c r="CE115" s="31">
        <v>11880.04</v>
      </c>
      <c r="CF115" s="31">
        <v>4681.75</v>
      </c>
      <c r="CG115" s="31">
        <v>5812.88</v>
      </c>
      <c r="CH115" s="31">
        <v>11404.81</v>
      </c>
      <c r="CI115" s="31">
        <v>13707.85</v>
      </c>
      <c r="CJ115" s="31">
        <v>8105.04</v>
      </c>
      <c r="CK115" s="32">
        <f t="shared" si="248"/>
        <v>-10914.17</v>
      </c>
      <c r="CL115" s="32">
        <f t="shared" si="249"/>
        <v>-4611.8</v>
      </c>
      <c r="CM115" s="32">
        <f t="shared" si="250"/>
        <v>-6630.93</v>
      </c>
      <c r="CN115" s="32">
        <f t="shared" si="251"/>
        <v>-5849.57</v>
      </c>
      <c r="CO115" s="32">
        <f t="shared" si="252"/>
        <v>-4201.2700000000004</v>
      </c>
      <c r="CP115" s="32">
        <f t="shared" si="253"/>
        <v>-5888.44</v>
      </c>
      <c r="CQ115" s="32">
        <f t="shared" si="254"/>
        <v>-10110.67</v>
      </c>
      <c r="CR115" s="32">
        <f t="shared" si="255"/>
        <v>-3984.47</v>
      </c>
      <c r="CS115" s="32">
        <f t="shared" si="256"/>
        <v>-4947.13</v>
      </c>
      <c r="CT115" s="32">
        <f t="shared" si="257"/>
        <v>-9706.2199999999993</v>
      </c>
      <c r="CU115" s="32">
        <f t="shared" si="258"/>
        <v>-11666.25</v>
      </c>
      <c r="CV115" s="32">
        <f t="shared" si="259"/>
        <v>-6897.91</v>
      </c>
      <c r="CW115" s="31">
        <f t="shared" si="260"/>
        <v>-60027.939999999995</v>
      </c>
      <c r="CX115" s="31">
        <f t="shared" si="261"/>
        <v>-25364.880000000005</v>
      </c>
      <c r="CY115" s="31">
        <f t="shared" si="262"/>
        <v>-36470.090000000004</v>
      </c>
      <c r="CZ115" s="31">
        <f t="shared" si="263"/>
        <v>-26761.78</v>
      </c>
      <c r="DA115" s="31">
        <f t="shared" si="264"/>
        <v>-19220.800000000003</v>
      </c>
      <c r="DB115" s="31">
        <f t="shared" si="265"/>
        <v>-26939.609999999997</v>
      </c>
      <c r="DC115" s="31">
        <f t="shared" si="266"/>
        <v>-46256.329999999994</v>
      </c>
      <c r="DD115" s="31">
        <f t="shared" si="267"/>
        <v>-7172.0499999999993</v>
      </c>
      <c r="DE115" s="31">
        <f t="shared" si="268"/>
        <v>-8904.8299999999981</v>
      </c>
      <c r="DF115" s="31">
        <f t="shared" si="269"/>
        <v>-25964.150000000009</v>
      </c>
      <c r="DG115" s="31">
        <f t="shared" si="270"/>
        <v>-31207.22</v>
      </c>
      <c r="DH115" s="31">
        <f t="shared" si="271"/>
        <v>-18451.900000000001</v>
      </c>
      <c r="DI115" s="32">
        <f t="shared" si="200"/>
        <v>-3001.4</v>
      </c>
      <c r="DJ115" s="32">
        <f t="shared" si="201"/>
        <v>-1268.24</v>
      </c>
      <c r="DK115" s="32">
        <f t="shared" si="202"/>
        <v>-1823.5</v>
      </c>
      <c r="DL115" s="32">
        <f t="shared" si="203"/>
        <v>-1338.09</v>
      </c>
      <c r="DM115" s="32">
        <f t="shared" si="204"/>
        <v>-961.04</v>
      </c>
      <c r="DN115" s="32">
        <f t="shared" si="205"/>
        <v>-1346.98</v>
      </c>
      <c r="DO115" s="32">
        <f t="shared" si="206"/>
        <v>-2312.8200000000002</v>
      </c>
      <c r="DP115" s="32">
        <f t="shared" si="207"/>
        <v>-358.6</v>
      </c>
      <c r="DQ115" s="32">
        <f t="shared" si="208"/>
        <v>-445.24</v>
      </c>
      <c r="DR115" s="32">
        <f t="shared" si="209"/>
        <v>-1298.21</v>
      </c>
      <c r="DS115" s="32">
        <f t="shared" si="210"/>
        <v>-1560.36</v>
      </c>
      <c r="DT115" s="32">
        <f t="shared" si="211"/>
        <v>-922.6</v>
      </c>
      <c r="DU115" s="31">
        <f t="shared" si="212"/>
        <v>-14695.27</v>
      </c>
      <c r="DV115" s="31">
        <f t="shared" si="213"/>
        <v>-6150.42</v>
      </c>
      <c r="DW115" s="31">
        <f t="shared" si="214"/>
        <v>-8763.73</v>
      </c>
      <c r="DX115" s="31">
        <f t="shared" si="215"/>
        <v>-6368.49</v>
      </c>
      <c r="DY115" s="31">
        <f t="shared" si="216"/>
        <v>-4530.6400000000003</v>
      </c>
      <c r="DZ115" s="31">
        <f t="shared" si="217"/>
        <v>-6287.34</v>
      </c>
      <c r="EA115" s="31">
        <f t="shared" si="218"/>
        <v>-10691.33</v>
      </c>
      <c r="EB115" s="31">
        <f t="shared" si="219"/>
        <v>-1640.99</v>
      </c>
      <c r="EC115" s="31">
        <f t="shared" si="220"/>
        <v>-2016.71</v>
      </c>
      <c r="ED115" s="31">
        <f t="shared" si="221"/>
        <v>-5821.67</v>
      </c>
      <c r="EE115" s="31">
        <f t="shared" si="222"/>
        <v>-6924.59</v>
      </c>
      <c r="EF115" s="31">
        <f t="shared" si="223"/>
        <v>-4052.71</v>
      </c>
      <c r="EG115" s="32">
        <f t="shared" si="224"/>
        <v>-77724.61</v>
      </c>
      <c r="EH115" s="32">
        <f t="shared" si="225"/>
        <v>-32783.540000000008</v>
      </c>
      <c r="EI115" s="32">
        <f t="shared" si="226"/>
        <v>-47057.320000000007</v>
      </c>
      <c r="EJ115" s="32">
        <f t="shared" si="227"/>
        <v>-34468.36</v>
      </c>
      <c r="EK115" s="32">
        <f t="shared" si="228"/>
        <v>-24712.480000000003</v>
      </c>
      <c r="EL115" s="32">
        <f t="shared" si="229"/>
        <v>-34573.929999999993</v>
      </c>
      <c r="EM115" s="32">
        <f t="shared" si="230"/>
        <v>-59260.479999999996</v>
      </c>
      <c r="EN115" s="32">
        <f t="shared" si="231"/>
        <v>-9171.64</v>
      </c>
      <c r="EO115" s="32">
        <f t="shared" si="232"/>
        <v>-11366.779999999999</v>
      </c>
      <c r="EP115" s="32">
        <f t="shared" si="233"/>
        <v>-33084.030000000006</v>
      </c>
      <c r="EQ115" s="32">
        <f t="shared" si="234"/>
        <v>-39692.17</v>
      </c>
      <c r="ER115" s="32">
        <f t="shared" si="235"/>
        <v>-23427.21</v>
      </c>
    </row>
    <row r="116" spans="1:148" x14ac:dyDescent="0.25">
      <c r="A116" t="s">
        <v>445</v>
      </c>
      <c r="B116" s="1" t="s">
        <v>133</v>
      </c>
      <c r="C116" t="str">
        <f t="shared" ca="1" si="274"/>
        <v>SPR</v>
      </c>
      <c r="D116" t="str">
        <f t="shared" ca="1" si="275"/>
        <v>Spray Hydro Facility</v>
      </c>
      <c r="E116" s="51">
        <v>21056.873117700001</v>
      </c>
      <c r="F116" s="51">
        <v>17211.899976299999</v>
      </c>
      <c r="G116" s="51">
        <v>22745.4370648</v>
      </c>
      <c r="H116" s="51">
        <v>18634.382323999998</v>
      </c>
      <c r="I116" s="51">
        <v>22278.6970912</v>
      </c>
      <c r="J116" s="51">
        <v>25364.622004000001</v>
      </c>
      <c r="K116" s="51">
        <v>51933.379656999998</v>
      </c>
      <c r="L116" s="51">
        <v>41451.625947</v>
      </c>
      <c r="M116" s="51">
        <v>18759.988505000001</v>
      </c>
      <c r="N116" s="51">
        <v>9712.5624621000006</v>
      </c>
      <c r="O116" s="51">
        <v>14168.6287488</v>
      </c>
      <c r="P116" s="51">
        <v>16181.5646846</v>
      </c>
      <c r="Q116" s="32">
        <v>2036576.2</v>
      </c>
      <c r="R116" s="32">
        <v>781483.21</v>
      </c>
      <c r="S116" s="32">
        <v>975765.95</v>
      </c>
      <c r="T116" s="32">
        <v>728292.99</v>
      </c>
      <c r="U116" s="32">
        <v>541734.29</v>
      </c>
      <c r="V116" s="32">
        <v>1382532.25</v>
      </c>
      <c r="W116" s="32">
        <v>3766200.03</v>
      </c>
      <c r="X116" s="32">
        <v>2088548.95</v>
      </c>
      <c r="Y116" s="32">
        <v>2452510.9700000002</v>
      </c>
      <c r="Z116" s="32">
        <v>1156476.43</v>
      </c>
      <c r="AA116" s="32">
        <v>1674349.95</v>
      </c>
      <c r="AB116" s="32">
        <v>1184409.54</v>
      </c>
      <c r="AC116" s="2">
        <v>-0.56999999999999995</v>
      </c>
      <c r="AD116" s="2">
        <v>-0.56999999999999995</v>
      </c>
      <c r="AE116" s="2">
        <v>-0.56999999999999995</v>
      </c>
      <c r="AF116" s="2">
        <v>-0.56999999999999995</v>
      </c>
      <c r="AG116" s="2">
        <v>-0.56999999999999995</v>
      </c>
      <c r="AH116" s="2">
        <v>-0.56999999999999995</v>
      </c>
      <c r="AI116" s="2">
        <v>-0.56999999999999995</v>
      </c>
      <c r="AJ116" s="2">
        <v>-1.2</v>
      </c>
      <c r="AK116" s="2">
        <v>-1.2</v>
      </c>
      <c r="AL116" s="2">
        <v>-1.2</v>
      </c>
      <c r="AM116" s="2">
        <v>-1.2</v>
      </c>
      <c r="AN116" s="2">
        <v>-1.2</v>
      </c>
      <c r="AO116" s="33">
        <v>-11608.48</v>
      </c>
      <c r="AP116" s="33">
        <v>-4454.45</v>
      </c>
      <c r="AQ116" s="33">
        <v>-5561.87</v>
      </c>
      <c r="AR116" s="33">
        <v>-4151.2700000000004</v>
      </c>
      <c r="AS116" s="33">
        <v>-3087.89</v>
      </c>
      <c r="AT116" s="33">
        <v>-7880.43</v>
      </c>
      <c r="AU116" s="33">
        <v>-21467.34</v>
      </c>
      <c r="AV116" s="33">
        <v>-25062.59</v>
      </c>
      <c r="AW116" s="33">
        <v>-29430.13</v>
      </c>
      <c r="AX116" s="33">
        <v>-13877.72</v>
      </c>
      <c r="AY116" s="33">
        <v>-20092.2</v>
      </c>
      <c r="AZ116" s="33">
        <v>-14212.91</v>
      </c>
      <c r="BA116" s="31">
        <f t="shared" si="236"/>
        <v>203.66</v>
      </c>
      <c r="BB116" s="31">
        <f t="shared" si="237"/>
        <v>78.150000000000006</v>
      </c>
      <c r="BC116" s="31">
        <f t="shared" si="238"/>
        <v>97.58</v>
      </c>
      <c r="BD116" s="31">
        <f t="shared" si="239"/>
        <v>-2621.85</v>
      </c>
      <c r="BE116" s="31">
        <f t="shared" si="240"/>
        <v>-1950.24</v>
      </c>
      <c r="BF116" s="31">
        <f t="shared" si="241"/>
        <v>-4977.12</v>
      </c>
      <c r="BG116" s="31">
        <f t="shared" si="242"/>
        <v>-13558.32</v>
      </c>
      <c r="BH116" s="31">
        <f t="shared" si="243"/>
        <v>-18796.939999999999</v>
      </c>
      <c r="BI116" s="31">
        <f t="shared" si="244"/>
        <v>-22072.6</v>
      </c>
      <c r="BJ116" s="31">
        <f t="shared" si="245"/>
        <v>-6360.62</v>
      </c>
      <c r="BK116" s="31">
        <f t="shared" si="246"/>
        <v>-9208.92</v>
      </c>
      <c r="BL116" s="31">
        <f t="shared" si="247"/>
        <v>-6514.25</v>
      </c>
      <c r="BM116" s="6">
        <v>-1.01E-2</v>
      </c>
      <c r="BN116" s="6">
        <v>-1.01E-2</v>
      </c>
      <c r="BO116" s="6">
        <v>-1.01E-2</v>
      </c>
      <c r="BP116" s="6">
        <v>-1.01E-2</v>
      </c>
      <c r="BQ116" s="6">
        <v>-1.01E-2</v>
      </c>
      <c r="BR116" s="6">
        <v>-1.01E-2</v>
      </c>
      <c r="BS116" s="6">
        <v>-1.01E-2</v>
      </c>
      <c r="BT116" s="6">
        <v>-1.01E-2</v>
      </c>
      <c r="BU116" s="6">
        <v>-1.01E-2</v>
      </c>
      <c r="BV116" s="6">
        <v>-1.01E-2</v>
      </c>
      <c r="BW116" s="6">
        <v>-1.01E-2</v>
      </c>
      <c r="BX116" s="6">
        <v>-1.01E-2</v>
      </c>
      <c r="BY116" s="31">
        <v>-20569.419999999998</v>
      </c>
      <c r="BZ116" s="31">
        <v>-7892.98</v>
      </c>
      <c r="CA116" s="31">
        <v>-9855.24</v>
      </c>
      <c r="CB116" s="31">
        <v>-7355.76</v>
      </c>
      <c r="CC116" s="31">
        <v>-5471.52</v>
      </c>
      <c r="CD116" s="31">
        <v>-13963.58</v>
      </c>
      <c r="CE116" s="31">
        <v>-38038.620000000003</v>
      </c>
      <c r="CF116" s="31">
        <v>-21094.34</v>
      </c>
      <c r="CG116" s="31">
        <v>-24770.36</v>
      </c>
      <c r="CH116" s="31">
        <v>-11680.41</v>
      </c>
      <c r="CI116" s="31">
        <v>-16910.93</v>
      </c>
      <c r="CJ116" s="31">
        <v>-11962.54</v>
      </c>
      <c r="CK116" s="32">
        <f t="shared" si="248"/>
        <v>-8146.3</v>
      </c>
      <c r="CL116" s="32">
        <f t="shared" si="249"/>
        <v>-3125.93</v>
      </c>
      <c r="CM116" s="32">
        <f t="shared" si="250"/>
        <v>-3903.06</v>
      </c>
      <c r="CN116" s="32">
        <f t="shared" si="251"/>
        <v>-2913.17</v>
      </c>
      <c r="CO116" s="32">
        <f t="shared" si="252"/>
        <v>-2166.94</v>
      </c>
      <c r="CP116" s="32">
        <f t="shared" si="253"/>
        <v>-5530.13</v>
      </c>
      <c r="CQ116" s="32">
        <f t="shared" si="254"/>
        <v>-15064.8</v>
      </c>
      <c r="CR116" s="32">
        <f t="shared" si="255"/>
        <v>-8354.2000000000007</v>
      </c>
      <c r="CS116" s="32">
        <f t="shared" si="256"/>
        <v>-9810.0400000000009</v>
      </c>
      <c r="CT116" s="32">
        <f t="shared" si="257"/>
        <v>-4625.91</v>
      </c>
      <c r="CU116" s="32">
        <f t="shared" si="258"/>
        <v>-6697.4</v>
      </c>
      <c r="CV116" s="32">
        <f t="shared" si="259"/>
        <v>-4737.6400000000003</v>
      </c>
      <c r="CW116" s="31">
        <f t="shared" si="260"/>
        <v>-17310.899999999998</v>
      </c>
      <c r="CX116" s="31">
        <f t="shared" si="261"/>
        <v>-6642.61</v>
      </c>
      <c r="CY116" s="31">
        <f t="shared" si="262"/>
        <v>-8294.01</v>
      </c>
      <c r="CZ116" s="31">
        <f t="shared" si="263"/>
        <v>-3495.81</v>
      </c>
      <c r="DA116" s="31">
        <f t="shared" si="264"/>
        <v>-2600.3300000000017</v>
      </c>
      <c r="DB116" s="31">
        <f t="shared" si="265"/>
        <v>-6636.1599999999989</v>
      </c>
      <c r="DC116" s="31">
        <f t="shared" si="266"/>
        <v>-18077.759999999998</v>
      </c>
      <c r="DD116" s="31">
        <f t="shared" si="267"/>
        <v>14410.989999999998</v>
      </c>
      <c r="DE116" s="31">
        <f t="shared" si="268"/>
        <v>16922.329999999998</v>
      </c>
      <c r="DF116" s="31">
        <f t="shared" si="269"/>
        <v>3932.0199999999995</v>
      </c>
      <c r="DG116" s="31">
        <f t="shared" si="270"/>
        <v>5692.7899999999991</v>
      </c>
      <c r="DH116" s="31">
        <f t="shared" si="271"/>
        <v>4026.9799999999996</v>
      </c>
      <c r="DI116" s="32">
        <f t="shared" si="200"/>
        <v>-865.55</v>
      </c>
      <c r="DJ116" s="32">
        <f t="shared" si="201"/>
        <v>-332.13</v>
      </c>
      <c r="DK116" s="32">
        <f t="shared" si="202"/>
        <v>-414.7</v>
      </c>
      <c r="DL116" s="32">
        <f t="shared" si="203"/>
        <v>-174.79</v>
      </c>
      <c r="DM116" s="32">
        <f t="shared" si="204"/>
        <v>-130.02000000000001</v>
      </c>
      <c r="DN116" s="32">
        <f t="shared" si="205"/>
        <v>-331.81</v>
      </c>
      <c r="DO116" s="32">
        <f t="shared" si="206"/>
        <v>-903.89</v>
      </c>
      <c r="DP116" s="32">
        <f t="shared" si="207"/>
        <v>720.55</v>
      </c>
      <c r="DQ116" s="32">
        <f t="shared" si="208"/>
        <v>846.12</v>
      </c>
      <c r="DR116" s="32">
        <f t="shared" si="209"/>
        <v>196.6</v>
      </c>
      <c r="DS116" s="32">
        <f t="shared" si="210"/>
        <v>284.64</v>
      </c>
      <c r="DT116" s="32">
        <f t="shared" si="211"/>
        <v>201.35</v>
      </c>
      <c r="DU116" s="31">
        <f t="shared" si="212"/>
        <v>-4237.83</v>
      </c>
      <c r="DV116" s="31">
        <f t="shared" si="213"/>
        <v>-1610.69</v>
      </c>
      <c r="DW116" s="31">
        <f t="shared" si="214"/>
        <v>-1993.04</v>
      </c>
      <c r="DX116" s="31">
        <f t="shared" si="215"/>
        <v>-831.9</v>
      </c>
      <c r="DY116" s="31">
        <f t="shared" si="216"/>
        <v>-612.94000000000005</v>
      </c>
      <c r="DZ116" s="31">
        <f t="shared" si="217"/>
        <v>-1548.79</v>
      </c>
      <c r="EA116" s="31">
        <f t="shared" si="218"/>
        <v>-4178.3500000000004</v>
      </c>
      <c r="EB116" s="31">
        <f t="shared" si="219"/>
        <v>3297.28</v>
      </c>
      <c r="EC116" s="31">
        <f t="shared" si="220"/>
        <v>3832.47</v>
      </c>
      <c r="ED116" s="31">
        <f t="shared" si="221"/>
        <v>881.64</v>
      </c>
      <c r="EE116" s="31">
        <f t="shared" si="222"/>
        <v>1263.18</v>
      </c>
      <c r="EF116" s="31">
        <f t="shared" si="223"/>
        <v>884.47</v>
      </c>
      <c r="EG116" s="32">
        <f t="shared" si="224"/>
        <v>-22414.28</v>
      </c>
      <c r="EH116" s="32">
        <f t="shared" si="225"/>
        <v>-8585.43</v>
      </c>
      <c r="EI116" s="32">
        <f t="shared" si="226"/>
        <v>-10701.75</v>
      </c>
      <c r="EJ116" s="32">
        <f t="shared" si="227"/>
        <v>-4502.5</v>
      </c>
      <c r="EK116" s="32">
        <f t="shared" si="228"/>
        <v>-3343.2900000000018</v>
      </c>
      <c r="EL116" s="32">
        <f t="shared" si="229"/>
        <v>-8516.7599999999984</v>
      </c>
      <c r="EM116" s="32">
        <f t="shared" si="230"/>
        <v>-23160</v>
      </c>
      <c r="EN116" s="32">
        <f t="shared" si="231"/>
        <v>18428.819999999996</v>
      </c>
      <c r="EO116" s="32">
        <f t="shared" si="232"/>
        <v>21600.92</v>
      </c>
      <c r="EP116" s="32">
        <f t="shared" si="233"/>
        <v>5010.26</v>
      </c>
      <c r="EQ116" s="32">
        <f t="shared" si="234"/>
        <v>7240.61</v>
      </c>
      <c r="ER116" s="32">
        <f t="shared" si="235"/>
        <v>5112.8</v>
      </c>
    </row>
    <row r="117" spans="1:148" x14ac:dyDescent="0.25">
      <c r="A117" t="s">
        <v>485</v>
      </c>
      <c r="B117" s="1" t="s">
        <v>98</v>
      </c>
      <c r="C117" t="str">
        <f t="shared" ca="1" si="274"/>
        <v>SPCIMP</v>
      </c>
      <c r="D117" t="str">
        <f t="shared" ca="1" si="275"/>
        <v>Alberta-Saskatchewan Intertie - Import</v>
      </c>
      <c r="E117" s="51">
        <v>21528</v>
      </c>
      <c r="F117" s="51">
        <v>38811</v>
      </c>
      <c r="G117" s="51">
        <v>24501</v>
      </c>
      <c r="H117" s="51">
        <v>19712</v>
      </c>
      <c r="I117" s="51">
        <v>13685</v>
      </c>
      <c r="J117" s="51">
        <v>33793</v>
      </c>
      <c r="K117" s="51">
        <v>35407</v>
      </c>
      <c r="L117" s="51">
        <v>52296</v>
      </c>
      <c r="M117" s="51">
        <v>44876</v>
      </c>
      <c r="N117" s="51">
        <v>47030</v>
      </c>
      <c r="O117" s="51">
        <v>52252</v>
      </c>
      <c r="P117" s="51">
        <v>33501</v>
      </c>
      <c r="Q117" s="32">
        <v>2405493.84</v>
      </c>
      <c r="R117" s="32">
        <v>2414670.87</v>
      </c>
      <c r="S117" s="32">
        <v>2792128.05</v>
      </c>
      <c r="T117" s="32">
        <v>2152125.35</v>
      </c>
      <c r="U117" s="32">
        <v>1274957.6499999999</v>
      </c>
      <c r="V117" s="32">
        <v>2904062.38</v>
      </c>
      <c r="W117" s="32">
        <v>2600518.63</v>
      </c>
      <c r="X117" s="32">
        <v>3980173.03</v>
      </c>
      <c r="Y117" s="32">
        <v>8735523.4600000009</v>
      </c>
      <c r="Z117" s="32">
        <v>7160179.1200000001</v>
      </c>
      <c r="AA117" s="32">
        <v>7103147.3300000001</v>
      </c>
      <c r="AB117" s="32">
        <v>3352937.38</v>
      </c>
      <c r="AC117" s="2">
        <v>5.6</v>
      </c>
      <c r="AD117" s="2">
        <v>5.6</v>
      </c>
      <c r="AE117" s="2">
        <v>5.6</v>
      </c>
      <c r="AF117" s="2">
        <v>5.6</v>
      </c>
      <c r="AG117" s="2">
        <v>5.6</v>
      </c>
      <c r="AH117" s="2">
        <v>5.6</v>
      </c>
      <c r="AI117" s="2">
        <v>5.6</v>
      </c>
      <c r="AJ117" s="2">
        <v>4.9000000000000004</v>
      </c>
      <c r="AK117" s="2">
        <v>4.9000000000000004</v>
      </c>
      <c r="AL117" s="2">
        <v>4.9000000000000004</v>
      </c>
      <c r="AM117" s="2">
        <v>4.9000000000000004</v>
      </c>
      <c r="AN117" s="2">
        <v>4.9000000000000004</v>
      </c>
      <c r="AO117" s="33">
        <v>134707.66</v>
      </c>
      <c r="AP117" s="33">
        <v>135221.57</v>
      </c>
      <c r="AQ117" s="33">
        <v>156359.17000000001</v>
      </c>
      <c r="AR117" s="33">
        <v>120519.02</v>
      </c>
      <c r="AS117" s="33">
        <v>71397.63</v>
      </c>
      <c r="AT117" s="33">
        <v>162627.49</v>
      </c>
      <c r="AU117" s="33">
        <v>145629.04</v>
      </c>
      <c r="AV117" s="33">
        <v>195028.48000000001</v>
      </c>
      <c r="AW117" s="33">
        <v>428040.65</v>
      </c>
      <c r="AX117" s="33">
        <v>350848.78</v>
      </c>
      <c r="AY117" s="33">
        <v>348054.22</v>
      </c>
      <c r="AZ117" s="33">
        <v>164293.93</v>
      </c>
      <c r="BA117" s="31">
        <f t="shared" si="236"/>
        <v>240.55</v>
      </c>
      <c r="BB117" s="31">
        <f t="shared" si="237"/>
        <v>241.47</v>
      </c>
      <c r="BC117" s="31">
        <f t="shared" si="238"/>
        <v>279.20999999999998</v>
      </c>
      <c r="BD117" s="31">
        <f t="shared" si="239"/>
        <v>-7747.65</v>
      </c>
      <c r="BE117" s="31">
        <f t="shared" si="240"/>
        <v>-4589.8500000000004</v>
      </c>
      <c r="BF117" s="31">
        <f t="shared" si="241"/>
        <v>-10454.620000000001</v>
      </c>
      <c r="BG117" s="31">
        <f t="shared" si="242"/>
        <v>-9361.8700000000008</v>
      </c>
      <c r="BH117" s="31">
        <f t="shared" si="243"/>
        <v>-35821.56</v>
      </c>
      <c r="BI117" s="31">
        <f t="shared" si="244"/>
        <v>-78619.710000000006</v>
      </c>
      <c r="BJ117" s="31">
        <f t="shared" si="245"/>
        <v>-39380.99</v>
      </c>
      <c r="BK117" s="31">
        <f t="shared" si="246"/>
        <v>-39067.31</v>
      </c>
      <c r="BL117" s="31">
        <f t="shared" si="247"/>
        <v>-18441.16</v>
      </c>
      <c r="BM117" s="6">
        <v>5.4399999999999997E-2</v>
      </c>
      <c r="BN117" s="6">
        <v>5.4399999999999997E-2</v>
      </c>
      <c r="BO117" s="6">
        <v>5.4399999999999997E-2</v>
      </c>
      <c r="BP117" s="6">
        <v>5.4399999999999997E-2</v>
      </c>
      <c r="BQ117" s="6">
        <v>5.4399999999999997E-2</v>
      </c>
      <c r="BR117" s="6">
        <v>5.4399999999999997E-2</v>
      </c>
      <c r="BS117" s="6">
        <v>5.4399999999999997E-2</v>
      </c>
      <c r="BT117" s="6">
        <v>5.4399999999999997E-2</v>
      </c>
      <c r="BU117" s="6">
        <v>5.4399999999999997E-2</v>
      </c>
      <c r="BV117" s="6">
        <v>5.4399999999999997E-2</v>
      </c>
      <c r="BW117" s="6">
        <v>5.4399999999999997E-2</v>
      </c>
      <c r="BX117" s="6">
        <v>5.4399999999999997E-2</v>
      </c>
      <c r="BY117" s="31">
        <v>130858.86</v>
      </c>
      <c r="BZ117" s="31">
        <v>131358.1</v>
      </c>
      <c r="CA117" s="31">
        <v>151891.76999999999</v>
      </c>
      <c r="CB117" s="31">
        <v>117075.62</v>
      </c>
      <c r="CC117" s="31">
        <v>69357.7</v>
      </c>
      <c r="CD117" s="31">
        <v>157980.99</v>
      </c>
      <c r="CE117" s="31">
        <v>141468.21</v>
      </c>
      <c r="CF117" s="31">
        <v>216521.41</v>
      </c>
      <c r="CG117" s="31">
        <v>475212.48</v>
      </c>
      <c r="CH117" s="31">
        <v>389513.74</v>
      </c>
      <c r="CI117" s="31">
        <v>386411.21</v>
      </c>
      <c r="CJ117" s="31">
        <v>182399.79</v>
      </c>
      <c r="CK117" s="32">
        <f t="shared" si="248"/>
        <v>-9621.98</v>
      </c>
      <c r="CL117" s="32">
        <f t="shared" si="249"/>
        <v>-9658.68</v>
      </c>
      <c r="CM117" s="32">
        <f t="shared" si="250"/>
        <v>-11168.51</v>
      </c>
      <c r="CN117" s="32">
        <f t="shared" si="251"/>
        <v>-8608.5</v>
      </c>
      <c r="CO117" s="32">
        <f t="shared" si="252"/>
        <v>-5099.83</v>
      </c>
      <c r="CP117" s="32">
        <f t="shared" si="253"/>
        <v>-11616.25</v>
      </c>
      <c r="CQ117" s="32">
        <f t="shared" si="254"/>
        <v>-10402.07</v>
      </c>
      <c r="CR117" s="32">
        <f t="shared" si="255"/>
        <v>-15920.69</v>
      </c>
      <c r="CS117" s="32">
        <f t="shared" si="256"/>
        <v>-34942.089999999997</v>
      </c>
      <c r="CT117" s="32">
        <f t="shared" si="257"/>
        <v>-28640.720000000001</v>
      </c>
      <c r="CU117" s="32">
        <f t="shared" si="258"/>
        <v>-28412.59</v>
      </c>
      <c r="CV117" s="32">
        <f t="shared" si="259"/>
        <v>-13411.75</v>
      </c>
      <c r="CW117" s="31">
        <f t="shared" si="260"/>
        <v>-13711.329999999998</v>
      </c>
      <c r="CX117" s="31">
        <f t="shared" si="261"/>
        <v>-13763.619999999994</v>
      </c>
      <c r="CY117" s="31">
        <f t="shared" si="262"/>
        <v>-15915.120000000032</v>
      </c>
      <c r="CZ117" s="31">
        <f t="shared" si="263"/>
        <v>-4304.2500000000091</v>
      </c>
      <c r="DA117" s="31">
        <f t="shared" si="264"/>
        <v>-2549.9100000000089</v>
      </c>
      <c r="DB117" s="31">
        <f t="shared" si="265"/>
        <v>-5808.1299999999992</v>
      </c>
      <c r="DC117" s="31">
        <f t="shared" si="266"/>
        <v>-5201.0300000000225</v>
      </c>
      <c r="DD117" s="31">
        <f t="shared" si="267"/>
        <v>41393.799999999988</v>
      </c>
      <c r="DE117" s="31">
        <f t="shared" si="268"/>
        <v>90849.45</v>
      </c>
      <c r="DF117" s="31">
        <f t="shared" si="269"/>
        <v>49405.229999999989</v>
      </c>
      <c r="DG117" s="31">
        <f t="shared" si="270"/>
        <v>49011.710000000021</v>
      </c>
      <c r="DH117" s="31">
        <f t="shared" si="271"/>
        <v>23135.270000000015</v>
      </c>
      <c r="DI117" s="32">
        <f t="shared" si="200"/>
        <v>-685.57</v>
      </c>
      <c r="DJ117" s="32">
        <f t="shared" si="201"/>
        <v>-688.18</v>
      </c>
      <c r="DK117" s="32">
        <f t="shared" si="202"/>
        <v>-795.76</v>
      </c>
      <c r="DL117" s="32">
        <f t="shared" si="203"/>
        <v>-215.21</v>
      </c>
      <c r="DM117" s="32">
        <f t="shared" si="204"/>
        <v>-127.5</v>
      </c>
      <c r="DN117" s="32">
        <f t="shared" si="205"/>
        <v>-290.41000000000003</v>
      </c>
      <c r="DO117" s="32">
        <f t="shared" si="206"/>
        <v>-260.05</v>
      </c>
      <c r="DP117" s="32">
        <f t="shared" si="207"/>
        <v>2069.69</v>
      </c>
      <c r="DQ117" s="32">
        <f t="shared" si="208"/>
        <v>4542.47</v>
      </c>
      <c r="DR117" s="32">
        <f t="shared" si="209"/>
        <v>2470.2600000000002</v>
      </c>
      <c r="DS117" s="32">
        <f t="shared" si="210"/>
        <v>2450.59</v>
      </c>
      <c r="DT117" s="32">
        <f t="shared" si="211"/>
        <v>1156.76</v>
      </c>
      <c r="DU117" s="31">
        <f t="shared" si="212"/>
        <v>-3356.63</v>
      </c>
      <c r="DV117" s="31">
        <f t="shared" si="213"/>
        <v>-3337.37</v>
      </c>
      <c r="DW117" s="31">
        <f t="shared" si="214"/>
        <v>-3824.39</v>
      </c>
      <c r="DX117" s="31">
        <f t="shared" si="215"/>
        <v>-1024.28</v>
      </c>
      <c r="DY117" s="31">
        <f t="shared" si="216"/>
        <v>-601.04999999999995</v>
      </c>
      <c r="DZ117" s="31">
        <f t="shared" si="217"/>
        <v>-1355.54</v>
      </c>
      <c r="EA117" s="31">
        <f t="shared" si="218"/>
        <v>-1202.1300000000001</v>
      </c>
      <c r="EB117" s="31">
        <f t="shared" si="219"/>
        <v>9471.0300000000007</v>
      </c>
      <c r="EC117" s="31">
        <f t="shared" si="220"/>
        <v>20575.02</v>
      </c>
      <c r="ED117" s="31">
        <f t="shared" si="221"/>
        <v>11077.63</v>
      </c>
      <c r="EE117" s="31">
        <f t="shared" si="222"/>
        <v>10875.23</v>
      </c>
      <c r="EF117" s="31">
        <f t="shared" si="223"/>
        <v>5081.3500000000004</v>
      </c>
      <c r="EG117" s="32">
        <f t="shared" si="224"/>
        <v>-17753.53</v>
      </c>
      <c r="EH117" s="32">
        <f t="shared" si="225"/>
        <v>-17789.169999999995</v>
      </c>
      <c r="EI117" s="32">
        <f t="shared" si="226"/>
        <v>-20535.27000000003</v>
      </c>
      <c r="EJ117" s="32">
        <f t="shared" si="227"/>
        <v>-5543.7400000000089</v>
      </c>
      <c r="EK117" s="32">
        <f t="shared" si="228"/>
        <v>-3278.4600000000091</v>
      </c>
      <c r="EL117" s="32">
        <f t="shared" si="229"/>
        <v>-7454.079999999999</v>
      </c>
      <c r="EM117" s="32">
        <f t="shared" si="230"/>
        <v>-6663.2100000000228</v>
      </c>
      <c r="EN117" s="32">
        <f t="shared" si="231"/>
        <v>52934.51999999999</v>
      </c>
      <c r="EO117" s="32">
        <f t="shared" si="232"/>
        <v>115966.94</v>
      </c>
      <c r="EP117" s="32">
        <f t="shared" si="233"/>
        <v>62953.119999999988</v>
      </c>
      <c r="EQ117" s="32">
        <f t="shared" si="234"/>
        <v>62337.530000000013</v>
      </c>
      <c r="ER117" s="32">
        <f t="shared" si="235"/>
        <v>29373.380000000012</v>
      </c>
    </row>
    <row r="118" spans="1:148" x14ac:dyDescent="0.25">
      <c r="A118" t="s">
        <v>485</v>
      </c>
      <c r="B118" s="1" t="s">
        <v>100</v>
      </c>
      <c r="C118" t="str">
        <f t="shared" ca="1" si="274"/>
        <v>SPCEXP</v>
      </c>
      <c r="D118" t="str">
        <f t="shared" ca="1" si="275"/>
        <v>Alberta-Saskatchewan Intertie - Export</v>
      </c>
      <c r="E118" s="51">
        <v>109.75</v>
      </c>
      <c r="G118" s="51">
        <v>575</v>
      </c>
      <c r="H118" s="51">
        <v>59.25</v>
      </c>
      <c r="I118" s="51">
        <v>6333.75</v>
      </c>
      <c r="J118" s="51">
        <v>4882.5</v>
      </c>
      <c r="M118" s="51">
        <v>1925</v>
      </c>
      <c r="N118" s="51">
        <v>50</v>
      </c>
      <c r="P118" s="51">
        <v>1050</v>
      </c>
      <c r="Q118" s="32">
        <v>101312.49</v>
      </c>
      <c r="R118" s="32"/>
      <c r="S118" s="32">
        <v>12914</v>
      </c>
      <c r="T118" s="32">
        <v>7955.83</v>
      </c>
      <c r="U118" s="32">
        <v>75643.539999999994</v>
      </c>
      <c r="V118" s="32">
        <v>52246.16</v>
      </c>
      <c r="W118" s="32"/>
      <c r="X118" s="32"/>
      <c r="Y118" s="32">
        <v>22670</v>
      </c>
      <c r="Z118" s="32">
        <v>905.5</v>
      </c>
      <c r="AA118" s="32"/>
      <c r="AB118" s="32">
        <v>31842</v>
      </c>
      <c r="AC118" s="2">
        <v>2.2999999999999998</v>
      </c>
      <c r="AE118" s="2">
        <v>2.2999999999999998</v>
      </c>
      <c r="AF118" s="2">
        <v>2.2999999999999998</v>
      </c>
      <c r="AG118" s="2">
        <v>2.2999999999999998</v>
      </c>
      <c r="AH118" s="2">
        <v>2.2999999999999998</v>
      </c>
      <c r="AK118" s="2">
        <v>2.2999999999999998</v>
      </c>
      <c r="AL118" s="2">
        <v>2.2999999999999998</v>
      </c>
      <c r="AN118" s="2">
        <v>2.2999999999999998</v>
      </c>
      <c r="AO118" s="33">
        <v>2330.19</v>
      </c>
      <c r="AP118" s="33"/>
      <c r="AQ118" s="33">
        <v>297.02</v>
      </c>
      <c r="AR118" s="33">
        <v>182.98</v>
      </c>
      <c r="AS118" s="33">
        <v>1739.8</v>
      </c>
      <c r="AT118" s="33">
        <v>1201.6600000000001</v>
      </c>
      <c r="AU118" s="33"/>
      <c r="AV118" s="33"/>
      <c r="AW118" s="33">
        <v>521.41</v>
      </c>
      <c r="AX118" s="33">
        <v>20.83</v>
      </c>
      <c r="AY118" s="33"/>
      <c r="AZ118" s="33">
        <v>732.37</v>
      </c>
      <c r="BA118" s="31">
        <f t="shared" si="236"/>
        <v>10.130000000000001</v>
      </c>
      <c r="BB118" s="31">
        <f t="shared" si="237"/>
        <v>0</v>
      </c>
      <c r="BC118" s="31">
        <f t="shared" si="238"/>
        <v>1.29</v>
      </c>
      <c r="BD118" s="31">
        <f t="shared" si="239"/>
        <v>-28.64</v>
      </c>
      <c r="BE118" s="31">
        <f t="shared" si="240"/>
        <v>-272.32</v>
      </c>
      <c r="BF118" s="31">
        <f t="shared" si="241"/>
        <v>-188.09</v>
      </c>
      <c r="BG118" s="31">
        <f t="shared" si="242"/>
        <v>0</v>
      </c>
      <c r="BH118" s="31">
        <f t="shared" si="243"/>
        <v>0</v>
      </c>
      <c r="BI118" s="31">
        <f t="shared" si="244"/>
        <v>-204.03</v>
      </c>
      <c r="BJ118" s="31">
        <f t="shared" si="245"/>
        <v>-4.9800000000000004</v>
      </c>
      <c r="BK118" s="31">
        <f t="shared" si="246"/>
        <v>0</v>
      </c>
      <c r="BL118" s="31">
        <f t="shared" si="247"/>
        <v>-175.13</v>
      </c>
      <c r="BM118" s="6">
        <v>2.2800000000000001E-2</v>
      </c>
      <c r="BN118" s="6">
        <v>2.2800000000000001E-2</v>
      </c>
      <c r="BO118" s="6">
        <v>2.2800000000000001E-2</v>
      </c>
      <c r="BP118" s="6">
        <v>2.2800000000000001E-2</v>
      </c>
      <c r="BQ118" s="6">
        <v>2.2800000000000001E-2</v>
      </c>
      <c r="BR118" s="6">
        <v>2.2800000000000001E-2</v>
      </c>
      <c r="BS118" s="6">
        <v>2.2800000000000001E-2</v>
      </c>
      <c r="BT118" s="6">
        <v>2.2800000000000001E-2</v>
      </c>
      <c r="BU118" s="6">
        <v>2.2800000000000001E-2</v>
      </c>
      <c r="BV118" s="6">
        <v>2.2800000000000001E-2</v>
      </c>
      <c r="BW118" s="6">
        <v>2.2800000000000001E-2</v>
      </c>
      <c r="BX118" s="6">
        <v>2.2800000000000001E-2</v>
      </c>
      <c r="BY118" s="31">
        <v>2309.92</v>
      </c>
      <c r="BZ118" s="31">
        <v>0</v>
      </c>
      <c r="CA118" s="31">
        <v>294.44</v>
      </c>
      <c r="CB118" s="31">
        <v>181.39</v>
      </c>
      <c r="CC118" s="31">
        <v>1724.67</v>
      </c>
      <c r="CD118" s="31">
        <v>1191.21</v>
      </c>
      <c r="CE118" s="31">
        <v>0</v>
      </c>
      <c r="CF118" s="31">
        <v>0</v>
      </c>
      <c r="CG118" s="31">
        <v>516.88</v>
      </c>
      <c r="CH118" s="31">
        <v>20.65</v>
      </c>
      <c r="CI118" s="31">
        <v>0</v>
      </c>
      <c r="CJ118" s="31">
        <v>726</v>
      </c>
      <c r="CK118" s="32">
        <f t="shared" si="248"/>
        <v>-405.25</v>
      </c>
      <c r="CL118" s="32">
        <f t="shared" si="249"/>
        <v>0</v>
      </c>
      <c r="CM118" s="32">
        <f t="shared" si="250"/>
        <v>-51.66</v>
      </c>
      <c r="CN118" s="32">
        <f t="shared" si="251"/>
        <v>-31.82</v>
      </c>
      <c r="CO118" s="32">
        <f t="shared" si="252"/>
        <v>-302.57</v>
      </c>
      <c r="CP118" s="32">
        <f t="shared" si="253"/>
        <v>-208.98</v>
      </c>
      <c r="CQ118" s="32">
        <f t="shared" si="254"/>
        <v>0</v>
      </c>
      <c r="CR118" s="32">
        <f t="shared" si="255"/>
        <v>0</v>
      </c>
      <c r="CS118" s="32">
        <f t="shared" si="256"/>
        <v>-90.68</v>
      </c>
      <c r="CT118" s="32">
        <f t="shared" si="257"/>
        <v>-3.62</v>
      </c>
      <c r="CU118" s="32">
        <f t="shared" si="258"/>
        <v>0</v>
      </c>
      <c r="CV118" s="32">
        <f t="shared" si="259"/>
        <v>-127.37</v>
      </c>
      <c r="CW118" s="31">
        <f t="shared" si="260"/>
        <v>-435.65</v>
      </c>
      <c r="CX118" s="31">
        <f t="shared" si="261"/>
        <v>0</v>
      </c>
      <c r="CY118" s="31">
        <f t="shared" si="262"/>
        <v>-55.52999999999998</v>
      </c>
      <c r="CZ118" s="31">
        <f t="shared" si="263"/>
        <v>-4.769999999999996</v>
      </c>
      <c r="DA118" s="31">
        <f t="shared" si="264"/>
        <v>-45.379999999999825</v>
      </c>
      <c r="DB118" s="31">
        <f t="shared" si="265"/>
        <v>-31.34000000000006</v>
      </c>
      <c r="DC118" s="31">
        <f t="shared" si="266"/>
        <v>0</v>
      </c>
      <c r="DD118" s="31">
        <f t="shared" si="267"/>
        <v>0</v>
      </c>
      <c r="DE118" s="31">
        <f t="shared" si="268"/>
        <v>108.82000000000002</v>
      </c>
      <c r="DF118" s="31">
        <f t="shared" si="269"/>
        <v>1.1799999999999997</v>
      </c>
      <c r="DG118" s="31">
        <f t="shared" si="270"/>
        <v>0</v>
      </c>
      <c r="DH118" s="31">
        <f t="shared" si="271"/>
        <v>41.389999999999986</v>
      </c>
      <c r="DI118" s="32">
        <f t="shared" si="200"/>
        <v>-21.78</v>
      </c>
      <c r="DJ118" s="32">
        <f t="shared" si="201"/>
        <v>0</v>
      </c>
      <c r="DK118" s="32">
        <f t="shared" si="202"/>
        <v>-2.78</v>
      </c>
      <c r="DL118" s="32">
        <f t="shared" si="203"/>
        <v>-0.24</v>
      </c>
      <c r="DM118" s="32">
        <f t="shared" si="204"/>
        <v>-2.27</v>
      </c>
      <c r="DN118" s="32">
        <f t="shared" si="205"/>
        <v>-1.57</v>
      </c>
      <c r="DO118" s="32">
        <f t="shared" si="206"/>
        <v>0</v>
      </c>
      <c r="DP118" s="32">
        <f t="shared" si="207"/>
        <v>0</v>
      </c>
      <c r="DQ118" s="32">
        <f t="shared" si="208"/>
        <v>5.44</v>
      </c>
      <c r="DR118" s="32">
        <f t="shared" si="209"/>
        <v>0.06</v>
      </c>
      <c r="DS118" s="32">
        <f t="shared" si="210"/>
        <v>0</v>
      </c>
      <c r="DT118" s="32">
        <f t="shared" si="211"/>
        <v>2.0699999999999998</v>
      </c>
      <c r="DU118" s="31">
        <f t="shared" si="212"/>
        <v>-106.65</v>
      </c>
      <c r="DV118" s="31">
        <f t="shared" si="213"/>
        <v>0</v>
      </c>
      <c r="DW118" s="31">
        <f t="shared" si="214"/>
        <v>-13.34</v>
      </c>
      <c r="DX118" s="31">
        <f t="shared" si="215"/>
        <v>-1.1399999999999999</v>
      </c>
      <c r="DY118" s="31">
        <f t="shared" si="216"/>
        <v>-10.7</v>
      </c>
      <c r="DZ118" s="31">
        <f t="shared" si="217"/>
        <v>-7.31</v>
      </c>
      <c r="EA118" s="31">
        <f t="shared" si="218"/>
        <v>0</v>
      </c>
      <c r="EB118" s="31">
        <f t="shared" si="219"/>
        <v>0</v>
      </c>
      <c r="EC118" s="31">
        <f t="shared" si="220"/>
        <v>24.64</v>
      </c>
      <c r="ED118" s="31">
        <f t="shared" si="221"/>
        <v>0.26</v>
      </c>
      <c r="EE118" s="31">
        <f t="shared" si="222"/>
        <v>0</v>
      </c>
      <c r="EF118" s="31">
        <f t="shared" si="223"/>
        <v>9.09</v>
      </c>
      <c r="EG118" s="32">
        <f t="shared" si="224"/>
        <v>-564.07999999999993</v>
      </c>
      <c r="EH118" s="32">
        <f t="shared" si="225"/>
        <v>0</v>
      </c>
      <c r="EI118" s="32">
        <f t="shared" si="226"/>
        <v>-71.649999999999977</v>
      </c>
      <c r="EJ118" s="32">
        <f t="shared" si="227"/>
        <v>-6.1499999999999959</v>
      </c>
      <c r="EK118" s="32">
        <f t="shared" si="228"/>
        <v>-58.349999999999824</v>
      </c>
      <c r="EL118" s="32">
        <f t="shared" si="229"/>
        <v>-40.220000000000063</v>
      </c>
      <c r="EM118" s="32">
        <f t="shared" si="230"/>
        <v>0</v>
      </c>
      <c r="EN118" s="32">
        <f t="shared" si="231"/>
        <v>0</v>
      </c>
      <c r="EO118" s="32">
        <f t="shared" si="232"/>
        <v>138.90000000000003</v>
      </c>
      <c r="EP118" s="32">
        <f t="shared" si="233"/>
        <v>1.4999999999999998</v>
      </c>
      <c r="EQ118" s="32">
        <f t="shared" si="234"/>
        <v>0</v>
      </c>
      <c r="ER118" s="32">
        <f t="shared" si="235"/>
        <v>52.549999999999983</v>
      </c>
    </row>
    <row r="119" spans="1:148" x14ac:dyDescent="0.25">
      <c r="A119" t="s">
        <v>443</v>
      </c>
      <c r="B119" s="1" t="s">
        <v>65</v>
      </c>
      <c r="C119" t="str">
        <f t="shared" ca="1" si="274"/>
        <v>TAB1</v>
      </c>
      <c r="D119" t="str">
        <f t="shared" ca="1" si="275"/>
        <v>Taber Wind Facility</v>
      </c>
      <c r="E119" s="51">
        <v>32860.6201373</v>
      </c>
      <c r="F119" s="51">
        <v>18927.9261616</v>
      </c>
      <c r="G119" s="51">
        <v>28335.754179</v>
      </c>
      <c r="H119" s="51">
        <v>16213.251910999999</v>
      </c>
      <c r="I119" s="51">
        <v>18113.676371199999</v>
      </c>
      <c r="J119" s="51">
        <v>20843.542034099999</v>
      </c>
      <c r="K119" s="51">
        <v>9762.9674059000008</v>
      </c>
      <c r="L119" s="51">
        <v>10677.3241963</v>
      </c>
      <c r="M119" s="51">
        <v>13608.642845099999</v>
      </c>
      <c r="N119" s="51">
        <v>19819.573580100001</v>
      </c>
      <c r="O119" s="51">
        <v>16864.9743514</v>
      </c>
      <c r="P119" s="51">
        <v>15274.370091700001</v>
      </c>
      <c r="Q119" s="32">
        <v>1250759.94</v>
      </c>
      <c r="R119" s="32">
        <v>563769.5</v>
      </c>
      <c r="S119" s="32">
        <v>917165.86</v>
      </c>
      <c r="T119" s="32">
        <v>503835.43</v>
      </c>
      <c r="U119" s="32">
        <v>294155.65999999997</v>
      </c>
      <c r="V119" s="32">
        <v>461620.75</v>
      </c>
      <c r="W119" s="32">
        <v>198204.08</v>
      </c>
      <c r="X119" s="32">
        <v>442845.2</v>
      </c>
      <c r="Y119" s="32">
        <v>623715.32999999996</v>
      </c>
      <c r="Z119" s="32">
        <v>1398585.56</v>
      </c>
      <c r="AA119" s="32">
        <v>1003260.68</v>
      </c>
      <c r="AB119" s="32">
        <v>758410.35</v>
      </c>
      <c r="AC119" s="2">
        <v>0.84</v>
      </c>
      <c r="AD119" s="2">
        <v>0.84</v>
      </c>
      <c r="AE119" s="2">
        <v>0.84</v>
      </c>
      <c r="AF119" s="2">
        <v>0.84</v>
      </c>
      <c r="AG119" s="2">
        <v>0.84</v>
      </c>
      <c r="AH119" s="2">
        <v>0.84</v>
      </c>
      <c r="AI119" s="2">
        <v>0.84</v>
      </c>
      <c r="AJ119" s="2">
        <v>0.22</v>
      </c>
      <c r="AK119" s="2">
        <v>0.22</v>
      </c>
      <c r="AL119" s="2">
        <v>0.22</v>
      </c>
      <c r="AM119" s="2">
        <v>0.22</v>
      </c>
      <c r="AN119" s="2">
        <v>0.22</v>
      </c>
      <c r="AO119" s="33">
        <v>10506.38</v>
      </c>
      <c r="AP119" s="33">
        <v>4735.66</v>
      </c>
      <c r="AQ119" s="33">
        <v>7704.19</v>
      </c>
      <c r="AR119" s="33">
        <v>4232.22</v>
      </c>
      <c r="AS119" s="33">
        <v>2470.91</v>
      </c>
      <c r="AT119" s="33">
        <v>3877.61</v>
      </c>
      <c r="AU119" s="33">
        <v>1664.91</v>
      </c>
      <c r="AV119" s="33">
        <v>974.26</v>
      </c>
      <c r="AW119" s="33">
        <v>1372.17</v>
      </c>
      <c r="AX119" s="33">
        <v>3076.89</v>
      </c>
      <c r="AY119" s="33">
        <v>2207.17</v>
      </c>
      <c r="AZ119" s="33">
        <v>1668.5</v>
      </c>
      <c r="BA119" s="31">
        <f t="shared" si="236"/>
        <v>125.08</v>
      </c>
      <c r="BB119" s="31">
        <f t="shared" si="237"/>
        <v>56.38</v>
      </c>
      <c r="BC119" s="31">
        <f t="shared" si="238"/>
        <v>91.72</v>
      </c>
      <c r="BD119" s="31">
        <f t="shared" si="239"/>
        <v>-1813.81</v>
      </c>
      <c r="BE119" s="31">
        <f t="shared" si="240"/>
        <v>-1058.96</v>
      </c>
      <c r="BF119" s="31">
        <f t="shared" si="241"/>
        <v>-1661.83</v>
      </c>
      <c r="BG119" s="31">
        <f t="shared" si="242"/>
        <v>-713.53</v>
      </c>
      <c r="BH119" s="31">
        <f t="shared" si="243"/>
        <v>-3985.61</v>
      </c>
      <c r="BI119" s="31">
        <f t="shared" si="244"/>
        <v>-5613.44</v>
      </c>
      <c r="BJ119" s="31">
        <f t="shared" si="245"/>
        <v>-7692.22</v>
      </c>
      <c r="BK119" s="31">
        <f t="shared" si="246"/>
        <v>-5517.93</v>
      </c>
      <c r="BL119" s="31">
        <f t="shared" si="247"/>
        <v>-4171.26</v>
      </c>
      <c r="BM119" s="6">
        <v>-4.0000000000000002E-4</v>
      </c>
      <c r="BN119" s="6">
        <v>-4.0000000000000002E-4</v>
      </c>
      <c r="BO119" s="6">
        <v>-4.0000000000000002E-4</v>
      </c>
      <c r="BP119" s="6">
        <v>-4.0000000000000002E-4</v>
      </c>
      <c r="BQ119" s="6">
        <v>-4.0000000000000002E-4</v>
      </c>
      <c r="BR119" s="6">
        <v>-4.0000000000000002E-4</v>
      </c>
      <c r="BS119" s="6">
        <v>-4.0000000000000002E-4</v>
      </c>
      <c r="BT119" s="6">
        <v>-4.0000000000000002E-4</v>
      </c>
      <c r="BU119" s="6">
        <v>-4.0000000000000002E-4</v>
      </c>
      <c r="BV119" s="6">
        <v>-4.0000000000000002E-4</v>
      </c>
      <c r="BW119" s="6">
        <v>-4.0000000000000002E-4</v>
      </c>
      <c r="BX119" s="6">
        <v>-4.0000000000000002E-4</v>
      </c>
      <c r="BY119" s="31">
        <v>-500.3</v>
      </c>
      <c r="BZ119" s="31">
        <v>-225.51</v>
      </c>
      <c r="CA119" s="31">
        <v>-366.87</v>
      </c>
      <c r="CB119" s="31">
        <v>-201.53</v>
      </c>
      <c r="CC119" s="31">
        <v>-117.66</v>
      </c>
      <c r="CD119" s="31">
        <v>-184.65</v>
      </c>
      <c r="CE119" s="31">
        <v>-79.28</v>
      </c>
      <c r="CF119" s="31">
        <v>-177.14</v>
      </c>
      <c r="CG119" s="31">
        <v>-249.49</v>
      </c>
      <c r="CH119" s="31">
        <v>-559.42999999999995</v>
      </c>
      <c r="CI119" s="31">
        <v>-401.3</v>
      </c>
      <c r="CJ119" s="31">
        <v>-303.36</v>
      </c>
      <c r="CK119" s="32">
        <f t="shared" si="248"/>
        <v>-5003.04</v>
      </c>
      <c r="CL119" s="32">
        <f t="shared" si="249"/>
        <v>-2255.08</v>
      </c>
      <c r="CM119" s="32">
        <f t="shared" si="250"/>
        <v>-3668.66</v>
      </c>
      <c r="CN119" s="32">
        <f t="shared" si="251"/>
        <v>-2015.34</v>
      </c>
      <c r="CO119" s="32">
        <f t="shared" si="252"/>
        <v>-1176.6199999999999</v>
      </c>
      <c r="CP119" s="32">
        <f t="shared" si="253"/>
        <v>-1846.48</v>
      </c>
      <c r="CQ119" s="32">
        <f t="shared" si="254"/>
        <v>-792.82</v>
      </c>
      <c r="CR119" s="32">
        <f t="shared" si="255"/>
        <v>-1771.38</v>
      </c>
      <c r="CS119" s="32">
        <f t="shared" si="256"/>
        <v>-2494.86</v>
      </c>
      <c r="CT119" s="32">
        <f t="shared" si="257"/>
        <v>-5594.34</v>
      </c>
      <c r="CU119" s="32">
        <f t="shared" si="258"/>
        <v>-4013.04</v>
      </c>
      <c r="CV119" s="32">
        <f t="shared" si="259"/>
        <v>-3033.64</v>
      </c>
      <c r="CW119" s="31">
        <f t="shared" si="260"/>
        <v>-16134.8</v>
      </c>
      <c r="CX119" s="31">
        <f t="shared" si="261"/>
        <v>-7272.63</v>
      </c>
      <c r="CY119" s="31">
        <f t="shared" si="262"/>
        <v>-11831.439999999999</v>
      </c>
      <c r="CZ119" s="31">
        <f t="shared" si="263"/>
        <v>-4635.2800000000007</v>
      </c>
      <c r="DA119" s="31">
        <f t="shared" si="264"/>
        <v>-2706.2299999999996</v>
      </c>
      <c r="DB119" s="31">
        <f t="shared" si="265"/>
        <v>-4246.91</v>
      </c>
      <c r="DC119" s="31">
        <f t="shared" si="266"/>
        <v>-1823.4800000000002</v>
      </c>
      <c r="DD119" s="31">
        <f t="shared" si="267"/>
        <v>1062.8300000000004</v>
      </c>
      <c r="DE119" s="31">
        <f t="shared" si="268"/>
        <v>1496.9199999999992</v>
      </c>
      <c r="DF119" s="31">
        <f t="shared" si="269"/>
        <v>-1538.4399999999996</v>
      </c>
      <c r="DG119" s="31">
        <f t="shared" si="270"/>
        <v>-1103.58</v>
      </c>
      <c r="DH119" s="31">
        <f t="shared" si="271"/>
        <v>-834.23999999999978</v>
      </c>
      <c r="DI119" s="32">
        <f t="shared" si="200"/>
        <v>-806.74</v>
      </c>
      <c r="DJ119" s="32">
        <f t="shared" si="201"/>
        <v>-363.63</v>
      </c>
      <c r="DK119" s="32">
        <f t="shared" si="202"/>
        <v>-591.57000000000005</v>
      </c>
      <c r="DL119" s="32">
        <f t="shared" si="203"/>
        <v>-231.76</v>
      </c>
      <c r="DM119" s="32">
        <f t="shared" si="204"/>
        <v>-135.31</v>
      </c>
      <c r="DN119" s="32">
        <f t="shared" si="205"/>
        <v>-212.35</v>
      </c>
      <c r="DO119" s="32">
        <f t="shared" si="206"/>
        <v>-91.17</v>
      </c>
      <c r="DP119" s="32">
        <f t="shared" si="207"/>
        <v>53.14</v>
      </c>
      <c r="DQ119" s="32">
        <f t="shared" si="208"/>
        <v>74.849999999999994</v>
      </c>
      <c r="DR119" s="32">
        <f t="shared" si="209"/>
        <v>-76.92</v>
      </c>
      <c r="DS119" s="32">
        <f t="shared" si="210"/>
        <v>-55.18</v>
      </c>
      <c r="DT119" s="32">
        <f t="shared" si="211"/>
        <v>-41.71</v>
      </c>
      <c r="DU119" s="31">
        <f t="shared" si="212"/>
        <v>-3949.91</v>
      </c>
      <c r="DV119" s="31">
        <f t="shared" si="213"/>
        <v>-1763.45</v>
      </c>
      <c r="DW119" s="31">
        <f t="shared" si="214"/>
        <v>-2843.08</v>
      </c>
      <c r="DX119" s="31">
        <f t="shared" si="215"/>
        <v>-1103.06</v>
      </c>
      <c r="DY119" s="31">
        <f t="shared" si="216"/>
        <v>-637.9</v>
      </c>
      <c r="DZ119" s="31">
        <f t="shared" si="217"/>
        <v>-991.17</v>
      </c>
      <c r="EA119" s="31">
        <f t="shared" si="218"/>
        <v>-421.47</v>
      </c>
      <c r="EB119" s="31">
        <f t="shared" si="219"/>
        <v>243.18</v>
      </c>
      <c r="EC119" s="31">
        <f t="shared" si="220"/>
        <v>339.01</v>
      </c>
      <c r="ED119" s="31">
        <f t="shared" si="221"/>
        <v>-344.95</v>
      </c>
      <c r="EE119" s="31">
        <f t="shared" si="222"/>
        <v>-244.87</v>
      </c>
      <c r="EF119" s="31">
        <f t="shared" si="223"/>
        <v>-183.23</v>
      </c>
      <c r="EG119" s="32">
        <f t="shared" si="224"/>
        <v>-20891.45</v>
      </c>
      <c r="EH119" s="32">
        <f t="shared" si="225"/>
        <v>-9399.7100000000009</v>
      </c>
      <c r="EI119" s="32">
        <f t="shared" si="226"/>
        <v>-15266.089999999998</v>
      </c>
      <c r="EJ119" s="32">
        <f t="shared" si="227"/>
        <v>-5970.1</v>
      </c>
      <c r="EK119" s="32">
        <f t="shared" si="228"/>
        <v>-3479.4399999999996</v>
      </c>
      <c r="EL119" s="32">
        <f t="shared" si="229"/>
        <v>-5450.43</v>
      </c>
      <c r="EM119" s="32">
        <f t="shared" si="230"/>
        <v>-2336.1200000000003</v>
      </c>
      <c r="EN119" s="32">
        <f t="shared" si="231"/>
        <v>1359.1500000000005</v>
      </c>
      <c r="EO119" s="32">
        <f t="shared" si="232"/>
        <v>1910.7799999999991</v>
      </c>
      <c r="EP119" s="32">
        <f t="shared" si="233"/>
        <v>-1960.3099999999997</v>
      </c>
      <c r="EQ119" s="32">
        <f t="shared" si="234"/>
        <v>-1403.63</v>
      </c>
      <c r="ER119" s="32">
        <f t="shared" si="235"/>
        <v>-1059.1799999999998</v>
      </c>
    </row>
    <row r="120" spans="1:148" x14ac:dyDescent="0.25">
      <c r="A120" t="s">
        <v>520</v>
      </c>
      <c r="B120" s="1" t="s">
        <v>118</v>
      </c>
      <c r="C120" t="str">
        <f t="shared" ca="1" si="274"/>
        <v>TAY1</v>
      </c>
      <c r="D120" t="str">
        <f t="shared" ca="1" si="275"/>
        <v>Taylor Hydro Facility</v>
      </c>
      <c r="H120" s="51">
        <v>1449.7053000000001</v>
      </c>
      <c r="I120" s="51">
        <v>7927.5519999999997</v>
      </c>
      <c r="J120" s="51">
        <v>6878.12</v>
      </c>
      <c r="K120" s="51">
        <v>7040.5734000000002</v>
      </c>
      <c r="L120" s="51">
        <v>3444.2997</v>
      </c>
      <c r="M120" s="51">
        <v>8250.1201999999994</v>
      </c>
      <c r="N120" s="51">
        <v>2042.52</v>
      </c>
      <c r="Q120" s="32"/>
      <c r="R120" s="32"/>
      <c r="S120" s="32"/>
      <c r="T120" s="32">
        <v>24856.85</v>
      </c>
      <c r="U120" s="32">
        <v>222009.08</v>
      </c>
      <c r="V120" s="32">
        <v>345477.52</v>
      </c>
      <c r="W120" s="32">
        <v>565575.24</v>
      </c>
      <c r="X120" s="32">
        <v>286808.74</v>
      </c>
      <c r="Y120" s="32">
        <v>915235.88</v>
      </c>
      <c r="Z120" s="32">
        <v>90900.94</v>
      </c>
      <c r="AA120" s="32"/>
      <c r="AB120" s="32"/>
      <c r="AF120" s="2">
        <v>1.74</v>
      </c>
      <c r="AG120" s="2">
        <v>1.74</v>
      </c>
      <c r="AH120" s="2">
        <v>1.74</v>
      </c>
      <c r="AI120" s="2">
        <v>1.74</v>
      </c>
      <c r="AJ120" s="2">
        <v>1.1200000000000001</v>
      </c>
      <c r="AK120" s="2">
        <v>1.1200000000000001</v>
      </c>
      <c r="AL120" s="2">
        <v>1.1200000000000001</v>
      </c>
      <c r="AO120" s="33"/>
      <c r="AP120" s="33"/>
      <c r="AQ120" s="33"/>
      <c r="AR120" s="33">
        <v>432.51</v>
      </c>
      <c r="AS120" s="33">
        <v>3862.96</v>
      </c>
      <c r="AT120" s="33">
        <v>6011.31</v>
      </c>
      <c r="AU120" s="33">
        <v>9841.01</v>
      </c>
      <c r="AV120" s="33">
        <v>3212.26</v>
      </c>
      <c r="AW120" s="33">
        <v>10250.64</v>
      </c>
      <c r="AX120" s="33">
        <v>1018.09</v>
      </c>
      <c r="AY120" s="33"/>
      <c r="AZ120" s="33"/>
      <c r="BA120" s="31">
        <f t="shared" si="236"/>
        <v>0</v>
      </c>
      <c r="BB120" s="31">
        <f t="shared" si="237"/>
        <v>0</v>
      </c>
      <c r="BC120" s="31">
        <f t="shared" si="238"/>
        <v>0</v>
      </c>
      <c r="BD120" s="31">
        <f t="shared" si="239"/>
        <v>-89.48</v>
      </c>
      <c r="BE120" s="31">
        <f t="shared" si="240"/>
        <v>-799.23</v>
      </c>
      <c r="BF120" s="31">
        <f t="shared" si="241"/>
        <v>-1243.72</v>
      </c>
      <c r="BG120" s="31">
        <f t="shared" si="242"/>
        <v>-2036.07</v>
      </c>
      <c r="BH120" s="31">
        <f t="shared" si="243"/>
        <v>-2581.2800000000002</v>
      </c>
      <c r="BI120" s="31">
        <f t="shared" si="244"/>
        <v>-8237.1200000000008</v>
      </c>
      <c r="BJ120" s="31">
        <f t="shared" si="245"/>
        <v>-499.96</v>
      </c>
      <c r="BK120" s="31">
        <f t="shared" si="246"/>
        <v>0</v>
      </c>
      <c r="BL120" s="31">
        <f t="shared" si="247"/>
        <v>0</v>
      </c>
      <c r="BM120" s="6">
        <v>1.7100000000000001E-2</v>
      </c>
      <c r="BN120" s="6">
        <v>1.7100000000000001E-2</v>
      </c>
      <c r="BO120" s="6">
        <v>1.7100000000000001E-2</v>
      </c>
      <c r="BP120" s="6">
        <v>1.7100000000000001E-2</v>
      </c>
      <c r="BQ120" s="6">
        <v>1.7100000000000001E-2</v>
      </c>
      <c r="BR120" s="6">
        <v>1.7100000000000001E-2</v>
      </c>
      <c r="BS120" s="6">
        <v>1.7100000000000001E-2</v>
      </c>
      <c r="BT120" s="6">
        <v>1.7100000000000001E-2</v>
      </c>
      <c r="BU120" s="6">
        <v>1.7100000000000001E-2</v>
      </c>
      <c r="BV120" s="6">
        <v>1.7100000000000001E-2</v>
      </c>
      <c r="BW120" s="6">
        <v>1.7100000000000001E-2</v>
      </c>
      <c r="BX120" s="6">
        <v>1.7100000000000001E-2</v>
      </c>
      <c r="BY120" s="31">
        <v>0</v>
      </c>
      <c r="BZ120" s="31">
        <v>0</v>
      </c>
      <c r="CA120" s="31">
        <v>0</v>
      </c>
      <c r="CB120" s="31">
        <v>425.05</v>
      </c>
      <c r="CC120" s="31">
        <v>3796.36</v>
      </c>
      <c r="CD120" s="31">
        <v>5907.67</v>
      </c>
      <c r="CE120" s="31">
        <v>9671.34</v>
      </c>
      <c r="CF120" s="31">
        <v>4904.43</v>
      </c>
      <c r="CG120" s="31">
        <v>15650.53</v>
      </c>
      <c r="CH120" s="31">
        <v>1554.41</v>
      </c>
      <c r="CI120" s="31">
        <v>0</v>
      </c>
      <c r="CJ120" s="31">
        <v>0</v>
      </c>
      <c r="CK120" s="32">
        <f t="shared" si="248"/>
        <v>0</v>
      </c>
      <c r="CL120" s="32">
        <f t="shared" si="249"/>
        <v>0</v>
      </c>
      <c r="CM120" s="32">
        <f t="shared" si="250"/>
        <v>0</v>
      </c>
      <c r="CN120" s="32">
        <f t="shared" si="251"/>
        <v>-99.43</v>
      </c>
      <c r="CO120" s="32">
        <f t="shared" si="252"/>
        <v>-888.04</v>
      </c>
      <c r="CP120" s="32">
        <f t="shared" si="253"/>
        <v>-1381.91</v>
      </c>
      <c r="CQ120" s="32">
        <f t="shared" si="254"/>
        <v>-2262.3000000000002</v>
      </c>
      <c r="CR120" s="32">
        <f t="shared" si="255"/>
        <v>-1147.23</v>
      </c>
      <c r="CS120" s="32">
        <f t="shared" si="256"/>
        <v>-3660.94</v>
      </c>
      <c r="CT120" s="32">
        <f t="shared" si="257"/>
        <v>-363.6</v>
      </c>
      <c r="CU120" s="32">
        <f t="shared" si="258"/>
        <v>0</v>
      </c>
      <c r="CV120" s="32">
        <f t="shared" si="259"/>
        <v>0</v>
      </c>
      <c r="CW120" s="31">
        <f t="shared" si="260"/>
        <v>0</v>
      </c>
      <c r="CX120" s="31">
        <f t="shared" si="261"/>
        <v>0</v>
      </c>
      <c r="CY120" s="31">
        <f t="shared" si="262"/>
        <v>0</v>
      </c>
      <c r="CZ120" s="31">
        <f t="shared" si="263"/>
        <v>-17.409999999999982</v>
      </c>
      <c r="DA120" s="31">
        <f t="shared" si="264"/>
        <v>-155.40999999999985</v>
      </c>
      <c r="DB120" s="31">
        <f t="shared" si="265"/>
        <v>-241.83000000000015</v>
      </c>
      <c r="DC120" s="31">
        <f t="shared" si="266"/>
        <v>-395.90000000000032</v>
      </c>
      <c r="DD120" s="31">
        <f t="shared" si="267"/>
        <v>3126.2200000000003</v>
      </c>
      <c r="DE120" s="31">
        <f t="shared" si="268"/>
        <v>9976.0700000000015</v>
      </c>
      <c r="DF120" s="31">
        <f t="shared" si="269"/>
        <v>672.67999999999984</v>
      </c>
      <c r="DG120" s="31">
        <f t="shared" si="270"/>
        <v>0</v>
      </c>
      <c r="DH120" s="31">
        <f t="shared" si="271"/>
        <v>0</v>
      </c>
      <c r="DI120" s="32">
        <f t="shared" si="200"/>
        <v>0</v>
      </c>
      <c r="DJ120" s="32">
        <f t="shared" si="201"/>
        <v>0</v>
      </c>
      <c r="DK120" s="32">
        <f t="shared" si="202"/>
        <v>0</v>
      </c>
      <c r="DL120" s="32">
        <f t="shared" si="203"/>
        <v>-0.87</v>
      </c>
      <c r="DM120" s="32">
        <f t="shared" si="204"/>
        <v>-7.77</v>
      </c>
      <c r="DN120" s="32">
        <f t="shared" si="205"/>
        <v>-12.09</v>
      </c>
      <c r="DO120" s="32">
        <f t="shared" si="206"/>
        <v>-19.8</v>
      </c>
      <c r="DP120" s="32">
        <f t="shared" si="207"/>
        <v>156.31</v>
      </c>
      <c r="DQ120" s="32">
        <f t="shared" si="208"/>
        <v>498.8</v>
      </c>
      <c r="DR120" s="32">
        <f t="shared" si="209"/>
        <v>33.630000000000003</v>
      </c>
      <c r="DS120" s="32">
        <f t="shared" si="210"/>
        <v>0</v>
      </c>
      <c r="DT120" s="32">
        <f t="shared" si="211"/>
        <v>0</v>
      </c>
      <c r="DU120" s="31">
        <f t="shared" si="212"/>
        <v>0</v>
      </c>
      <c r="DV120" s="31">
        <f t="shared" si="213"/>
        <v>0</v>
      </c>
      <c r="DW120" s="31">
        <f t="shared" si="214"/>
        <v>0</v>
      </c>
      <c r="DX120" s="31">
        <f t="shared" si="215"/>
        <v>-4.1399999999999997</v>
      </c>
      <c r="DY120" s="31">
        <f t="shared" si="216"/>
        <v>-36.630000000000003</v>
      </c>
      <c r="DZ120" s="31">
        <f t="shared" si="217"/>
        <v>-56.44</v>
      </c>
      <c r="EA120" s="31">
        <f t="shared" si="218"/>
        <v>-91.51</v>
      </c>
      <c r="EB120" s="31">
        <f t="shared" si="219"/>
        <v>715.29</v>
      </c>
      <c r="EC120" s="31">
        <f t="shared" si="220"/>
        <v>2259.3200000000002</v>
      </c>
      <c r="ED120" s="31">
        <f t="shared" si="221"/>
        <v>150.83000000000001</v>
      </c>
      <c r="EE120" s="31">
        <f t="shared" si="222"/>
        <v>0</v>
      </c>
      <c r="EF120" s="31">
        <f t="shared" si="223"/>
        <v>0</v>
      </c>
      <c r="EG120" s="32">
        <f t="shared" si="224"/>
        <v>0</v>
      </c>
      <c r="EH120" s="32">
        <f t="shared" si="225"/>
        <v>0</v>
      </c>
      <c r="EI120" s="32">
        <f t="shared" si="226"/>
        <v>0</v>
      </c>
      <c r="EJ120" s="32">
        <f t="shared" si="227"/>
        <v>-22.419999999999984</v>
      </c>
      <c r="EK120" s="32">
        <f t="shared" si="228"/>
        <v>-199.80999999999986</v>
      </c>
      <c r="EL120" s="32">
        <f t="shared" si="229"/>
        <v>-310.36000000000013</v>
      </c>
      <c r="EM120" s="32">
        <f t="shared" si="230"/>
        <v>-507.21000000000032</v>
      </c>
      <c r="EN120" s="32">
        <f t="shared" si="231"/>
        <v>3997.82</v>
      </c>
      <c r="EO120" s="32">
        <f t="shared" si="232"/>
        <v>12734.19</v>
      </c>
      <c r="EP120" s="32">
        <f t="shared" si="233"/>
        <v>857.13999999999987</v>
      </c>
      <c r="EQ120" s="32">
        <f t="shared" si="234"/>
        <v>0</v>
      </c>
      <c r="ER120" s="32">
        <f t="shared" si="235"/>
        <v>0</v>
      </c>
    </row>
    <row r="121" spans="1:148" x14ac:dyDescent="0.25">
      <c r="A121" t="s">
        <v>446</v>
      </c>
      <c r="B121" s="1" t="s">
        <v>141</v>
      </c>
      <c r="C121" t="str">
        <f t="shared" ca="1" si="274"/>
        <v>TC01</v>
      </c>
      <c r="D121" t="str">
        <f t="shared" ca="1" si="275"/>
        <v>Carseland Industrial System</v>
      </c>
      <c r="E121" s="51">
        <v>45488.631500000003</v>
      </c>
      <c r="F121" s="51">
        <v>42879.075499999999</v>
      </c>
      <c r="G121" s="51">
        <v>39185.211900000002</v>
      </c>
      <c r="H121" s="51">
        <v>45893.338600000003</v>
      </c>
      <c r="I121" s="51">
        <v>47190.0101</v>
      </c>
      <c r="J121" s="51">
        <v>44830.821300000003</v>
      </c>
      <c r="K121" s="51">
        <v>47380.3845</v>
      </c>
      <c r="L121" s="51">
        <v>48511.307699999998</v>
      </c>
      <c r="M121" s="51">
        <v>52265.734900000003</v>
      </c>
      <c r="N121" s="51">
        <v>46776.252699999997</v>
      </c>
      <c r="O121" s="51">
        <v>46407.406900000002</v>
      </c>
      <c r="P121" s="51">
        <v>46251.981500000002</v>
      </c>
      <c r="Q121" s="32">
        <v>4802425.5199999996</v>
      </c>
      <c r="R121" s="32">
        <v>1918438.33</v>
      </c>
      <c r="S121" s="32">
        <v>2379601</v>
      </c>
      <c r="T121" s="32">
        <v>1988392.26</v>
      </c>
      <c r="U121" s="32">
        <v>1398411.67</v>
      </c>
      <c r="V121" s="32">
        <v>2271881.27</v>
      </c>
      <c r="W121" s="32">
        <v>3351016.53</v>
      </c>
      <c r="X121" s="32">
        <v>2918275.33</v>
      </c>
      <c r="Y121" s="32">
        <v>6054995.4800000004</v>
      </c>
      <c r="Z121" s="32">
        <v>4616001.16</v>
      </c>
      <c r="AA121" s="32">
        <v>4271689.32</v>
      </c>
      <c r="AB121" s="32">
        <v>2621629.91</v>
      </c>
      <c r="AC121" s="2">
        <v>0.99</v>
      </c>
      <c r="AD121" s="2">
        <v>0.99</v>
      </c>
      <c r="AE121" s="2">
        <v>0.99</v>
      </c>
      <c r="AF121" s="2">
        <v>0.99</v>
      </c>
      <c r="AG121" s="2">
        <v>0.99</v>
      </c>
      <c r="AH121" s="2">
        <v>0.99</v>
      </c>
      <c r="AI121" s="2">
        <v>0.99</v>
      </c>
      <c r="AJ121" s="2">
        <v>0.36</v>
      </c>
      <c r="AK121" s="2">
        <v>0.36</v>
      </c>
      <c r="AL121" s="2">
        <v>0.36</v>
      </c>
      <c r="AM121" s="2">
        <v>0.36</v>
      </c>
      <c r="AN121" s="2">
        <v>0.36</v>
      </c>
      <c r="AO121" s="33">
        <v>47544.01</v>
      </c>
      <c r="AP121" s="33">
        <v>18992.54</v>
      </c>
      <c r="AQ121" s="33">
        <v>23558.05</v>
      </c>
      <c r="AR121" s="33">
        <v>19685.080000000002</v>
      </c>
      <c r="AS121" s="33">
        <v>13844.28</v>
      </c>
      <c r="AT121" s="33">
        <v>22491.62</v>
      </c>
      <c r="AU121" s="33">
        <v>33175.06</v>
      </c>
      <c r="AV121" s="33">
        <v>10505.79</v>
      </c>
      <c r="AW121" s="33">
        <v>21797.98</v>
      </c>
      <c r="AX121" s="33">
        <v>16617.599999999999</v>
      </c>
      <c r="AY121" s="33">
        <v>15378.08</v>
      </c>
      <c r="AZ121" s="33">
        <v>9437.8700000000008</v>
      </c>
      <c r="BA121" s="31">
        <f t="shared" si="236"/>
        <v>480.24</v>
      </c>
      <c r="BB121" s="31">
        <f t="shared" si="237"/>
        <v>191.84</v>
      </c>
      <c r="BC121" s="31">
        <f t="shared" si="238"/>
        <v>237.96</v>
      </c>
      <c r="BD121" s="31">
        <f t="shared" si="239"/>
        <v>-7158.21</v>
      </c>
      <c r="BE121" s="31">
        <f t="shared" si="240"/>
        <v>-5034.28</v>
      </c>
      <c r="BF121" s="31">
        <f t="shared" si="241"/>
        <v>-8178.77</v>
      </c>
      <c r="BG121" s="31">
        <f t="shared" si="242"/>
        <v>-12063.66</v>
      </c>
      <c r="BH121" s="31">
        <f t="shared" si="243"/>
        <v>-26264.48</v>
      </c>
      <c r="BI121" s="31">
        <f t="shared" si="244"/>
        <v>-54494.96</v>
      </c>
      <c r="BJ121" s="31">
        <f t="shared" si="245"/>
        <v>-25388.01</v>
      </c>
      <c r="BK121" s="31">
        <f t="shared" si="246"/>
        <v>-23494.29</v>
      </c>
      <c r="BL121" s="31">
        <f t="shared" si="247"/>
        <v>-14418.96</v>
      </c>
      <c r="BM121" s="6">
        <v>-1.43E-2</v>
      </c>
      <c r="BN121" s="6">
        <v>-1.43E-2</v>
      </c>
      <c r="BO121" s="6">
        <v>-1.43E-2</v>
      </c>
      <c r="BP121" s="6">
        <v>-1.43E-2</v>
      </c>
      <c r="BQ121" s="6">
        <v>-1.43E-2</v>
      </c>
      <c r="BR121" s="6">
        <v>-1.43E-2</v>
      </c>
      <c r="BS121" s="6">
        <v>-1.43E-2</v>
      </c>
      <c r="BT121" s="6">
        <v>-1.43E-2</v>
      </c>
      <c r="BU121" s="6">
        <v>-1.43E-2</v>
      </c>
      <c r="BV121" s="6">
        <v>-1.43E-2</v>
      </c>
      <c r="BW121" s="6">
        <v>-1.43E-2</v>
      </c>
      <c r="BX121" s="6">
        <v>-1.43E-2</v>
      </c>
      <c r="BY121" s="31">
        <v>-68674.679999999993</v>
      </c>
      <c r="BZ121" s="31">
        <v>-27433.67</v>
      </c>
      <c r="CA121" s="31">
        <v>-34028.29</v>
      </c>
      <c r="CB121" s="31">
        <v>-28434.01</v>
      </c>
      <c r="CC121" s="31">
        <v>-19997.29</v>
      </c>
      <c r="CD121" s="31">
        <v>-32487.9</v>
      </c>
      <c r="CE121" s="31">
        <v>-47919.54</v>
      </c>
      <c r="CF121" s="31">
        <v>-41731.339999999997</v>
      </c>
      <c r="CG121" s="31">
        <v>-86586.44</v>
      </c>
      <c r="CH121" s="31">
        <v>-66008.820000000007</v>
      </c>
      <c r="CI121" s="31">
        <v>-61085.16</v>
      </c>
      <c r="CJ121" s="31">
        <v>-37489.31</v>
      </c>
      <c r="CK121" s="32">
        <f t="shared" si="248"/>
        <v>-19209.7</v>
      </c>
      <c r="CL121" s="32">
        <f t="shared" si="249"/>
        <v>-7673.75</v>
      </c>
      <c r="CM121" s="32">
        <f t="shared" si="250"/>
        <v>-9518.4</v>
      </c>
      <c r="CN121" s="32">
        <f t="shared" si="251"/>
        <v>-7953.57</v>
      </c>
      <c r="CO121" s="32">
        <f t="shared" si="252"/>
        <v>-5593.65</v>
      </c>
      <c r="CP121" s="32">
        <f t="shared" si="253"/>
        <v>-9087.5300000000007</v>
      </c>
      <c r="CQ121" s="32">
        <f t="shared" si="254"/>
        <v>-13404.07</v>
      </c>
      <c r="CR121" s="32">
        <f t="shared" si="255"/>
        <v>-11673.1</v>
      </c>
      <c r="CS121" s="32">
        <f t="shared" si="256"/>
        <v>-24219.98</v>
      </c>
      <c r="CT121" s="32">
        <f t="shared" si="257"/>
        <v>-18464</v>
      </c>
      <c r="CU121" s="32">
        <f t="shared" si="258"/>
        <v>-17086.759999999998</v>
      </c>
      <c r="CV121" s="32">
        <f t="shared" si="259"/>
        <v>-10486.52</v>
      </c>
      <c r="CW121" s="31">
        <f t="shared" si="260"/>
        <v>-135908.62999999998</v>
      </c>
      <c r="CX121" s="31">
        <f t="shared" si="261"/>
        <v>-54291.799999999996</v>
      </c>
      <c r="CY121" s="31">
        <f t="shared" si="262"/>
        <v>-67342.700000000012</v>
      </c>
      <c r="CZ121" s="31">
        <f t="shared" si="263"/>
        <v>-48914.450000000004</v>
      </c>
      <c r="DA121" s="31">
        <f t="shared" si="264"/>
        <v>-34400.94</v>
      </c>
      <c r="DB121" s="31">
        <f t="shared" si="265"/>
        <v>-55888.28</v>
      </c>
      <c r="DC121" s="31">
        <f t="shared" si="266"/>
        <v>-82435.009999999995</v>
      </c>
      <c r="DD121" s="31">
        <f t="shared" si="267"/>
        <v>-37645.75</v>
      </c>
      <c r="DE121" s="31">
        <f t="shared" si="268"/>
        <v>-78109.440000000002</v>
      </c>
      <c r="DF121" s="31">
        <f t="shared" si="269"/>
        <v>-75702.410000000018</v>
      </c>
      <c r="DG121" s="31">
        <f t="shared" si="270"/>
        <v>-70055.709999999992</v>
      </c>
      <c r="DH121" s="31">
        <f t="shared" si="271"/>
        <v>-42994.740000000005</v>
      </c>
      <c r="DI121" s="32">
        <f t="shared" si="200"/>
        <v>-6795.43</v>
      </c>
      <c r="DJ121" s="32">
        <f t="shared" si="201"/>
        <v>-2714.59</v>
      </c>
      <c r="DK121" s="32">
        <f t="shared" si="202"/>
        <v>-3367.14</v>
      </c>
      <c r="DL121" s="32">
        <f t="shared" si="203"/>
        <v>-2445.7199999999998</v>
      </c>
      <c r="DM121" s="32">
        <f t="shared" si="204"/>
        <v>-1720.05</v>
      </c>
      <c r="DN121" s="32">
        <f t="shared" si="205"/>
        <v>-2794.41</v>
      </c>
      <c r="DO121" s="32">
        <f t="shared" si="206"/>
        <v>-4121.75</v>
      </c>
      <c r="DP121" s="32">
        <f t="shared" si="207"/>
        <v>-1882.29</v>
      </c>
      <c r="DQ121" s="32">
        <f t="shared" si="208"/>
        <v>-3905.47</v>
      </c>
      <c r="DR121" s="32">
        <f t="shared" si="209"/>
        <v>-3785.12</v>
      </c>
      <c r="DS121" s="32">
        <f t="shared" si="210"/>
        <v>-3502.79</v>
      </c>
      <c r="DT121" s="32">
        <f t="shared" si="211"/>
        <v>-2149.7399999999998</v>
      </c>
      <c r="DU121" s="31">
        <f t="shared" si="212"/>
        <v>-33271.410000000003</v>
      </c>
      <c r="DV121" s="31">
        <f t="shared" si="213"/>
        <v>-13164.56</v>
      </c>
      <c r="DW121" s="31">
        <f t="shared" si="214"/>
        <v>-16182.38</v>
      </c>
      <c r="DX121" s="31">
        <f t="shared" si="215"/>
        <v>-11640.16</v>
      </c>
      <c r="DY121" s="31">
        <f t="shared" si="216"/>
        <v>-8108.84</v>
      </c>
      <c r="DZ121" s="31">
        <f t="shared" si="217"/>
        <v>-13043.56</v>
      </c>
      <c r="EA121" s="31">
        <f t="shared" si="218"/>
        <v>-19053.39</v>
      </c>
      <c r="EB121" s="31">
        <f t="shared" si="219"/>
        <v>-8613.4599999999991</v>
      </c>
      <c r="EC121" s="31">
        <f t="shared" si="220"/>
        <v>-17689.740000000002</v>
      </c>
      <c r="ED121" s="31">
        <f t="shared" si="221"/>
        <v>-16973.97</v>
      </c>
      <c r="EE121" s="31">
        <f t="shared" si="222"/>
        <v>-15544.7</v>
      </c>
      <c r="EF121" s="31">
        <f t="shared" si="223"/>
        <v>-9443.2099999999991</v>
      </c>
      <c r="EG121" s="32">
        <f t="shared" si="224"/>
        <v>-175975.46999999997</v>
      </c>
      <c r="EH121" s="32">
        <f t="shared" si="225"/>
        <v>-70170.95</v>
      </c>
      <c r="EI121" s="32">
        <f t="shared" si="226"/>
        <v>-86892.220000000016</v>
      </c>
      <c r="EJ121" s="32">
        <f t="shared" si="227"/>
        <v>-63000.33</v>
      </c>
      <c r="EK121" s="32">
        <f t="shared" si="228"/>
        <v>-44229.83</v>
      </c>
      <c r="EL121" s="32">
        <f t="shared" si="229"/>
        <v>-71726.25</v>
      </c>
      <c r="EM121" s="32">
        <f t="shared" si="230"/>
        <v>-105610.15</v>
      </c>
      <c r="EN121" s="32">
        <f t="shared" si="231"/>
        <v>-48141.5</v>
      </c>
      <c r="EO121" s="32">
        <f t="shared" si="232"/>
        <v>-99704.650000000009</v>
      </c>
      <c r="EP121" s="32">
        <f t="shared" si="233"/>
        <v>-96461.500000000015</v>
      </c>
      <c r="EQ121" s="32">
        <f t="shared" si="234"/>
        <v>-89103.199999999983</v>
      </c>
      <c r="ER121" s="32">
        <f t="shared" si="235"/>
        <v>-54587.69</v>
      </c>
    </row>
    <row r="122" spans="1:148" x14ac:dyDescent="0.25">
      <c r="A122" t="s">
        <v>446</v>
      </c>
      <c r="B122" s="1" t="s">
        <v>142</v>
      </c>
      <c r="C122" t="str">
        <f t="shared" ca="1" si="274"/>
        <v>TC02</v>
      </c>
      <c r="D122" t="str">
        <f t="shared" ca="1" si="275"/>
        <v>Redwater Industrial System</v>
      </c>
      <c r="E122" s="51">
        <v>11923.3986</v>
      </c>
      <c r="F122" s="51">
        <v>10736.766900000001</v>
      </c>
      <c r="G122" s="51">
        <v>10315.504499999999</v>
      </c>
      <c r="H122" s="51">
        <v>9633.6967999999997</v>
      </c>
      <c r="I122" s="51">
        <v>9641.1507999999994</v>
      </c>
      <c r="J122" s="51">
        <v>10708.279500000001</v>
      </c>
      <c r="K122" s="51">
        <v>10104.829100000001</v>
      </c>
      <c r="L122" s="51">
        <v>10374.185100000001</v>
      </c>
      <c r="M122" s="51">
        <v>12226.565699999999</v>
      </c>
      <c r="N122" s="51">
        <v>10870.459199999999</v>
      </c>
      <c r="O122" s="51">
        <v>10074.486000000001</v>
      </c>
      <c r="P122" s="51">
        <v>10787.0887</v>
      </c>
      <c r="Q122" s="32">
        <v>1189738.05</v>
      </c>
      <c r="R122" s="32">
        <v>466552.18</v>
      </c>
      <c r="S122" s="32">
        <v>643889.39</v>
      </c>
      <c r="T122" s="32">
        <v>473114.45</v>
      </c>
      <c r="U122" s="32">
        <v>246658.19</v>
      </c>
      <c r="V122" s="32">
        <v>444690.7</v>
      </c>
      <c r="W122" s="32">
        <v>533827.66</v>
      </c>
      <c r="X122" s="32">
        <v>466707.3</v>
      </c>
      <c r="Y122" s="32">
        <v>1392984.24</v>
      </c>
      <c r="Z122" s="32">
        <v>976539.56</v>
      </c>
      <c r="AA122" s="32">
        <v>868302.86</v>
      </c>
      <c r="AB122" s="32">
        <v>639037.23</v>
      </c>
      <c r="AC122" s="2">
        <v>3.24</v>
      </c>
      <c r="AD122" s="2">
        <v>3.24</v>
      </c>
      <c r="AE122" s="2">
        <v>3.24</v>
      </c>
      <c r="AF122" s="2">
        <v>3.24</v>
      </c>
      <c r="AG122" s="2">
        <v>3.24</v>
      </c>
      <c r="AH122" s="2">
        <v>3.24</v>
      </c>
      <c r="AI122" s="2">
        <v>3.24</v>
      </c>
      <c r="AJ122" s="2">
        <v>2.63</v>
      </c>
      <c r="AK122" s="2">
        <v>2.63</v>
      </c>
      <c r="AL122" s="2">
        <v>2.63</v>
      </c>
      <c r="AM122" s="2">
        <v>2.63</v>
      </c>
      <c r="AN122" s="2">
        <v>2.63</v>
      </c>
      <c r="AO122" s="33">
        <v>38547.51</v>
      </c>
      <c r="AP122" s="33">
        <v>15116.29</v>
      </c>
      <c r="AQ122" s="33">
        <v>20862.02</v>
      </c>
      <c r="AR122" s="33">
        <v>15328.91</v>
      </c>
      <c r="AS122" s="33">
        <v>7991.73</v>
      </c>
      <c r="AT122" s="33">
        <v>14407.98</v>
      </c>
      <c r="AU122" s="33">
        <v>17296.02</v>
      </c>
      <c r="AV122" s="33">
        <v>12274.4</v>
      </c>
      <c r="AW122" s="33">
        <v>36635.49</v>
      </c>
      <c r="AX122" s="33">
        <v>25682.99</v>
      </c>
      <c r="AY122" s="33">
        <v>22836.37</v>
      </c>
      <c r="AZ122" s="33">
        <v>16806.68</v>
      </c>
      <c r="BA122" s="31">
        <f t="shared" si="236"/>
        <v>118.97</v>
      </c>
      <c r="BB122" s="31">
        <f t="shared" si="237"/>
        <v>46.66</v>
      </c>
      <c r="BC122" s="31">
        <f t="shared" si="238"/>
        <v>64.39</v>
      </c>
      <c r="BD122" s="31">
        <f t="shared" si="239"/>
        <v>-1703.21</v>
      </c>
      <c r="BE122" s="31">
        <f t="shared" si="240"/>
        <v>-887.97</v>
      </c>
      <c r="BF122" s="31">
        <f t="shared" si="241"/>
        <v>-1600.89</v>
      </c>
      <c r="BG122" s="31">
        <f t="shared" si="242"/>
        <v>-1921.78</v>
      </c>
      <c r="BH122" s="31">
        <f t="shared" si="243"/>
        <v>-4200.37</v>
      </c>
      <c r="BI122" s="31">
        <f t="shared" si="244"/>
        <v>-12536.86</v>
      </c>
      <c r="BJ122" s="31">
        <f t="shared" si="245"/>
        <v>-5370.97</v>
      </c>
      <c r="BK122" s="31">
        <f t="shared" si="246"/>
        <v>-4775.67</v>
      </c>
      <c r="BL122" s="31">
        <f t="shared" si="247"/>
        <v>-3514.7</v>
      </c>
      <c r="BM122" s="6">
        <v>3.6700000000000003E-2</v>
      </c>
      <c r="BN122" s="6">
        <v>3.6700000000000003E-2</v>
      </c>
      <c r="BO122" s="6">
        <v>3.6700000000000003E-2</v>
      </c>
      <c r="BP122" s="6">
        <v>3.6700000000000003E-2</v>
      </c>
      <c r="BQ122" s="6">
        <v>3.6700000000000003E-2</v>
      </c>
      <c r="BR122" s="6">
        <v>3.6700000000000003E-2</v>
      </c>
      <c r="BS122" s="6">
        <v>3.6700000000000003E-2</v>
      </c>
      <c r="BT122" s="6">
        <v>3.6700000000000003E-2</v>
      </c>
      <c r="BU122" s="6">
        <v>3.6700000000000003E-2</v>
      </c>
      <c r="BV122" s="6">
        <v>3.6700000000000003E-2</v>
      </c>
      <c r="BW122" s="6">
        <v>3.6700000000000003E-2</v>
      </c>
      <c r="BX122" s="6">
        <v>3.6700000000000003E-2</v>
      </c>
      <c r="BY122" s="31">
        <v>43663.39</v>
      </c>
      <c r="BZ122" s="31">
        <v>17122.47</v>
      </c>
      <c r="CA122" s="31">
        <v>23630.74</v>
      </c>
      <c r="CB122" s="31">
        <v>17363.3</v>
      </c>
      <c r="CC122" s="31">
        <v>9052.36</v>
      </c>
      <c r="CD122" s="31">
        <v>16320.15</v>
      </c>
      <c r="CE122" s="31">
        <v>19591.48</v>
      </c>
      <c r="CF122" s="31">
        <v>17128.16</v>
      </c>
      <c r="CG122" s="31">
        <v>51122.52</v>
      </c>
      <c r="CH122" s="31">
        <v>35839</v>
      </c>
      <c r="CI122" s="31">
        <v>31866.71</v>
      </c>
      <c r="CJ122" s="31">
        <v>23452.67</v>
      </c>
      <c r="CK122" s="32">
        <f t="shared" si="248"/>
        <v>-4758.95</v>
      </c>
      <c r="CL122" s="32">
        <f t="shared" si="249"/>
        <v>-1866.21</v>
      </c>
      <c r="CM122" s="32">
        <f t="shared" si="250"/>
        <v>-2575.56</v>
      </c>
      <c r="CN122" s="32">
        <f t="shared" si="251"/>
        <v>-1892.46</v>
      </c>
      <c r="CO122" s="32">
        <f t="shared" si="252"/>
        <v>-986.63</v>
      </c>
      <c r="CP122" s="32">
        <f t="shared" si="253"/>
        <v>-1778.76</v>
      </c>
      <c r="CQ122" s="32">
        <f t="shared" si="254"/>
        <v>-2135.31</v>
      </c>
      <c r="CR122" s="32">
        <f t="shared" si="255"/>
        <v>-1866.83</v>
      </c>
      <c r="CS122" s="32">
        <f t="shared" si="256"/>
        <v>-5571.94</v>
      </c>
      <c r="CT122" s="32">
        <f t="shared" si="257"/>
        <v>-3906.16</v>
      </c>
      <c r="CU122" s="32">
        <f t="shared" si="258"/>
        <v>-3473.21</v>
      </c>
      <c r="CV122" s="32">
        <f t="shared" si="259"/>
        <v>-2556.15</v>
      </c>
      <c r="CW122" s="31">
        <f t="shared" si="260"/>
        <v>237.96000000000029</v>
      </c>
      <c r="CX122" s="31">
        <f t="shared" si="261"/>
        <v>93.310000000001168</v>
      </c>
      <c r="CY122" s="31">
        <f t="shared" si="262"/>
        <v>128.76999999999987</v>
      </c>
      <c r="CZ122" s="31">
        <f t="shared" si="263"/>
        <v>1845.1400000000003</v>
      </c>
      <c r="DA122" s="31">
        <f t="shared" si="264"/>
        <v>961.97000000000094</v>
      </c>
      <c r="DB122" s="31">
        <f t="shared" si="265"/>
        <v>1734.3</v>
      </c>
      <c r="DC122" s="31">
        <f t="shared" si="266"/>
        <v>2081.9299999999976</v>
      </c>
      <c r="DD122" s="31">
        <f t="shared" si="267"/>
        <v>7187.3</v>
      </c>
      <c r="DE122" s="31">
        <f t="shared" si="268"/>
        <v>21451.949999999997</v>
      </c>
      <c r="DF122" s="31">
        <f t="shared" si="269"/>
        <v>11620.82</v>
      </c>
      <c r="DG122" s="31">
        <f t="shared" si="270"/>
        <v>10332.800000000001</v>
      </c>
      <c r="DH122" s="31">
        <f t="shared" si="271"/>
        <v>7604.5399999999963</v>
      </c>
      <c r="DI122" s="32">
        <f t="shared" si="200"/>
        <v>11.9</v>
      </c>
      <c r="DJ122" s="32">
        <f t="shared" si="201"/>
        <v>4.67</v>
      </c>
      <c r="DK122" s="32">
        <f t="shared" si="202"/>
        <v>6.44</v>
      </c>
      <c r="DL122" s="32">
        <f t="shared" si="203"/>
        <v>92.26</v>
      </c>
      <c r="DM122" s="32">
        <f t="shared" si="204"/>
        <v>48.1</v>
      </c>
      <c r="DN122" s="32">
        <f t="shared" si="205"/>
        <v>86.72</v>
      </c>
      <c r="DO122" s="32">
        <f t="shared" si="206"/>
        <v>104.1</v>
      </c>
      <c r="DP122" s="32">
        <f t="shared" si="207"/>
        <v>359.37</v>
      </c>
      <c r="DQ122" s="32">
        <f t="shared" si="208"/>
        <v>1072.5999999999999</v>
      </c>
      <c r="DR122" s="32">
        <f t="shared" si="209"/>
        <v>581.04</v>
      </c>
      <c r="DS122" s="32">
        <f t="shared" si="210"/>
        <v>516.64</v>
      </c>
      <c r="DT122" s="32">
        <f t="shared" si="211"/>
        <v>380.23</v>
      </c>
      <c r="DU122" s="31">
        <f t="shared" si="212"/>
        <v>58.25</v>
      </c>
      <c r="DV122" s="31">
        <f t="shared" si="213"/>
        <v>22.63</v>
      </c>
      <c r="DW122" s="31">
        <f t="shared" si="214"/>
        <v>30.94</v>
      </c>
      <c r="DX122" s="31">
        <f t="shared" si="215"/>
        <v>439.09</v>
      </c>
      <c r="DY122" s="31">
        <f t="shared" si="216"/>
        <v>226.75</v>
      </c>
      <c r="DZ122" s="31">
        <f t="shared" si="217"/>
        <v>404.76</v>
      </c>
      <c r="EA122" s="31">
        <f t="shared" si="218"/>
        <v>481.2</v>
      </c>
      <c r="EB122" s="31">
        <f t="shared" si="219"/>
        <v>1644.48</v>
      </c>
      <c r="EC122" s="31">
        <f t="shared" si="220"/>
        <v>4858.3100000000004</v>
      </c>
      <c r="ED122" s="31">
        <f t="shared" si="221"/>
        <v>2605.62</v>
      </c>
      <c r="EE122" s="31">
        <f t="shared" si="222"/>
        <v>2292.75</v>
      </c>
      <c r="EF122" s="31">
        <f t="shared" si="223"/>
        <v>1670.23</v>
      </c>
      <c r="EG122" s="32">
        <f t="shared" si="224"/>
        <v>308.1100000000003</v>
      </c>
      <c r="EH122" s="32">
        <f t="shared" si="225"/>
        <v>120.61000000000116</v>
      </c>
      <c r="EI122" s="32">
        <f t="shared" si="226"/>
        <v>166.14999999999986</v>
      </c>
      <c r="EJ122" s="32">
        <f t="shared" si="227"/>
        <v>2376.4900000000002</v>
      </c>
      <c r="EK122" s="32">
        <f t="shared" si="228"/>
        <v>1236.8200000000011</v>
      </c>
      <c r="EL122" s="32">
        <f t="shared" si="229"/>
        <v>2225.7799999999997</v>
      </c>
      <c r="EM122" s="32">
        <f t="shared" si="230"/>
        <v>2667.2299999999973</v>
      </c>
      <c r="EN122" s="32">
        <f t="shared" si="231"/>
        <v>9191.15</v>
      </c>
      <c r="EO122" s="32">
        <f t="shared" si="232"/>
        <v>27382.859999999997</v>
      </c>
      <c r="EP122" s="32">
        <f t="shared" si="233"/>
        <v>14807.48</v>
      </c>
      <c r="EQ122" s="32">
        <f t="shared" si="234"/>
        <v>13142.19</v>
      </c>
      <c r="ER122" s="32">
        <f t="shared" si="235"/>
        <v>9654.9999999999964</v>
      </c>
    </row>
    <row r="123" spans="1:148" x14ac:dyDescent="0.25">
      <c r="A123" t="s">
        <v>486</v>
      </c>
      <c r="B123" s="1" t="s">
        <v>144</v>
      </c>
      <c r="C123" t="str">
        <f t="shared" ca="1" si="274"/>
        <v>BCHIMP</v>
      </c>
      <c r="D123" t="str">
        <f t="shared" ca="1" si="275"/>
        <v>Alberta-BC Intertie - Import</v>
      </c>
      <c r="E123" s="51">
        <v>325</v>
      </c>
      <c r="G123" s="51">
        <v>940</v>
      </c>
      <c r="H123" s="51">
        <v>150</v>
      </c>
      <c r="N123" s="51">
        <v>119</v>
      </c>
      <c r="P123" s="51">
        <v>425</v>
      </c>
      <c r="Q123" s="32">
        <v>10623.75</v>
      </c>
      <c r="R123" s="32"/>
      <c r="S123" s="32">
        <v>24094.3</v>
      </c>
      <c r="T123" s="32">
        <v>2630.75</v>
      </c>
      <c r="U123" s="32"/>
      <c r="V123" s="32"/>
      <c r="W123" s="32"/>
      <c r="X123" s="32"/>
      <c r="Y123" s="32"/>
      <c r="Z123" s="32">
        <v>1948.1</v>
      </c>
      <c r="AA123" s="32"/>
      <c r="AB123" s="32">
        <v>12907.5</v>
      </c>
      <c r="AC123" s="2">
        <v>2.2599999999999998</v>
      </c>
      <c r="AE123" s="2">
        <v>2.2599999999999998</v>
      </c>
      <c r="AF123" s="2">
        <v>2.2599999999999998</v>
      </c>
      <c r="AL123" s="2">
        <v>1.69</v>
      </c>
      <c r="AN123" s="2">
        <v>1.69</v>
      </c>
      <c r="AO123" s="33">
        <v>240.1</v>
      </c>
      <c r="AP123" s="33"/>
      <c r="AQ123" s="33">
        <v>544.53</v>
      </c>
      <c r="AR123" s="33">
        <v>59.45</v>
      </c>
      <c r="AS123" s="33"/>
      <c r="AT123" s="33"/>
      <c r="AU123" s="33"/>
      <c r="AV123" s="33"/>
      <c r="AW123" s="33"/>
      <c r="AX123" s="33">
        <v>32.92</v>
      </c>
      <c r="AY123" s="33"/>
      <c r="AZ123" s="33">
        <v>218.14</v>
      </c>
      <c r="BA123" s="31">
        <f t="shared" si="236"/>
        <v>1.06</v>
      </c>
      <c r="BB123" s="31">
        <f t="shared" si="237"/>
        <v>0</v>
      </c>
      <c r="BC123" s="31">
        <f t="shared" si="238"/>
        <v>2.41</v>
      </c>
      <c r="BD123" s="31">
        <f t="shared" si="239"/>
        <v>-9.4700000000000006</v>
      </c>
      <c r="BE123" s="31">
        <f t="shared" si="240"/>
        <v>0</v>
      </c>
      <c r="BF123" s="31">
        <f t="shared" si="241"/>
        <v>0</v>
      </c>
      <c r="BG123" s="31">
        <f t="shared" si="242"/>
        <v>0</v>
      </c>
      <c r="BH123" s="31">
        <f t="shared" si="243"/>
        <v>0</v>
      </c>
      <c r="BI123" s="31">
        <f t="shared" si="244"/>
        <v>0</v>
      </c>
      <c r="BJ123" s="31">
        <f t="shared" si="245"/>
        <v>-10.71</v>
      </c>
      <c r="BK123" s="31">
        <f t="shared" si="246"/>
        <v>0</v>
      </c>
      <c r="BL123" s="31">
        <f t="shared" si="247"/>
        <v>-70.989999999999995</v>
      </c>
      <c r="BM123" s="6">
        <v>4.7000000000000002E-3</v>
      </c>
      <c r="BN123" s="6">
        <v>4.7000000000000002E-3</v>
      </c>
      <c r="BO123" s="6">
        <v>4.7000000000000002E-3</v>
      </c>
      <c r="BP123" s="6">
        <v>4.7000000000000002E-3</v>
      </c>
      <c r="BQ123" s="6">
        <v>4.7000000000000002E-3</v>
      </c>
      <c r="BR123" s="6">
        <v>4.7000000000000002E-3</v>
      </c>
      <c r="BS123" s="6">
        <v>4.7000000000000002E-3</v>
      </c>
      <c r="BT123" s="6">
        <v>4.7000000000000002E-3</v>
      </c>
      <c r="BU123" s="6">
        <v>4.7000000000000002E-3</v>
      </c>
      <c r="BV123" s="6">
        <v>4.7000000000000002E-3</v>
      </c>
      <c r="BW123" s="6">
        <v>4.7000000000000002E-3</v>
      </c>
      <c r="BX123" s="6">
        <v>4.7000000000000002E-3</v>
      </c>
      <c r="BY123" s="31">
        <v>49.93</v>
      </c>
      <c r="BZ123" s="31">
        <v>0</v>
      </c>
      <c r="CA123" s="31">
        <v>113.24</v>
      </c>
      <c r="CB123" s="31">
        <v>12.36</v>
      </c>
      <c r="CC123" s="31">
        <v>0</v>
      </c>
      <c r="CD123" s="31">
        <v>0</v>
      </c>
      <c r="CE123" s="31">
        <v>0</v>
      </c>
      <c r="CF123" s="31">
        <v>0</v>
      </c>
      <c r="CG123" s="31">
        <v>0</v>
      </c>
      <c r="CH123" s="31">
        <v>9.16</v>
      </c>
      <c r="CI123" s="31">
        <v>0</v>
      </c>
      <c r="CJ123" s="31">
        <v>60.67</v>
      </c>
      <c r="CK123" s="32">
        <f t="shared" si="248"/>
        <v>-42.5</v>
      </c>
      <c r="CL123" s="32">
        <f t="shared" si="249"/>
        <v>0</v>
      </c>
      <c r="CM123" s="32">
        <f t="shared" si="250"/>
        <v>-96.38</v>
      </c>
      <c r="CN123" s="32">
        <f t="shared" si="251"/>
        <v>-10.52</v>
      </c>
      <c r="CO123" s="32">
        <f t="shared" si="252"/>
        <v>0</v>
      </c>
      <c r="CP123" s="32">
        <f t="shared" si="253"/>
        <v>0</v>
      </c>
      <c r="CQ123" s="32">
        <f t="shared" si="254"/>
        <v>0</v>
      </c>
      <c r="CR123" s="32">
        <f t="shared" si="255"/>
        <v>0</v>
      </c>
      <c r="CS123" s="32">
        <f t="shared" si="256"/>
        <v>0</v>
      </c>
      <c r="CT123" s="32">
        <f t="shared" si="257"/>
        <v>-7.79</v>
      </c>
      <c r="CU123" s="32">
        <f t="shared" si="258"/>
        <v>0</v>
      </c>
      <c r="CV123" s="32">
        <f t="shared" si="259"/>
        <v>-51.63</v>
      </c>
      <c r="CW123" s="31">
        <f t="shared" si="260"/>
        <v>-233.73</v>
      </c>
      <c r="CX123" s="31">
        <f t="shared" si="261"/>
        <v>0</v>
      </c>
      <c r="CY123" s="31">
        <f t="shared" si="262"/>
        <v>-530.07999999999993</v>
      </c>
      <c r="CZ123" s="31">
        <f t="shared" si="263"/>
        <v>-48.14</v>
      </c>
      <c r="DA123" s="31">
        <f t="shared" si="264"/>
        <v>0</v>
      </c>
      <c r="DB123" s="31">
        <f t="shared" si="265"/>
        <v>0</v>
      </c>
      <c r="DC123" s="31">
        <f t="shared" si="266"/>
        <v>0</v>
      </c>
      <c r="DD123" s="31">
        <f t="shared" si="267"/>
        <v>0</v>
      </c>
      <c r="DE123" s="31">
        <f t="shared" si="268"/>
        <v>0</v>
      </c>
      <c r="DF123" s="31">
        <f t="shared" si="269"/>
        <v>-20.84</v>
      </c>
      <c r="DG123" s="31">
        <f t="shared" si="270"/>
        <v>0</v>
      </c>
      <c r="DH123" s="31">
        <f t="shared" si="271"/>
        <v>-138.11000000000001</v>
      </c>
      <c r="DI123" s="32">
        <f t="shared" si="200"/>
        <v>-11.69</v>
      </c>
      <c r="DJ123" s="32">
        <f t="shared" si="201"/>
        <v>0</v>
      </c>
      <c r="DK123" s="32">
        <f t="shared" si="202"/>
        <v>-26.5</v>
      </c>
      <c r="DL123" s="32">
        <f t="shared" si="203"/>
        <v>-2.41</v>
      </c>
      <c r="DM123" s="32">
        <f t="shared" si="204"/>
        <v>0</v>
      </c>
      <c r="DN123" s="32">
        <f t="shared" si="205"/>
        <v>0</v>
      </c>
      <c r="DO123" s="32">
        <f t="shared" si="206"/>
        <v>0</v>
      </c>
      <c r="DP123" s="32">
        <f t="shared" si="207"/>
        <v>0</v>
      </c>
      <c r="DQ123" s="32">
        <f t="shared" si="208"/>
        <v>0</v>
      </c>
      <c r="DR123" s="32">
        <f t="shared" si="209"/>
        <v>-1.04</v>
      </c>
      <c r="DS123" s="32">
        <f t="shared" si="210"/>
        <v>0</v>
      </c>
      <c r="DT123" s="32">
        <f t="shared" si="211"/>
        <v>-6.91</v>
      </c>
      <c r="DU123" s="31">
        <f t="shared" si="212"/>
        <v>-57.22</v>
      </c>
      <c r="DV123" s="31">
        <f t="shared" si="213"/>
        <v>0</v>
      </c>
      <c r="DW123" s="31">
        <f t="shared" si="214"/>
        <v>-127.38</v>
      </c>
      <c r="DX123" s="31">
        <f t="shared" si="215"/>
        <v>-11.46</v>
      </c>
      <c r="DY123" s="31">
        <f t="shared" si="216"/>
        <v>0</v>
      </c>
      <c r="DZ123" s="31">
        <f t="shared" si="217"/>
        <v>0</v>
      </c>
      <c r="EA123" s="31">
        <f t="shared" si="218"/>
        <v>0</v>
      </c>
      <c r="EB123" s="31">
        <f t="shared" si="219"/>
        <v>0</v>
      </c>
      <c r="EC123" s="31">
        <f t="shared" si="220"/>
        <v>0</v>
      </c>
      <c r="ED123" s="31">
        <f t="shared" si="221"/>
        <v>-4.67</v>
      </c>
      <c r="EE123" s="31">
        <f t="shared" si="222"/>
        <v>0</v>
      </c>
      <c r="EF123" s="31">
        <f t="shared" si="223"/>
        <v>-30.33</v>
      </c>
      <c r="EG123" s="32">
        <f t="shared" si="224"/>
        <v>-302.64</v>
      </c>
      <c r="EH123" s="32">
        <f t="shared" si="225"/>
        <v>0</v>
      </c>
      <c r="EI123" s="32">
        <f t="shared" si="226"/>
        <v>-683.95999999999992</v>
      </c>
      <c r="EJ123" s="32">
        <f t="shared" si="227"/>
        <v>-62.01</v>
      </c>
      <c r="EK123" s="32">
        <f t="shared" si="228"/>
        <v>0</v>
      </c>
      <c r="EL123" s="32">
        <f t="shared" si="229"/>
        <v>0</v>
      </c>
      <c r="EM123" s="32">
        <f t="shared" si="230"/>
        <v>0</v>
      </c>
      <c r="EN123" s="32">
        <f t="shared" si="231"/>
        <v>0</v>
      </c>
      <c r="EO123" s="32">
        <f t="shared" si="232"/>
        <v>0</v>
      </c>
      <c r="EP123" s="32">
        <f t="shared" si="233"/>
        <v>-26.549999999999997</v>
      </c>
      <c r="EQ123" s="32">
        <f t="shared" si="234"/>
        <v>0</v>
      </c>
      <c r="ER123" s="32">
        <f t="shared" si="235"/>
        <v>-175.35000000000002</v>
      </c>
    </row>
    <row r="124" spans="1:148" x14ac:dyDescent="0.25">
      <c r="A124" t="s">
        <v>486</v>
      </c>
      <c r="B124" s="1" t="s">
        <v>145</v>
      </c>
      <c r="C124" t="str">
        <f t="shared" ca="1" si="274"/>
        <v>BCHEXP</v>
      </c>
      <c r="D124" t="str">
        <f t="shared" ca="1" si="275"/>
        <v>Alberta-BC Intertie - Export</v>
      </c>
      <c r="E124" s="51">
        <v>400</v>
      </c>
      <c r="F124" s="51">
        <v>150</v>
      </c>
      <c r="G124" s="51">
        <v>150</v>
      </c>
      <c r="L124" s="51">
        <v>39</v>
      </c>
      <c r="O124" s="51">
        <v>250</v>
      </c>
      <c r="Q124" s="32">
        <v>7738</v>
      </c>
      <c r="R124" s="32">
        <v>2397</v>
      </c>
      <c r="S124" s="32">
        <v>3494.25</v>
      </c>
      <c r="T124" s="32"/>
      <c r="U124" s="32"/>
      <c r="V124" s="32"/>
      <c r="W124" s="32"/>
      <c r="X124" s="32">
        <v>811.42</v>
      </c>
      <c r="Y124" s="32"/>
      <c r="Z124" s="32"/>
      <c r="AA124" s="32">
        <v>4641</v>
      </c>
      <c r="AB124" s="32"/>
      <c r="AC124" s="2">
        <v>0.96</v>
      </c>
      <c r="AD124" s="2">
        <v>0.96</v>
      </c>
      <c r="AE124" s="2">
        <v>0.96</v>
      </c>
      <c r="AJ124" s="2">
        <v>0.96</v>
      </c>
      <c r="AM124" s="2">
        <v>0.96</v>
      </c>
      <c r="AO124" s="33">
        <v>74.28</v>
      </c>
      <c r="AP124" s="33">
        <v>23.01</v>
      </c>
      <c r="AQ124" s="33">
        <v>33.54</v>
      </c>
      <c r="AR124" s="33"/>
      <c r="AS124" s="33"/>
      <c r="AT124" s="33"/>
      <c r="AU124" s="33"/>
      <c r="AV124" s="33">
        <v>7.79</v>
      </c>
      <c r="AW124" s="33"/>
      <c r="AX124" s="33"/>
      <c r="AY124" s="33">
        <v>44.55</v>
      </c>
      <c r="AZ124" s="33"/>
      <c r="BA124" s="31">
        <f t="shared" si="236"/>
        <v>0.77</v>
      </c>
      <c r="BB124" s="31">
        <f t="shared" si="237"/>
        <v>0.24</v>
      </c>
      <c r="BC124" s="31">
        <f t="shared" si="238"/>
        <v>0.35</v>
      </c>
      <c r="BD124" s="31">
        <f t="shared" si="239"/>
        <v>0</v>
      </c>
      <c r="BE124" s="31">
        <f t="shared" si="240"/>
        <v>0</v>
      </c>
      <c r="BF124" s="31">
        <f t="shared" si="241"/>
        <v>0</v>
      </c>
      <c r="BG124" s="31">
        <f t="shared" si="242"/>
        <v>0</v>
      </c>
      <c r="BH124" s="31">
        <f t="shared" si="243"/>
        <v>-7.3</v>
      </c>
      <c r="BI124" s="31">
        <f t="shared" si="244"/>
        <v>0</v>
      </c>
      <c r="BJ124" s="31">
        <f t="shared" si="245"/>
        <v>0</v>
      </c>
      <c r="BK124" s="31">
        <f t="shared" si="246"/>
        <v>-25.53</v>
      </c>
      <c r="BL124" s="31">
        <f t="shared" si="247"/>
        <v>0</v>
      </c>
      <c r="BM124" s="6">
        <v>7.9000000000000008E-3</v>
      </c>
      <c r="BN124" s="6">
        <v>7.9000000000000008E-3</v>
      </c>
      <c r="BO124" s="6">
        <v>7.9000000000000008E-3</v>
      </c>
      <c r="BP124" s="6">
        <v>7.9000000000000008E-3</v>
      </c>
      <c r="BQ124" s="6">
        <v>7.9000000000000008E-3</v>
      </c>
      <c r="BR124" s="6">
        <v>7.9000000000000008E-3</v>
      </c>
      <c r="BS124" s="6">
        <v>7.9000000000000008E-3</v>
      </c>
      <c r="BT124" s="6">
        <v>7.9000000000000008E-3</v>
      </c>
      <c r="BU124" s="6">
        <v>7.9000000000000008E-3</v>
      </c>
      <c r="BV124" s="6">
        <v>7.9000000000000008E-3</v>
      </c>
      <c r="BW124" s="6">
        <v>7.9000000000000008E-3</v>
      </c>
      <c r="BX124" s="6">
        <v>7.9000000000000008E-3</v>
      </c>
      <c r="BY124" s="31">
        <v>61.13</v>
      </c>
      <c r="BZ124" s="31">
        <v>18.940000000000001</v>
      </c>
      <c r="CA124" s="31">
        <v>27.6</v>
      </c>
      <c r="CB124" s="31">
        <v>0</v>
      </c>
      <c r="CC124" s="31">
        <v>0</v>
      </c>
      <c r="CD124" s="31">
        <v>0</v>
      </c>
      <c r="CE124" s="31">
        <v>0</v>
      </c>
      <c r="CF124" s="31">
        <v>6.41</v>
      </c>
      <c r="CG124" s="31">
        <v>0</v>
      </c>
      <c r="CH124" s="31">
        <v>0</v>
      </c>
      <c r="CI124" s="31">
        <v>36.659999999999997</v>
      </c>
      <c r="CJ124" s="31">
        <v>0</v>
      </c>
      <c r="CK124" s="32">
        <f t="shared" si="248"/>
        <v>-30.95</v>
      </c>
      <c r="CL124" s="32">
        <f t="shared" si="249"/>
        <v>-9.59</v>
      </c>
      <c r="CM124" s="32">
        <f t="shared" si="250"/>
        <v>-13.98</v>
      </c>
      <c r="CN124" s="32">
        <f t="shared" si="251"/>
        <v>0</v>
      </c>
      <c r="CO124" s="32">
        <f t="shared" si="252"/>
        <v>0</v>
      </c>
      <c r="CP124" s="32">
        <f t="shared" si="253"/>
        <v>0</v>
      </c>
      <c r="CQ124" s="32">
        <f t="shared" si="254"/>
        <v>0</v>
      </c>
      <c r="CR124" s="32">
        <f t="shared" si="255"/>
        <v>-3.25</v>
      </c>
      <c r="CS124" s="32">
        <f t="shared" si="256"/>
        <v>0</v>
      </c>
      <c r="CT124" s="32">
        <f t="shared" si="257"/>
        <v>0</v>
      </c>
      <c r="CU124" s="32">
        <f t="shared" si="258"/>
        <v>-18.559999999999999</v>
      </c>
      <c r="CV124" s="32">
        <f t="shared" si="259"/>
        <v>0</v>
      </c>
      <c r="CW124" s="31">
        <f t="shared" si="260"/>
        <v>-44.87</v>
      </c>
      <c r="CX124" s="31">
        <f t="shared" si="261"/>
        <v>-13.9</v>
      </c>
      <c r="CY124" s="31">
        <f t="shared" si="262"/>
        <v>-20.27</v>
      </c>
      <c r="CZ124" s="31">
        <f t="shared" si="263"/>
        <v>0</v>
      </c>
      <c r="DA124" s="31">
        <f t="shared" si="264"/>
        <v>0</v>
      </c>
      <c r="DB124" s="31">
        <f t="shared" si="265"/>
        <v>0</v>
      </c>
      <c r="DC124" s="31">
        <f t="shared" si="266"/>
        <v>0</v>
      </c>
      <c r="DD124" s="31">
        <f t="shared" si="267"/>
        <v>2.67</v>
      </c>
      <c r="DE124" s="31">
        <f t="shared" si="268"/>
        <v>0</v>
      </c>
      <c r="DF124" s="31">
        <f t="shared" si="269"/>
        <v>0</v>
      </c>
      <c r="DG124" s="31">
        <f t="shared" si="270"/>
        <v>-0.91999999999999815</v>
      </c>
      <c r="DH124" s="31">
        <f t="shared" si="271"/>
        <v>0</v>
      </c>
      <c r="DI124" s="32">
        <f t="shared" si="200"/>
        <v>-2.2400000000000002</v>
      </c>
      <c r="DJ124" s="32">
        <f t="shared" si="201"/>
        <v>-0.7</v>
      </c>
      <c r="DK124" s="32">
        <f t="shared" si="202"/>
        <v>-1.01</v>
      </c>
      <c r="DL124" s="32">
        <f t="shared" si="203"/>
        <v>0</v>
      </c>
      <c r="DM124" s="32">
        <f t="shared" si="204"/>
        <v>0</v>
      </c>
      <c r="DN124" s="32">
        <f t="shared" si="205"/>
        <v>0</v>
      </c>
      <c r="DO124" s="32">
        <f t="shared" si="206"/>
        <v>0</v>
      </c>
      <c r="DP124" s="32">
        <f t="shared" si="207"/>
        <v>0.13</v>
      </c>
      <c r="DQ124" s="32">
        <f t="shared" si="208"/>
        <v>0</v>
      </c>
      <c r="DR124" s="32">
        <f t="shared" si="209"/>
        <v>0</v>
      </c>
      <c r="DS124" s="32">
        <f t="shared" si="210"/>
        <v>-0.05</v>
      </c>
      <c r="DT124" s="32">
        <f t="shared" si="211"/>
        <v>0</v>
      </c>
      <c r="DU124" s="31">
        <f t="shared" si="212"/>
        <v>-10.98</v>
      </c>
      <c r="DV124" s="31">
        <f t="shared" si="213"/>
        <v>-3.37</v>
      </c>
      <c r="DW124" s="31">
        <f t="shared" si="214"/>
        <v>-4.87</v>
      </c>
      <c r="DX124" s="31">
        <f t="shared" si="215"/>
        <v>0</v>
      </c>
      <c r="DY124" s="31">
        <f t="shared" si="216"/>
        <v>0</v>
      </c>
      <c r="DZ124" s="31">
        <f t="shared" si="217"/>
        <v>0</v>
      </c>
      <c r="EA124" s="31">
        <f t="shared" si="218"/>
        <v>0</v>
      </c>
      <c r="EB124" s="31">
        <f t="shared" si="219"/>
        <v>0.61</v>
      </c>
      <c r="EC124" s="31">
        <f t="shared" si="220"/>
        <v>0</v>
      </c>
      <c r="ED124" s="31">
        <f t="shared" si="221"/>
        <v>0</v>
      </c>
      <c r="EE124" s="31">
        <f t="shared" si="222"/>
        <v>-0.2</v>
      </c>
      <c r="EF124" s="31">
        <f t="shared" si="223"/>
        <v>0</v>
      </c>
      <c r="EG124" s="32">
        <f t="shared" si="224"/>
        <v>-58.09</v>
      </c>
      <c r="EH124" s="32">
        <f t="shared" si="225"/>
        <v>-17.97</v>
      </c>
      <c r="EI124" s="32">
        <f t="shared" si="226"/>
        <v>-26.150000000000002</v>
      </c>
      <c r="EJ124" s="32">
        <f t="shared" si="227"/>
        <v>0</v>
      </c>
      <c r="EK124" s="32">
        <f t="shared" si="228"/>
        <v>0</v>
      </c>
      <c r="EL124" s="32">
        <f t="shared" si="229"/>
        <v>0</v>
      </c>
      <c r="EM124" s="32">
        <f t="shared" si="230"/>
        <v>0</v>
      </c>
      <c r="EN124" s="32">
        <f t="shared" si="231"/>
        <v>3.4099999999999997</v>
      </c>
      <c r="EO124" s="32">
        <f t="shared" si="232"/>
        <v>0</v>
      </c>
      <c r="EP124" s="32">
        <f t="shared" si="233"/>
        <v>0</v>
      </c>
      <c r="EQ124" s="32">
        <f t="shared" si="234"/>
        <v>-1.1699999999999982</v>
      </c>
      <c r="ER124" s="32">
        <f t="shared" si="235"/>
        <v>0</v>
      </c>
    </row>
    <row r="125" spans="1:148" x14ac:dyDescent="0.25">
      <c r="A125" t="s">
        <v>486</v>
      </c>
      <c r="B125" s="1" t="s">
        <v>357</v>
      </c>
      <c r="C125" t="str">
        <f t="shared" ca="1" si="274"/>
        <v>SPCEXP</v>
      </c>
      <c r="D125" t="str">
        <f t="shared" ca="1" si="275"/>
        <v>Alberta-Saskatchewan Intertie - Export</v>
      </c>
      <c r="H125" s="51">
        <v>37.5</v>
      </c>
      <c r="Q125" s="32"/>
      <c r="R125" s="32"/>
      <c r="S125" s="32"/>
      <c r="T125" s="32">
        <v>403.12</v>
      </c>
      <c r="U125" s="32"/>
      <c r="V125" s="32"/>
      <c r="W125" s="32"/>
      <c r="X125" s="32"/>
      <c r="Y125" s="32"/>
      <c r="Z125" s="32"/>
      <c r="AA125" s="32"/>
      <c r="AB125" s="32"/>
      <c r="AF125" s="2">
        <v>2.2999999999999998</v>
      </c>
      <c r="AO125" s="33"/>
      <c r="AP125" s="33"/>
      <c r="AQ125" s="33"/>
      <c r="AR125" s="33">
        <v>9.27</v>
      </c>
      <c r="AS125" s="33"/>
      <c r="AT125" s="33"/>
      <c r="AU125" s="33"/>
      <c r="AV125" s="33"/>
      <c r="AW125" s="33"/>
      <c r="AX125" s="33"/>
      <c r="AY125" s="33"/>
      <c r="AZ125" s="33"/>
      <c r="BA125" s="31">
        <f t="shared" si="236"/>
        <v>0</v>
      </c>
      <c r="BB125" s="31">
        <f t="shared" si="237"/>
        <v>0</v>
      </c>
      <c r="BC125" s="31">
        <f t="shared" si="238"/>
        <v>0</v>
      </c>
      <c r="BD125" s="31">
        <f t="shared" si="239"/>
        <v>-1.45</v>
      </c>
      <c r="BE125" s="31">
        <f t="shared" si="240"/>
        <v>0</v>
      </c>
      <c r="BF125" s="31">
        <f t="shared" si="241"/>
        <v>0</v>
      </c>
      <c r="BG125" s="31">
        <f t="shared" si="242"/>
        <v>0</v>
      </c>
      <c r="BH125" s="31">
        <f t="shared" si="243"/>
        <v>0</v>
      </c>
      <c r="BI125" s="31">
        <f t="shared" si="244"/>
        <v>0</v>
      </c>
      <c r="BJ125" s="31">
        <f t="shared" si="245"/>
        <v>0</v>
      </c>
      <c r="BK125" s="31">
        <f t="shared" si="246"/>
        <v>0</v>
      </c>
      <c r="BL125" s="31">
        <f t="shared" si="247"/>
        <v>0</v>
      </c>
      <c r="BM125" s="6">
        <v>2.2800000000000001E-2</v>
      </c>
      <c r="BN125" s="6">
        <v>2.2800000000000001E-2</v>
      </c>
      <c r="BO125" s="6">
        <v>2.2800000000000001E-2</v>
      </c>
      <c r="BP125" s="6">
        <v>2.2800000000000001E-2</v>
      </c>
      <c r="BQ125" s="6">
        <v>2.2800000000000001E-2</v>
      </c>
      <c r="BR125" s="6">
        <v>2.2800000000000001E-2</v>
      </c>
      <c r="BS125" s="6">
        <v>2.2800000000000001E-2</v>
      </c>
      <c r="BT125" s="6">
        <v>2.2800000000000001E-2</v>
      </c>
      <c r="BU125" s="6">
        <v>2.2800000000000001E-2</v>
      </c>
      <c r="BV125" s="6">
        <v>2.2800000000000001E-2</v>
      </c>
      <c r="BW125" s="6">
        <v>2.2800000000000001E-2</v>
      </c>
      <c r="BX125" s="6">
        <v>2.2800000000000001E-2</v>
      </c>
      <c r="BY125" s="31">
        <v>0</v>
      </c>
      <c r="BZ125" s="31">
        <v>0</v>
      </c>
      <c r="CA125" s="31">
        <v>0</v>
      </c>
      <c r="CB125" s="31">
        <v>9.19</v>
      </c>
      <c r="CC125" s="31">
        <v>0</v>
      </c>
      <c r="CD125" s="31">
        <v>0</v>
      </c>
      <c r="CE125" s="31">
        <v>0</v>
      </c>
      <c r="CF125" s="31">
        <v>0</v>
      </c>
      <c r="CG125" s="31">
        <v>0</v>
      </c>
      <c r="CH125" s="31">
        <v>0</v>
      </c>
      <c r="CI125" s="31">
        <v>0</v>
      </c>
      <c r="CJ125" s="31">
        <v>0</v>
      </c>
      <c r="CK125" s="32">
        <f t="shared" si="248"/>
        <v>0</v>
      </c>
      <c r="CL125" s="32">
        <f t="shared" si="249"/>
        <v>0</v>
      </c>
      <c r="CM125" s="32">
        <f t="shared" si="250"/>
        <v>0</v>
      </c>
      <c r="CN125" s="32">
        <f t="shared" si="251"/>
        <v>-1.61</v>
      </c>
      <c r="CO125" s="32">
        <f t="shared" si="252"/>
        <v>0</v>
      </c>
      <c r="CP125" s="32">
        <f t="shared" si="253"/>
        <v>0</v>
      </c>
      <c r="CQ125" s="32">
        <f t="shared" si="254"/>
        <v>0</v>
      </c>
      <c r="CR125" s="32">
        <f t="shared" si="255"/>
        <v>0</v>
      </c>
      <c r="CS125" s="32">
        <f t="shared" si="256"/>
        <v>0</v>
      </c>
      <c r="CT125" s="32">
        <f t="shared" si="257"/>
        <v>0</v>
      </c>
      <c r="CU125" s="32">
        <f t="shared" si="258"/>
        <v>0</v>
      </c>
      <c r="CV125" s="32">
        <f t="shared" si="259"/>
        <v>0</v>
      </c>
      <c r="CW125" s="31">
        <f t="shared" si="260"/>
        <v>0</v>
      </c>
      <c r="CX125" s="31">
        <f t="shared" si="261"/>
        <v>0</v>
      </c>
      <c r="CY125" s="31">
        <f t="shared" si="262"/>
        <v>0</v>
      </c>
      <c r="CZ125" s="31">
        <f t="shared" si="263"/>
        <v>-0.24000000000000044</v>
      </c>
      <c r="DA125" s="31">
        <f t="shared" si="264"/>
        <v>0</v>
      </c>
      <c r="DB125" s="31">
        <f t="shared" si="265"/>
        <v>0</v>
      </c>
      <c r="DC125" s="31">
        <f t="shared" si="266"/>
        <v>0</v>
      </c>
      <c r="DD125" s="31">
        <f t="shared" si="267"/>
        <v>0</v>
      </c>
      <c r="DE125" s="31">
        <f t="shared" si="268"/>
        <v>0</v>
      </c>
      <c r="DF125" s="31">
        <f t="shared" si="269"/>
        <v>0</v>
      </c>
      <c r="DG125" s="31">
        <f t="shared" si="270"/>
        <v>0</v>
      </c>
      <c r="DH125" s="31">
        <f t="shared" si="271"/>
        <v>0</v>
      </c>
      <c r="DI125" s="32">
        <f t="shared" si="200"/>
        <v>0</v>
      </c>
      <c r="DJ125" s="32">
        <f t="shared" si="201"/>
        <v>0</v>
      </c>
      <c r="DK125" s="32">
        <f t="shared" si="202"/>
        <v>0</v>
      </c>
      <c r="DL125" s="32">
        <f t="shared" si="203"/>
        <v>-0.01</v>
      </c>
      <c r="DM125" s="32">
        <f t="shared" si="204"/>
        <v>0</v>
      </c>
      <c r="DN125" s="32">
        <f t="shared" si="205"/>
        <v>0</v>
      </c>
      <c r="DO125" s="32">
        <f t="shared" si="206"/>
        <v>0</v>
      </c>
      <c r="DP125" s="32">
        <f t="shared" si="207"/>
        <v>0</v>
      </c>
      <c r="DQ125" s="32">
        <f t="shared" si="208"/>
        <v>0</v>
      </c>
      <c r="DR125" s="32">
        <f t="shared" si="209"/>
        <v>0</v>
      </c>
      <c r="DS125" s="32">
        <f t="shared" si="210"/>
        <v>0</v>
      </c>
      <c r="DT125" s="32">
        <f t="shared" si="211"/>
        <v>0</v>
      </c>
      <c r="DU125" s="31">
        <f t="shared" si="212"/>
        <v>0</v>
      </c>
      <c r="DV125" s="31">
        <f t="shared" si="213"/>
        <v>0</v>
      </c>
      <c r="DW125" s="31">
        <f t="shared" si="214"/>
        <v>0</v>
      </c>
      <c r="DX125" s="31">
        <f t="shared" si="215"/>
        <v>-0.06</v>
      </c>
      <c r="DY125" s="31">
        <f t="shared" si="216"/>
        <v>0</v>
      </c>
      <c r="DZ125" s="31">
        <f t="shared" si="217"/>
        <v>0</v>
      </c>
      <c r="EA125" s="31">
        <f t="shared" si="218"/>
        <v>0</v>
      </c>
      <c r="EB125" s="31">
        <f t="shared" si="219"/>
        <v>0</v>
      </c>
      <c r="EC125" s="31">
        <f t="shared" si="220"/>
        <v>0</v>
      </c>
      <c r="ED125" s="31">
        <f t="shared" si="221"/>
        <v>0</v>
      </c>
      <c r="EE125" s="31">
        <f t="shared" si="222"/>
        <v>0</v>
      </c>
      <c r="EF125" s="31">
        <f t="shared" si="223"/>
        <v>0</v>
      </c>
      <c r="EG125" s="32">
        <f t="shared" si="224"/>
        <v>0</v>
      </c>
      <c r="EH125" s="32">
        <f t="shared" si="225"/>
        <v>0</v>
      </c>
      <c r="EI125" s="32">
        <f t="shared" si="226"/>
        <v>0</v>
      </c>
      <c r="EJ125" s="32">
        <f t="shared" si="227"/>
        <v>-0.31000000000000044</v>
      </c>
      <c r="EK125" s="32">
        <f t="shared" si="228"/>
        <v>0</v>
      </c>
      <c r="EL125" s="32">
        <f t="shared" si="229"/>
        <v>0</v>
      </c>
      <c r="EM125" s="32">
        <f t="shared" si="230"/>
        <v>0</v>
      </c>
      <c r="EN125" s="32">
        <f t="shared" si="231"/>
        <v>0</v>
      </c>
      <c r="EO125" s="32">
        <f t="shared" si="232"/>
        <v>0</v>
      </c>
      <c r="EP125" s="32">
        <f t="shared" si="233"/>
        <v>0</v>
      </c>
      <c r="EQ125" s="32">
        <f t="shared" si="234"/>
        <v>0</v>
      </c>
      <c r="ER125" s="32">
        <f t="shared" si="235"/>
        <v>0</v>
      </c>
    </row>
    <row r="126" spans="1:148" x14ac:dyDescent="0.25">
      <c r="A126" t="s">
        <v>486</v>
      </c>
      <c r="B126" s="1" t="s">
        <v>414</v>
      </c>
      <c r="C126" t="str">
        <f t="shared" ca="1" si="274"/>
        <v>SPCIMP</v>
      </c>
      <c r="D126" t="str">
        <f t="shared" ca="1" si="275"/>
        <v>Alberta-Saskatchewan Intertie - Import</v>
      </c>
      <c r="F126" s="51">
        <v>5</v>
      </c>
      <c r="Q126" s="32"/>
      <c r="R126" s="32">
        <v>204.05</v>
      </c>
      <c r="S126" s="32"/>
      <c r="T126" s="32"/>
      <c r="U126" s="32"/>
      <c r="V126" s="32"/>
      <c r="W126" s="32"/>
      <c r="X126" s="32"/>
      <c r="Y126" s="32"/>
      <c r="Z126" s="32"/>
      <c r="AA126" s="32"/>
      <c r="AB126" s="32"/>
      <c r="AD126" s="2">
        <v>5.6</v>
      </c>
      <c r="AO126" s="33"/>
      <c r="AP126" s="33">
        <v>11.43</v>
      </c>
      <c r="AQ126" s="33"/>
      <c r="AR126" s="33"/>
      <c r="AS126" s="33"/>
      <c r="AT126" s="33"/>
      <c r="AU126" s="33"/>
      <c r="AV126" s="33"/>
      <c r="AW126" s="33"/>
      <c r="AX126" s="33"/>
      <c r="AY126" s="33"/>
      <c r="AZ126" s="33"/>
      <c r="BA126" s="31">
        <f t="shared" si="236"/>
        <v>0</v>
      </c>
      <c r="BB126" s="31">
        <f t="shared" si="237"/>
        <v>0.02</v>
      </c>
      <c r="BC126" s="31">
        <f t="shared" si="238"/>
        <v>0</v>
      </c>
      <c r="BD126" s="31">
        <f t="shared" si="239"/>
        <v>0</v>
      </c>
      <c r="BE126" s="31">
        <f t="shared" si="240"/>
        <v>0</v>
      </c>
      <c r="BF126" s="31">
        <f t="shared" si="241"/>
        <v>0</v>
      </c>
      <c r="BG126" s="31">
        <f t="shared" si="242"/>
        <v>0</v>
      </c>
      <c r="BH126" s="31">
        <f t="shared" si="243"/>
        <v>0</v>
      </c>
      <c r="BI126" s="31">
        <f t="shared" si="244"/>
        <v>0</v>
      </c>
      <c r="BJ126" s="31">
        <f t="shared" si="245"/>
        <v>0</v>
      </c>
      <c r="BK126" s="31">
        <f t="shared" si="246"/>
        <v>0</v>
      </c>
      <c r="BL126" s="31">
        <f t="shared" si="247"/>
        <v>0</v>
      </c>
      <c r="BM126" s="6">
        <v>5.4399999999999997E-2</v>
      </c>
      <c r="BN126" s="6">
        <v>5.4399999999999997E-2</v>
      </c>
      <c r="BO126" s="6">
        <v>5.4399999999999997E-2</v>
      </c>
      <c r="BP126" s="6">
        <v>5.4399999999999997E-2</v>
      </c>
      <c r="BQ126" s="6">
        <v>5.4399999999999997E-2</v>
      </c>
      <c r="BR126" s="6">
        <v>5.4399999999999997E-2</v>
      </c>
      <c r="BS126" s="6">
        <v>5.4399999999999997E-2</v>
      </c>
      <c r="BT126" s="6">
        <v>5.4399999999999997E-2</v>
      </c>
      <c r="BU126" s="6">
        <v>5.4399999999999997E-2</v>
      </c>
      <c r="BV126" s="6">
        <v>5.4399999999999997E-2</v>
      </c>
      <c r="BW126" s="6">
        <v>5.4399999999999997E-2</v>
      </c>
      <c r="BX126" s="6">
        <v>5.4399999999999997E-2</v>
      </c>
      <c r="BY126" s="31">
        <v>0</v>
      </c>
      <c r="BZ126" s="31">
        <v>11.1</v>
      </c>
      <c r="CA126" s="31">
        <v>0</v>
      </c>
      <c r="CB126" s="31">
        <v>0</v>
      </c>
      <c r="CC126" s="31">
        <v>0</v>
      </c>
      <c r="CD126" s="31">
        <v>0</v>
      </c>
      <c r="CE126" s="31">
        <v>0</v>
      </c>
      <c r="CF126" s="31">
        <v>0</v>
      </c>
      <c r="CG126" s="31">
        <v>0</v>
      </c>
      <c r="CH126" s="31">
        <v>0</v>
      </c>
      <c r="CI126" s="31">
        <v>0</v>
      </c>
      <c r="CJ126" s="31">
        <v>0</v>
      </c>
      <c r="CK126" s="32">
        <f t="shared" si="248"/>
        <v>0</v>
      </c>
      <c r="CL126" s="32">
        <f t="shared" si="249"/>
        <v>-0.82</v>
      </c>
      <c r="CM126" s="32">
        <f t="shared" si="250"/>
        <v>0</v>
      </c>
      <c r="CN126" s="32">
        <f t="shared" si="251"/>
        <v>0</v>
      </c>
      <c r="CO126" s="32">
        <f t="shared" si="252"/>
        <v>0</v>
      </c>
      <c r="CP126" s="32">
        <f t="shared" si="253"/>
        <v>0</v>
      </c>
      <c r="CQ126" s="32">
        <f t="shared" si="254"/>
        <v>0</v>
      </c>
      <c r="CR126" s="32">
        <f t="shared" si="255"/>
        <v>0</v>
      </c>
      <c r="CS126" s="32">
        <f t="shared" si="256"/>
        <v>0</v>
      </c>
      <c r="CT126" s="32">
        <f t="shared" si="257"/>
        <v>0</v>
      </c>
      <c r="CU126" s="32">
        <f t="shared" si="258"/>
        <v>0</v>
      </c>
      <c r="CV126" s="32">
        <f t="shared" si="259"/>
        <v>0</v>
      </c>
      <c r="CW126" s="31">
        <f t="shared" si="260"/>
        <v>0</v>
      </c>
      <c r="CX126" s="31">
        <f t="shared" si="261"/>
        <v>-1.1700000000000004</v>
      </c>
      <c r="CY126" s="31">
        <f t="shared" si="262"/>
        <v>0</v>
      </c>
      <c r="CZ126" s="31">
        <f t="shared" si="263"/>
        <v>0</v>
      </c>
      <c r="DA126" s="31">
        <f t="shared" si="264"/>
        <v>0</v>
      </c>
      <c r="DB126" s="31">
        <f t="shared" si="265"/>
        <v>0</v>
      </c>
      <c r="DC126" s="31">
        <f t="shared" si="266"/>
        <v>0</v>
      </c>
      <c r="DD126" s="31">
        <f t="shared" si="267"/>
        <v>0</v>
      </c>
      <c r="DE126" s="31">
        <f t="shared" si="268"/>
        <v>0</v>
      </c>
      <c r="DF126" s="31">
        <f t="shared" si="269"/>
        <v>0</v>
      </c>
      <c r="DG126" s="31">
        <f t="shared" si="270"/>
        <v>0</v>
      </c>
      <c r="DH126" s="31">
        <f t="shared" si="271"/>
        <v>0</v>
      </c>
      <c r="DI126" s="32">
        <f t="shared" si="200"/>
        <v>0</v>
      </c>
      <c r="DJ126" s="32">
        <f t="shared" si="201"/>
        <v>-0.06</v>
      </c>
      <c r="DK126" s="32">
        <f t="shared" si="202"/>
        <v>0</v>
      </c>
      <c r="DL126" s="32">
        <f t="shared" si="203"/>
        <v>0</v>
      </c>
      <c r="DM126" s="32">
        <f t="shared" si="204"/>
        <v>0</v>
      </c>
      <c r="DN126" s="32">
        <f t="shared" si="205"/>
        <v>0</v>
      </c>
      <c r="DO126" s="32">
        <f t="shared" si="206"/>
        <v>0</v>
      </c>
      <c r="DP126" s="32">
        <f t="shared" si="207"/>
        <v>0</v>
      </c>
      <c r="DQ126" s="32">
        <f t="shared" si="208"/>
        <v>0</v>
      </c>
      <c r="DR126" s="32">
        <f t="shared" si="209"/>
        <v>0</v>
      </c>
      <c r="DS126" s="32">
        <f t="shared" si="210"/>
        <v>0</v>
      </c>
      <c r="DT126" s="32">
        <f t="shared" si="211"/>
        <v>0</v>
      </c>
      <c r="DU126" s="31">
        <f t="shared" si="212"/>
        <v>0</v>
      </c>
      <c r="DV126" s="31">
        <f t="shared" si="213"/>
        <v>-0.28000000000000003</v>
      </c>
      <c r="DW126" s="31">
        <f t="shared" si="214"/>
        <v>0</v>
      </c>
      <c r="DX126" s="31">
        <f t="shared" si="215"/>
        <v>0</v>
      </c>
      <c r="DY126" s="31">
        <f t="shared" si="216"/>
        <v>0</v>
      </c>
      <c r="DZ126" s="31">
        <f t="shared" si="217"/>
        <v>0</v>
      </c>
      <c r="EA126" s="31">
        <f t="shared" si="218"/>
        <v>0</v>
      </c>
      <c r="EB126" s="31">
        <f t="shared" si="219"/>
        <v>0</v>
      </c>
      <c r="EC126" s="31">
        <f t="shared" si="220"/>
        <v>0</v>
      </c>
      <c r="ED126" s="31">
        <f t="shared" si="221"/>
        <v>0</v>
      </c>
      <c r="EE126" s="31">
        <f t="shared" si="222"/>
        <v>0</v>
      </c>
      <c r="EF126" s="31">
        <f t="shared" si="223"/>
        <v>0</v>
      </c>
      <c r="EG126" s="32">
        <f t="shared" si="224"/>
        <v>0</v>
      </c>
      <c r="EH126" s="32">
        <f t="shared" si="225"/>
        <v>-1.5100000000000005</v>
      </c>
      <c r="EI126" s="32">
        <f t="shared" si="226"/>
        <v>0</v>
      </c>
      <c r="EJ126" s="32">
        <f t="shared" si="227"/>
        <v>0</v>
      </c>
      <c r="EK126" s="32">
        <f t="shared" si="228"/>
        <v>0</v>
      </c>
      <c r="EL126" s="32">
        <f t="shared" si="229"/>
        <v>0</v>
      </c>
      <c r="EM126" s="32">
        <f t="shared" si="230"/>
        <v>0</v>
      </c>
      <c r="EN126" s="32">
        <f t="shared" si="231"/>
        <v>0</v>
      </c>
      <c r="EO126" s="32">
        <f t="shared" si="232"/>
        <v>0</v>
      </c>
      <c r="EP126" s="32">
        <f t="shared" si="233"/>
        <v>0</v>
      </c>
      <c r="EQ126" s="32">
        <f t="shared" si="234"/>
        <v>0</v>
      </c>
      <c r="ER126" s="32">
        <f t="shared" si="235"/>
        <v>0</v>
      </c>
    </row>
    <row r="127" spans="1:148" x14ac:dyDescent="0.25">
      <c r="A127" t="s">
        <v>445</v>
      </c>
      <c r="B127" s="1" t="s">
        <v>134</v>
      </c>
      <c r="C127" t="str">
        <f t="shared" ca="1" si="274"/>
        <v>THS</v>
      </c>
      <c r="D127" t="str">
        <f t="shared" ca="1" si="275"/>
        <v>Three Sisters Hydro Plant</v>
      </c>
      <c r="E127" s="51">
        <v>543.58901479999997</v>
      </c>
      <c r="F127" s="51">
        <v>84.742582400000003</v>
      </c>
      <c r="J127" s="51">
        <v>336.0985799</v>
      </c>
      <c r="K127" s="51">
        <v>674.54101160000005</v>
      </c>
      <c r="L127" s="51">
        <v>371.46080169999999</v>
      </c>
      <c r="M127" s="51">
        <v>648.10735299999999</v>
      </c>
      <c r="N127" s="51">
        <v>207.92984469999999</v>
      </c>
      <c r="O127" s="51">
        <v>487.50734399999999</v>
      </c>
      <c r="P127" s="51">
        <v>509.31471549999998</v>
      </c>
      <c r="Q127" s="32">
        <v>50666</v>
      </c>
      <c r="R127" s="32">
        <v>5218.47</v>
      </c>
      <c r="S127" s="32"/>
      <c r="T127" s="32"/>
      <c r="U127" s="32"/>
      <c r="V127" s="32">
        <v>15601.04</v>
      </c>
      <c r="W127" s="32">
        <v>61367.06</v>
      </c>
      <c r="X127" s="32">
        <v>41064.54</v>
      </c>
      <c r="Y127" s="32">
        <v>89014.06</v>
      </c>
      <c r="Z127" s="32">
        <v>28523.49</v>
      </c>
      <c r="AA127" s="32">
        <v>53624.94</v>
      </c>
      <c r="AB127" s="32">
        <v>36571.39</v>
      </c>
      <c r="AC127" s="2">
        <v>-0.56999999999999995</v>
      </c>
      <c r="AD127" s="2">
        <v>-0.56999999999999995</v>
      </c>
      <c r="AH127" s="2">
        <v>-0.56999999999999995</v>
      </c>
      <c r="AI127" s="2">
        <v>-0.56999999999999995</v>
      </c>
      <c r="AJ127" s="2">
        <v>-1.25</v>
      </c>
      <c r="AK127" s="2">
        <v>-1.25</v>
      </c>
      <c r="AL127" s="2">
        <v>-1.25</v>
      </c>
      <c r="AM127" s="2">
        <v>-1.25</v>
      </c>
      <c r="AN127" s="2">
        <v>-1.25</v>
      </c>
      <c r="AO127" s="33">
        <v>-288.8</v>
      </c>
      <c r="AP127" s="33">
        <v>-29.75</v>
      </c>
      <c r="AQ127" s="33"/>
      <c r="AR127" s="33"/>
      <c r="AS127" s="33"/>
      <c r="AT127" s="33">
        <v>-88.93</v>
      </c>
      <c r="AU127" s="33">
        <v>-349.79</v>
      </c>
      <c r="AV127" s="33">
        <v>-513.30999999999995</v>
      </c>
      <c r="AW127" s="33">
        <v>-1112.68</v>
      </c>
      <c r="AX127" s="33">
        <v>-356.54</v>
      </c>
      <c r="AY127" s="33">
        <v>-670.31</v>
      </c>
      <c r="AZ127" s="33">
        <v>-457.14</v>
      </c>
      <c r="BA127" s="31">
        <f t="shared" si="236"/>
        <v>5.07</v>
      </c>
      <c r="BB127" s="31">
        <f t="shared" si="237"/>
        <v>0.52</v>
      </c>
      <c r="BC127" s="31">
        <f t="shared" si="238"/>
        <v>0</v>
      </c>
      <c r="BD127" s="31">
        <f t="shared" si="239"/>
        <v>0</v>
      </c>
      <c r="BE127" s="31">
        <f t="shared" si="240"/>
        <v>0</v>
      </c>
      <c r="BF127" s="31">
        <f t="shared" si="241"/>
        <v>-56.16</v>
      </c>
      <c r="BG127" s="31">
        <f t="shared" si="242"/>
        <v>-220.92</v>
      </c>
      <c r="BH127" s="31">
        <f t="shared" si="243"/>
        <v>-369.58</v>
      </c>
      <c r="BI127" s="31">
        <f t="shared" si="244"/>
        <v>-801.13</v>
      </c>
      <c r="BJ127" s="31">
        <f t="shared" si="245"/>
        <v>-156.88</v>
      </c>
      <c r="BK127" s="31">
        <f t="shared" si="246"/>
        <v>-294.94</v>
      </c>
      <c r="BL127" s="31">
        <f t="shared" si="247"/>
        <v>-201.14</v>
      </c>
      <c r="BM127" s="6">
        <v>6.6100000000000006E-2</v>
      </c>
      <c r="BN127" s="6">
        <v>6.6100000000000006E-2</v>
      </c>
      <c r="BO127" s="6">
        <v>6.6100000000000006E-2</v>
      </c>
      <c r="BP127" s="6">
        <v>6.6100000000000006E-2</v>
      </c>
      <c r="BQ127" s="6">
        <v>6.6100000000000006E-2</v>
      </c>
      <c r="BR127" s="6">
        <v>6.6100000000000006E-2</v>
      </c>
      <c r="BS127" s="6">
        <v>6.6100000000000006E-2</v>
      </c>
      <c r="BT127" s="6">
        <v>6.6100000000000006E-2</v>
      </c>
      <c r="BU127" s="6">
        <v>6.6100000000000006E-2</v>
      </c>
      <c r="BV127" s="6">
        <v>6.6100000000000006E-2</v>
      </c>
      <c r="BW127" s="6">
        <v>6.6100000000000006E-2</v>
      </c>
      <c r="BX127" s="6">
        <v>6.6100000000000006E-2</v>
      </c>
      <c r="BY127" s="31">
        <v>3349.02</v>
      </c>
      <c r="BZ127" s="31">
        <v>344.94</v>
      </c>
      <c r="CA127" s="31">
        <v>0</v>
      </c>
      <c r="CB127" s="31">
        <v>0</v>
      </c>
      <c r="CC127" s="31">
        <v>0</v>
      </c>
      <c r="CD127" s="31">
        <v>1031.23</v>
      </c>
      <c r="CE127" s="31">
        <v>4056.36</v>
      </c>
      <c r="CF127" s="31">
        <v>2714.37</v>
      </c>
      <c r="CG127" s="31">
        <v>5883.83</v>
      </c>
      <c r="CH127" s="31">
        <v>1885.4</v>
      </c>
      <c r="CI127" s="31">
        <v>3544.61</v>
      </c>
      <c r="CJ127" s="31">
        <v>2417.37</v>
      </c>
      <c r="CK127" s="32">
        <f t="shared" si="248"/>
        <v>-202.66</v>
      </c>
      <c r="CL127" s="32">
        <f t="shared" si="249"/>
        <v>-20.87</v>
      </c>
      <c r="CM127" s="32">
        <f t="shared" si="250"/>
        <v>0</v>
      </c>
      <c r="CN127" s="32">
        <f t="shared" si="251"/>
        <v>0</v>
      </c>
      <c r="CO127" s="32">
        <f t="shared" si="252"/>
        <v>0</v>
      </c>
      <c r="CP127" s="32">
        <f t="shared" si="253"/>
        <v>-62.4</v>
      </c>
      <c r="CQ127" s="32">
        <f t="shared" si="254"/>
        <v>-245.47</v>
      </c>
      <c r="CR127" s="32">
        <f t="shared" si="255"/>
        <v>-164.26</v>
      </c>
      <c r="CS127" s="32">
        <f t="shared" si="256"/>
        <v>-356.06</v>
      </c>
      <c r="CT127" s="32">
        <f t="shared" si="257"/>
        <v>-114.09</v>
      </c>
      <c r="CU127" s="32">
        <f t="shared" si="258"/>
        <v>-214.5</v>
      </c>
      <c r="CV127" s="32">
        <f t="shared" si="259"/>
        <v>-146.29</v>
      </c>
      <c r="CW127" s="31">
        <f t="shared" si="260"/>
        <v>3430.09</v>
      </c>
      <c r="CX127" s="31">
        <f t="shared" si="261"/>
        <v>353.3</v>
      </c>
      <c r="CY127" s="31">
        <f t="shared" si="262"/>
        <v>0</v>
      </c>
      <c r="CZ127" s="31">
        <f t="shared" si="263"/>
        <v>0</v>
      </c>
      <c r="DA127" s="31">
        <f t="shared" si="264"/>
        <v>0</v>
      </c>
      <c r="DB127" s="31">
        <f t="shared" si="265"/>
        <v>1113.92</v>
      </c>
      <c r="DC127" s="31">
        <f t="shared" si="266"/>
        <v>4381.6000000000004</v>
      </c>
      <c r="DD127" s="31">
        <f t="shared" si="267"/>
        <v>3432.9999999999995</v>
      </c>
      <c r="DE127" s="31">
        <f t="shared" si="268"/>
        <v>7441.58</v>
      </c>
      <c r="DF127" s="31">
        <f t="shared" si="269"/>
        <v>2284.7300000000005</v>
      </c>
      <c r="DG127" s="31">
        <f t="shared" si="270"/>
        <v>4295.3599999999997</v>
      </c>
      <c r="DH127" s="31">
        <f t="shared" si="271"/>
        <v>2929.3599999999997</v>
      </c>
      <c r="DI127" s="32">
        <f t="shared" si="200"/>
        <v>171.5</v>
      </c>
      <c r="DJ127" s="32">
        <f t="shared" si="201"/>
        <v>17.670000000000002</v>
      </c>
      <c r="DK127" s="32">
        <f t="shared" si="202"/>
        <v>0</v>
      </c>
      <c r="DL127" s="32">
        <f t="shared" si="203"/>
        <v>0</v>
      </c>
      <c r="DM127" s="32">
        <f t="shared" si="204"/>
        <v>0</v>
      </c>
      <c r="DN127" s="32">
        <f t="shared" si="205"/>
        <v>55.7</v>
      </c>
      <c r="DO127" s="32">
        <f t="shared" si="206"/>
        <v>219.08</v>
      </c>
      <c r="DP127" s="32">
        <f t="shared" si="207"/>
        <v>171.65</v>
      </c>
      <c r="DQ127" s="32">
        <f t="shared" si="208"/>
        <v>372.08</v>
      </c>
      <c r="DR127" s="32">
        <f t="shared" si="209"/>
        <v>114.24</v>
      </c>
      <c r="DS127" s="32">
        <f t="shared" si="210"/>
        <v>214.77</v>
      </c>
      <c r="DT127" s="32">
        <f t="shared" si="211"/>
        <v>146.47</v>
      </c>
      <c r="DU127" s="31">
        <f t="shared" si="212"/>
        <v>839.71</v>
      </c>
      <c r="DV127" s="31">
        <f t="shared" si="213"/>
        <v>85.67</v>
      </c>
      <c r="DW127" s="31">
        <f t="shared" si="214"/>
        <v>0</v>
      </c>
      <c r="DX127" s="31">
        <f t="shared" si="215"/>
        <v>0</v>
      </c>
      <c r="DY127" s="31">
        <f t="shared" si="216"/>
        <v>0</v>
      </c>
      <c r="DZ127" s="31">
        <f t="shared" si="217"/>
        <v>259.97000000000003</v>
      </c>
      <c r="EA127" s="31">
        <f t="shared" si="218"/>
        <v>1012.73</v>
      </c>
      <c r="EB127" s="31">
        <f t="shared" si="219"/>
        <v>785.48</v>
      </c>
      <c r="EC127" s="31">
        <f t="shared" si="220"/>
        <v>1685.32</v>
      </c>
      <c r="ED127" s="31">
        <f t="shared" si="221"/>
        <v>512.28</v>
      </c>
      <c r="EE127" s="31">
        <f t="shared" si="222"/>
        <v>953.1</v>
      </c>
      <c r="EF127" s="31">
        <f t="shared" si="223"/>
        <v>643.39</v>
      </c>
      <c r="EG127" s="32">
        <f t="shared" si="224"/>
        <v>4441.3</v>
      </c>
      <c r="EH127" s="32">
        <f t="shared" si="225"/>
        <v>456.64000000000004</v>
      </c>
      <c r="EI127" s="32">
        <f t="shared" si="226"/>
        <v>0</v>
      </c>
      <c r="EJ127" s="32">
        <f t="shared" si="227"/>
        <v>0</v>
      </c>
      <c r="EK127" s="32">
        <f t="shared" si="228"/>
        <v>0</v>
      </c>
      <c r="EL127" s="32">
        <f t="shared" si="229"/>
        <v>1429.5900000000001</v>
      </c>
      <c r="EM127" s="32">
        <f t="shared" si="230"/>
        <v>5613.41</v>
      </c>
      <c r="EN127" s="32">
        <f t="shared" si="231"/>
        <v>4390.1299999999992</v>
      </c>
      <c r="EO127" s="32">
        <f t="shared" si="232"/>
        <v>9498.98</v>
      </c>
      <c r="EP127" s="32">
        <f t="shared" si="233"/>
        <v>2911.25</v>
      </c>
      <c r="EQ127" s="32">
        <f t="shared" si="234"/>
        <v>5463.2300000000005</v>
      </c>
      <c r="ER127" s="32">
        <f t="shared" si="235"/>
        <v>3719.2199999999993</v>
      </c>
    </row>
    <row r="128" spans="1:148" x14ac:dyDescent="0.25">
      <c r="A128" t="s">
        <v>476</v>
      </c>
      <c r="B128" s="1" t="s">
        <v>53</v>
      </c>
      <c r="C128" t="str">
        <f t="shared" ca="1" si="274"/>
        <v>VVW1</v>
      </c>
      <c r="D128" t="str">
        <f t="shared" ca="1" si="275"/>
        <v>Valleyview #1</v>
      </c>
      <c r="E128" s="51">
        <v>705.62800000000004</v>
      </c>
      <c r="F128" s="51">
        <v>47.74</v>
      </c>
      <c r="G128" s="51">
        <v>199.024</v>
      </c>
      <c r="H128" s="51">
        <v>210.364</v>
      </c>
      <c r="I128" s="51">
        <v>206.19200000000001</v>
      </c>
      <c r="J128" s="51">
        <v>881.13199999999995</v>
      </c>
      <c r="K128" s="51">
        <v>516.6</v>
      </c>
      <c r="L128" s="51">
        <v>255.304</v>
      </c>
      <c r="M128" s="51">
        <v>584.64</v>
      </c>
      <c r="N128" s="51">
        <v>1996.4559999999999</v>
      </c>
      <c r="O128" s="51">
        <v>2553.096</v>
      </c>
      <c r="P128" s="51">
        <v>736.48400000000004</v>
      </c>
      <c r="Q128" s="32">
        <v>148183.91</v>
      </c>
      <c r="R128" s="32">
        <v>4052.72</v>
      </c>
      <c r="S128" s="32">
        <v>79063.509999999995</v>
      </c>
      <c r="T128" s="32">
        <v>81129.56</v>
      </c>
      <c r="U128" s="32">
        <v>69006.149999999994</v>
      </c>
      <c r="V128" s="32">
        <v>135233.79</v>
      </c>
      <c r="W128" s="32">
        <v>361914.37</v>
      </c>
      <c r="X128" s="32">
        <v>109369.9</v>
      </c>
      <c r="Y128" s="32">
        <v>301592.31</v>
      </c>
      <c r="Z128" s="32">
        <v>471001.48</v>
      </c>
      <c r="AA128" s="32">
        <v>476455.18</v>
      </c>
      <c r="AB128" s="32">
        <v>28051.89</v>
      </c>
      <c r="AC128" s="2">
        <v>-0.94</v>
      </c>
      <c r="AD128" s="2">
        <v>-0.94</v>
      </c>
      <c r="AE128" s="2">
        <v>-0.94</v>
      </c>
      <c r="AF128" s="2">
        <v>-0.94</v>
      </c>
      <c r="AG128" s="2">
        <v>-0.94</v>
      </c>
      <c r="AH128" s="2">
        <v>-0.94</v>
      </c>
      <c r="AI128" s="2">
        <v>-0.94</v>
      </c>
      <c r="AJ128" s="2">
        <v>-1.55</v>
      </c>
      <c r="AK128" s="2">
        <v>-1.55</v>
      </c>
      <c r="AL128" s="2">
        <v>-1.55</v>
      </c>
      <c r="AM128" s="2">
        <v>-1.55</v>
      </c>
      <c r="AN128" s="2">
        <v>-1.55</v>
      </c>
      <c r="AO128" s="33">
        <v>-1392.93</v>
      </c>
      <c r="AP128" s="33">
        <v>-38.1</v>
      </c>
      <c r="AQ128" s="33">
        <v>-743.2</v>
      </c>
      <c r="AR128" s="33">
        <v>-762.62</v>
      </c>
      <c r="AS128" s="33">
        <v>-648.66</v>
      </c>
      <c r="AT128" s="33">
        <v>-1271.2</v>
      </c>
      <c r="AU128" s="33">
        <v>-3402</v>
      </c>
      <c r="AV128" s="33">
        <v>-1695.23</v>
      </c>
      <c r="AW128" s="33">
        <v>-4674.68</v>
      </c>
      <c r="AX128" s="33">
        <v>-7300.52</v>
      </c>
      <c r="AY128" s="33">
        <v>-7385.06</v>
      </c>
      <c r="AZ128" s="33">
        <v>-434.8</v>
      </c>
      <c r="BA128" s="31">
        <f t="shared" si="236"/>
        <v>14.82</v>
      </c>
      <c r="BB128" s="31">
        <f t="shared" si="237"/>
        <v>0.41</v>
      </c>
      <c r="BC128" s="31">
        <f t="shared" si="238"/>
        <v>7.91</v>
      </c>
      <c r="BD128" s="31">
        <f t="shared" si="239"/>
        <v>-292.07</v>
      </c>
      <c r="BE128" s="31">
        <f t="shared" si="240"/>
        <v>-248.42</v>
      </c>
      <c r="BF128" s="31">
        <f t="shared" si="241"/>
        <v>-486.84</v>
      </c>
      <c r="BG128" s="31">
        <f t="shared" si="242"/>
        <v>-1302.8900000000001</v>
      </c>
      <c r="BH128" s="31">
        <f t="shared" si="243"/>
        <v>-984.33</v>
      </c>
      <c r="BI128" s="31">
        <f t="shared" si="244"/>
        <v>-2714.33</v>
      </c>
      <c r="BJ128" s="31">
        <f t="shared" si="245"/>
        <v>-2590.5100000000002</v>
      </c>
      <c r="BK128" s="31">
        <f t="shared" si="246"/>
        <v>-2620.5</v>
      </c>
      <c r="BL128" s="31">
        <f t="shared" si="247"/>
        <v>-154.29</v>
      </c>
      <c r="BM128" s="6">
        <v>-2.4199999999999999E-2</v>
      </c>
      <c r="BN128" s="6">
        <v>-2.4199999999999999E-2</v>
      </c>
      <c r="BO128" s="6">
        <v>-2.4199999999999999E-2</v>
      </c>
      <c r="BP128" s="6">
        <v>-2.4199999999999999E-2</v>
      </c>
      <c r="BQ128" s="6">
        <v>-2.4199999999999999E-2</v>
      </c>
      <c r="BR128" s="6">
        <v>-2.4199999999999999E-2</v>
      </c>
      <c r="BS128" s="6">
        <v>-2.4199999999999999E-2</v>
      </c>
      <c r="BT128" s="6">
        <v>-2.4199999999999999E-2</v>
      </c>
      <c r="BU128" s="6">
        <v>-2.4199999999999999E-2</v>
      </c>
      <c r="BV128" s="6">
        <v>-2.4199999999999999E-2</v>
      </c>
      <c r="BW128" s="6">
        <v>-2.4199999999999999E-2</v>
      </c>
      <c r="BX128" s="6">
        <v>-2.4199999999999999E-2</v>
      </c>
      <c r="BY128" s="31">
        <v>-3586.05</v>
      </c>
      <c r="BZ128" s="31">
        <v>-98.08</v>
      </c>
      <c r="CA128" s="31">
        <v>-1913.34</v>
      </c>
      <c r="CB128" s="31">
        <v>-1963.34</v>
      </c>
      <c r="CC128" s="31">
        <v>-1669.95</v>
      </c>
      <c r="CD128" s="31">
        <v>-3272.66</v>
      </c>
      <c r="CE128" s="31">
        <v>-8758.33</v>
      </c>
      <c r="CF128" s="31">
        <v>-2646.75</v>
      </c>
      <c r="CG128" s="31">
        <v>-7298.53</v>
      </c>
      <c r="CH128" s="31">
        <v>-11398.24</v>
      </c>
      <c r="CI128" s="31">
        <v>-11530.22</v>
      </c>
      <c r="CJ128" s="31">
        <v>-678.86</v>
      </c>
      <c r="CK128" s="32">
        <f t="shared" si="248"/>
        <v>-592.74</v>
      </c>
      <c r="CL128" s="32">
        <f t="shared" si="249"/>
        <v>-16.21</v>
      </c>
      <c r="CM128" s="32">
        <f t="shared" si="250"/>
        <v>-316.25</v>
      </c>
      <c r="CN128" s="32">
        <f t="shared" si="251"/>
        <v>-324.52</v>
      </c>
      <c r="CO128" s="32">
        <f t="shared" si="252"/>
        <v>-276.02</v>
      </c>
      <c r="CP128" s="32">
        <f t="shared" si="253"/>
        <v>-540.94000000000005</v>
      </c>
      <c r="CQ128" s="32">
        <f t="shared" si="254"/>
        <v>-1447.66</v>
      </c>
      <c r="CR128" s="32">
        <f t="shared" si="255"/>
        <v>-437.48</v>
      </c>
      <c r="CS128" s="32">
        <f t="shared" si="256"/>
        <v>-1206.3699999999999</v>
      </c>
      <c r="CT128" s="32">
        <f t="shared" si="257"/>
        <v>-1884.01</v>
      </c>
      <c r="CU128" s="32">
        <f t="shared" si="258"/>
        <v>-1905.82</v>
      </c>
      <c r="CV128" s="32">
        <f t="shared" si="259"/>
        <v>-112.21</v>
      </c>
      <c r="CW128" s="31">
        <f t="shared" si="260"/>
        <v>-2800.68</v>
      </c>
      <c r="CX128" s="31">
        <f t="shared" si="261"/>
        <v>-76.599999999999994</v>
      </c>
      <c r="CY128" s="31">
        <f t="shared" si="262"/>
        <v>-1494.3000000000002</v>
      </c>
      <c r="CZ128" s="31">
        <f t="shared" si="263"/>
        <v>-1233.1699999999998</v>
      </c>
      <c r="DA128" s="31">
        <f t="shared" si="264"/>
        <v>-1048.8899999999999</v>
      </c>
      <c r="DB128" s="31">
        <f t="shared" si="265"/>
        <v>-2055.5599999999995</v>
      </c>
      <c r="DC128" s="31">
        <f t="shared" si="266"/>
        <v>-5501.0999999999995</v>
      </c>
      <c r="DD128" s="31">
        <f t="shared" si="267"/>
        <v>-404.66999999999996</v>
      </c>
      <c r="DE128" s="31">
        <f t="shared" si="268"/>
        <v>-1115.8899999999994</v>
      </c>
      <c r="DF128" s="31">
        <f t="shared" si="269"/>
        <v>-3391.2199999999993</v>
      </c>
      <c r="DG128" s="31">
        <f t="shared" si="270"/>
        <v>-3430.4799999999987</v>
      </c>
      <c r="DH128" s="31">
        <f t="shared" si="271"/>
        <v>-201.98000000000005</v>
      </c>
      <c r="DI128" s="32">
        <f t="shared" si="200"/>
        <v>-140.03</v>
      </c>
      <c r="DJ128" s="32">
        <f t="shared" si="201"/>
        <v>-3.83</v>
      </c>
      <c r="DK128" s="32">
        <f t="shared" si="202"/>
        <v>-74.72</v>
      </c>
      <c r="DL128" s="32">
        <f t="shared" si="203"/>
        <v>-61.66</v>
      </c>
      <c r="DM128" s="32">
        <f t="shared" si="204"/>
        <v>-52.44</v>
      </c>
      <c r="DN128" s="32">
        <f t="shared" si="205"/>
        <v>-102.78</v>
      </c>
      <c r="DO128" s="32">
        <f t="shared" si="206"/>
        <v>-275.06</v>
      </c>
      <c r="DP128" s="32">
        <f t="shared" si="207"/>
        <v>-20.23</v>
      </c>
      <c r="DQ128" s="32">
        <f t="shared" si="208"/>
        <v>-55.79</v>
      </c>
      <c r="DR128" s="32">
        <f t="shared" si="209"/>
        <v>-169.56</v>
      </c>
      <c r="DS128" s="32">
        <f t="shared" si="210"/>
        <v>-171.52</v>
      </c>
      <c r="DT128" s="32">
        <f t="shared" si="211"/>
        <v>-10.1</v>
      </c>
      <c r="DU128" s="31">
        <f t="shared" si="212"/>
        <v>-685.63</v>
      </c>
      <c r="DV128" s="31">
        <f t="shared" si="213"/>
        <v>-18.57</v>
      </c>
      <c r="DW128" s="31">
        <f t="shared" si="214"/>
        <v>-359.08</v>
      </c>
      <c r="DX128" s="31">
        <f t="shared" si="215"/>
        <v>-293.45999999999998</v>
      </c>
      <c r="DY128" s="31">
        <f t="shared" si="216"/>
        <v>-247.24</v>
      </c>
      <c r="DZ128" s="31">
        <f t="shared" si="217"/>
        <v>-479.74</v>
      </c>
      <c r="EA128" s="31">
        <f t="shared" si="218"/>
        <v>-1271.48</v>
      </c>
      <c r="EB128" s="31">
        <f t="shared" si="219"/>
        <v>-92.59</v>
      </c>
      <c r="EC128" s="31">
        <f t="shared" si="220"/>
        <v>-252.72</v>
      </c>
      <c r="ED128" s="31">
        <f t="shared" si="221"/>
        <v>-760.38</v>
      </c>
      <c r="EE128" s="31">
        <f t="shared" si="222"/>
        <v>-761.19</v>
      </c>
      <c r="EF128" s="31">
        <f t="shared" si="223"/>
        <v>-44.36</v>
      </c>
      <c r="EG128" s="32">
        <f t="shared" si="224"/>
        <v>-3626.34</v>
      </c>
      <c r="EH128" s="32">
        <f t="shared" si="225"/>
        <v>-99</v>
      </c>
      <c r="EI128" s="32">
        <f t="shared" si="226"/>
        <v>-1928.1000000000001</v>
      </c>
      <c r="EJ128" s="32">
        <f t="shared" si="227"/>
        <v>-1588.29</v>
      </c>
      <c r="EK128" s="32">
        <f t="shared" si="228"/>
        <v>-1348.57</v>
      </c>
      <c r="EL128" s="32">
        <f t="shared" si="229"/>
        <v>-2638.08</v>
      </c>
      <c r="EM128" s="32">
        <f t="shared" si="230"/>
        <v>-7047.6399999999994</v>
      </c>
      <c r="EN128" s="32">
        <f t="shared" si="231"/>
        <v>-517.49</v>
      </c>
      <c r="EO128" s="32">
        <f t="shared" si="232"/>
        <v>-1424.3999999999994</v>
      </c>
      <c r="EP128" s="32">
        <f t="shared" si="233"/>
        <v>-4321.1599999999989</v>
      </c>
      <c r="EQ128" s="32">
        <f t="shared" si="234"/>
        <v>-4363.1899999999987</v>
      </c>
      <c r="ER128" s="32">
        <f t="shared" si="235"/>
        <v>-256.44000000000005</v>
      </c>
    </row>
    <row r="129" spans="1:148" x14ac:dyDescent="0.25">
      <c r="A129" t="s">
        <v>476</v>
      </c>
      <c r="B129" s="1" t="s">
        <v>54</v>
      </c>
      <c r="C129" t="str">
        <f t="shared" ca="1" si="274"/>
        <v>VVW2</v>
      </c>
      <c r="D129" t="str">
        <f t="shared" ca="1" si="275"/>
        <v>Valleyview #2</v>
      </c>
      <c r="E129" s="51">
        <v>516.6</v>
      </c>
      <c r="F129" s="51">
        <v>43.008000000000003</v>
      </c>
      <c r="G129" s="51">
        <v>183.37200000000001</v>
      </c>
      <c r="H129" s="51">
        <v>208.34800000000001</v>
      </c>
      <c r="I129" s="51">
        <v>81.144000000000005</v>
      </c>
      <c r="J129" s="51">
        <v>555.71600000000001</v>
      </c>
      <c r="K129" s="51">
        <v>527.66</v>
      </c>
      <c r="L129" s="51">
        <v>315.02800000000002</v>
      </c>
      <c r="M129" s="51">
        <v>528.27599999999995</v>
      </c>
      <c r="N129" s="51">
        <v>792.34400000000005</v>
      </c>
      <c r="O129" s="51">
        <v>2204.748</v>
      </c>
      <c r="P129" s="51">
        <v>78.736000000000004</v>
      </c>
      <c r="Q129" s="32">
        <v>249544.38</v>
      </c>
      <c r="R129" s="32">
        <v>3694.23</v>
      </c>
      <c r="S129" s="32">
        <v>65762.990000000005</v>
      </c>
      <c r="T129" s="32">
        <v>84780.53</v>
      </c>
      <c r="U129" s="32">
        <v>46851.05</v>
      </c>
      <c r="V129" s="32">
        <v>139219.48000000001</v>
      </c>
      <c r="W129" s="32">
        <v>371778.86</v>
      </c>
      <c r="X129" s="32">
        <v>134151.95000000001</v>
      </c>
      <c r="Y129" s="32">
        <v>273741.53999999998</v>
      </c>
      <c r="Z129" s="32">
        <v>228643.24</v>
      </c>
      <c r="AA129" s="32">
        <v>455644.74</v>
      </c>
      <c r="AB129" s="32">
        <v>12288.82</v>
      </c>
      <c r="AC129" s="2">
        <v>-0.94</v>
      </c>
      <c r="AD129" s="2">
        <v>-0.94</v>
      </c>
      <c r="AE129" s="2">
        <v>-0.94</v>
      </c>
      <c r="AF129" s="2">
        <v>-0.94</v>
      </c>
      <c r="AG129" s="2">
        <v>-0.94</v>
      </c>
      <c r="AH129" s="2">
        <v>-0.94</v>
      </c>
      <c r="AI129" s="2">
        <v>-0.94</v>
      </c>
      <c r="AJ129" s="2">
        <v>-1.55</v>
      </c>
      <c r="AK129" s="2">
        <v>-1.55</v>
      </c>
      <c r="AL129" s="2">
        <v>-1.55</v>
      </c>
      <c r="AM129" s="2">
        <v>-1.55</v>
      </c>
      <c r="AN129" s="2">
        <v>-1.55</v>
      </c>
      <c r="AO129" s="33">
        <v>-2345.7199999999998</v>
      </c>
      <c r="AP129" s="33">
        <v>-34.729999999999997</v>
      </c>
      <c r="AQ129" s="33">
        <v>-618.16999999999996</v>
      </c>
      <c r="AR129" s="33">
        <v>-796.94</v>
      </c>
      <c r="AS129" s="33">
        <v>-440.4</v>
      </c>
      <c r="AT129" s="33">
        <v>-1308.6600000000001</v>
      </c>
      <c r="AU129" s="33">
        <v>-3494.72</v>
      </c>
      <c r="AV129" s="33">
        <v>-2079.36</v>
      </c>
      <c r="AW129" s="33">
        <v>-4242.99</v>
      </c>
      <c r="AX129" s="33">
        <v>-3543.97</v>
      </c>
      <c r="AY129" s="33">
        <v>-7062.49</v>
      </c>
      <c r="AZ129" s="33">
        <v>-190.48</v>
      </c>
      <c r="BA129" s="31">
        <f t="shared" si="236"/>
        <v>24.95</v>
      </c>
      <c r="BB129" s="31">
        <f t="shared" si="237"/>
        <v>0.37</v>
      </c>
      <c r="BC129" s="31">
        <f t="shared" si="238"/>
        <v>6.58</v>
      </c>
      <c r="BD129" s="31">
        <f t="shared" si="239"/>
        <v>-305.20999999999998</v>
      </c>
      <c r="BE129" s="31">
        <f t="shared" si="240"/>
        <v>-168.66</v>
      </c>
      <c r="BF129" s="31">
        <f t="shared" si="241"/>
        <v>-501.19</v>
      </c>
      <c r="BG129" s="31">
        <f t="shared" si="242"/>
        <v>-1338.4</v>
      </c>
      <c r="BH129" s="31">
        <f t="shared" si="243"/>
        <v>-1207.3699999999999</v>
      </c>
      <c r="BI129" s="31">
        <f t="shared" si="244"/>
        <v>-2463.67</v>
      </c>
      <c r="BJ129" s="31">
        <f t="shared" si="245"/>
        <v>-1257.54</v>
      </c>
      <c r="BK129" s="31">
        <f t="shared" si="246"/>
        <v>-2506.0500000000002</v>
      </c>
      <c r="BL129" s="31">
        <f t="shared" si="247"/>
        <v>-67.59</v>
      </c>
      <c r="BM129" s="6">
        <v>-8.6999999999999994E-3</v>
      </c>
      <c r="BN129" s="6">
        <v>-8.6999999999999994E-3</v>
      </c>
      <c r="BO129" s="6">
        <v>-8.6999999999999994E-3</v>
      </c>
      <c r="BP129" s="6">
        <v>-8.6999999999999994E-3</v>
      </c>
      <c r="BQ129" s="6">
        <v>-8.6999999999999994E-3</v>
      </c>
      <c r="BR129" s="6">
        <v>-8.6999999999999994E-3</v>
      </c>
      <c r="BS129" s="6">
        <v>-8.6999999999999994E-3</v>
      </c>
      <c r="BT129" s="6">
        <v>-8.6999999999999994E-3</v>
      </c>
      <c r="BU129" s="6">
        <v>-8.6999999999999994E-3</v>
      </c>
      <c r="BV129" s="6">
        <v>-8.6999999999999994E-3</v>
      </c>
      <c r="BW129" s="6">
        <v>-8.6999999999999994E-3</v>
      </c>
      <c r="BX129" s="6">
        <v>-8.6999999999999994E-3</v>
      </c>
      <c r="BY129" s="31">
        <v>-2171.04</v>
      </c>
      <c r="BZ129" s="31">
        <v>-32.14</v>
      </c>
      <c r="CA129" s="31">
        <v>-572.14</v>
      </c>
      <c r="CB129" s="31">
        <v>-737.59</v>
      </c>
      <c r="CC129" s="31">
        <v>-407.6</v>
      </c>
      <c r="CD129" s="31">
        <v>-1211.21</v>
      </c>
      <c r="CE129" s="31">
        <v>-3234.48</v>
      </c>
      <c r="CF129" s="31">
        <v>-1167.1199999999999</v>
      </c>
      <c r="CG129" s="31">
        <v>-2381.5500000000002</v>
      </c>
      <c r="CH129" s="31">
        <v>-1989.2</v>
      </c>
      <c r="CI129" s="31">
        <v>-3964.11</v>
      </c>
      <c r="CJ129" s="31">
        <v>-106.91</v>
      </c>
      <c r="CK129" s="32">
        <f t="shared" si="248"/>
        <v>-998.18</v>
      </c>
      <c r="CL129" s="32">
        <f t="shared" si="249"/>
        <v>-14.78</v>
      </c>
      <c r="CM129" s="32">
        <f t="shared" si="250"/>
        <v>-263.05</v>
      </c>
      <c r="CN129" s="32">
        <f t="shared" si="251"/>
        <v>-339.12</v>
      </c>
      <c r="CO129" s="32">
        <f t="shared" si="252"/>
        <v>-187.4</v>
      </c>
      <c r="CP129" s="32">
        <f t="shared" si="253"/>
        <v>-556.88</v>
      </c>
      <c r="CQ129" s="32">
        <f t="shared" si="254"/>
        <v>-1487.12</v>
      </c>
      <c r="CR129" s="32">
        <f t="shared" si="255"/>
        <v>-536.61</v>
      </c>
      <c r="CS129" s="32">
        <f t="shared" si="256"/>
        <v>-1094.97</v>
      </c>
      <c r="CT129" s="32">
        <f t="shared" si="257"/>
        <v>-914.57</v>
      </c>
      <c r="CU129" s="32">
        <f t="shared" si="258"/>
        <v>-1822.58</v>
      </c>
      <c r="CV129" s="32">
        <f t="shared" si="259"/>
        <v>-49.16</v>
      </c>
      <c r="CW129" s="31">
        <f t="shared" si="260"/>
        <v>-848.45</v>
      </c>
      <c r="CX129" s="31">
        <f t="shared" si="261"/>
        <v>-12.560000000000004</v>
      </c>
      <c r="CY129" s="31">
        <f t="shared" si="262"/>
        <v>-223.60000000000011</v>
      </c>
      <c r="CZ129" s="31">
        <f t="shared" si="263"/>
        <v>25.439999999999998</v>
      </c>
      <c r="DA129" s="31">
        <f t="shared" si="264"/>
        <v>14.059999999999974</v>
      </c>
      <c r="DB129" s="31">
        <f t="shared" si="265"/>
        <v>41.759999999999934</v>
      </c>
      <c r="DC129" s="31">
        <f t="shared" si="266"/>
        <v>111.51999999999953</v>
      </c>
      <c r="DD129" s="31">
        <f t="shared" si="267"/>
        <v>1583</v>
      </c>
      <c r="DE129" s="31">
        <f t="shared" si="268"/>
        <v>3230.1399999999994</v>
      </c>
      <c r="DF129" s="31">
        <f t="shared" si="269"/>
        <v>1897.7399999999998</v>
      </c>
      <c r="DG129" s="31">
        <f t="shared" si="270"/>
        <v>3781.8499999999995</v>
      </c>
      <c r="DH129" s="31">
        <f t="shared" si="271"/>
        <v>102</v>
      </c>
      <c r="DI129" s="32">
        <f t="shared" si="200"/>
        <v>-42.42</v>
      </c>
      <c r="DJ129" s="32">
        <f t="shared" si="201"/>
        <v>-0.63</v>
      </c>
      <c r="DK129" s="32">
        <f t="shared" si="202"/>
        <v>-11.18</v>
      </c>
      <c r="DL129" s="32">
        <f t="shared" si="203"/>
        <v>1.27</v>
      </c>
      <c r="DM129" s="32">
        <f t="shared" si="204"/>
        <v>0.7</v>
      </c>
      <c r="DN129" s="32">
        <f t="shared" si="205"/>
        <v>2.09</v>
      </c>
      <c r="DO129" s="32">
        <f t="shared" si="206"/>
        <v>5.58</v>
      </c>
      <c r="DP129" s="32">
        <f t="shared" si="207"/>
        <v>79.150000000000006</v>
      </c>
      <c r="DQ129" s="32">
        <f t="shared" si="208"/>
        <v>161.51</v>
      </c>
      <c r="DR129" s="32">
        <f t="shared" si="209"/>
        <v>94.89</v>
      </c>
      <c r="DS129" s="32">
        <f t="shared" si="210"/>
        <v>189.09</v>
      </c>
      <c r="DT129" s="32">
        <f t="shared" si="211"/>
        <v>5.0999999999999996</v>
      </c>
      <c r="DU129" s="31">
        <f t="shared" si="212"/>
        <v>-207.71</v>
      </c>
      <c r="DV129" s="31">
        <f t="shared" si="213"/>
        <v>-3.05</v>
      </c>
      <c r="DW129" s="31">
        <f t="shared" si="214"/>
        <v>-53.73</v>
      </c>
      <c r="DX129" s="31">
        <f t="shared" si="215"/>
        <v>6.05</v>
      </c>
      <c r="DY129" s="31">
        <f t="shared" si="216"/>
        <v>3.31</v>
      </c>
      <c r="DZ129" s="31">
        <f t="shared" si="217"/>
        <v>9.75</v>
      </c>
      <c r="EA129" s="31">
        <f t="shared" si="218"/>
        <v>25.78</v>
      </c>
      <c r="EB129" s="31">
        <f t="shared" si="219"/>
        <v>362.2</v>
      </c>
      <c r="EC129" s="31">
        <f t="shared" si="220"/>
        <v>731.54</v>
      </c>
      <c r="ED129" s="31">
        <f t="shared" si="221"/>
        <v>425.51</v>
      </c>
      <c r="EE129" s="31">
        <f t="shared" si="222"/>
        <v>839.16</v>
      </c>
      <c r="EF129" s="31">
        <f t="shared" si="223"/>
        <v>22.4</v>
      </c>
      <c r="EG129" s="32">
        <f t="shared" si="224"/>
        <v>-1098.58</v>
      </c>
      <c r="EH129" s="32">
        <f t="shared" si="225"/>
        <v>-16.240000000000006</v>
      </c>
      <c r="EI129" s="32">
        <f t="shared" si="226"/>
        <v>-288.5100000000001</v>
      </c>
      <c r="EJ129" s="32">
        <f t="shared" si="227"/>
        <v>32.76</v>
      </c>
      <c r="EK129" s="32">
        <f t="shared" si="228"/>
        <v>18.069999999999972</v>
      </c>
      <c r="EL129" s="32">
        <f t="shared" si="229"/>
        <v>53.599999999999937</v>
      </c>
      <c r="EM129" s="32">
        <f t="shared" si="230"/>
        <v>142.87999999999954</v>
      </c>
      <c r="EN129" s="32">
        <f t="shared" si="231"/>
        <v>2024.3500000000001</v>
      </c>
      <c r="EO129" s="32">
        <f t="shared" si="232"/>
        <v>4123.1899999999996</v>
      </c>
      <c r="EP129" s="32">
        <f t="shared" si="233"/>
        <v>2418.14</v>
      </c>
      <c r="EQ129" s="32">
        <f t="shared" si="234"/>
        <v>4810.0999999999995</v>
      </c>
      <c r="ER129" s="32">
        <f t="shared" si="235"/>
        <v>129.5</v>
      </c>
    </row>
    <row r="130" spans="1:148" x14ac:dyDescent="0.25">
      <c r="A130" t="s">
        <v>487</v>
      </c>
      <c r="B130" s="1" t="s">
        <v>87</v>
      </c>
      <c r="C130" t="str">
        <f t="shared" ref="C130" ca="1" si="276">VLOOKUP($B130,LocationLookup,2,FALSE)</f>
        <v>WEY1</v>
      </c>
      <c r="D130" t="str">
        <f t="shared" ref="D130" ca="1" si="277">VLOOKUP($C130,LossFactorLookup,2,FALSE)</f>
        <v>Weyerhaeuser</v>
      </c>
      <c r="E130" s="51">
        <v>129.71197900000001</v>
      </c>
      <c r="F130" s="51">
        <v>46.865682999999997</v>
      </c>
      <c r="G130" s="51">
        <v>17.996082999999999</v>
      </c>
      <c r="H130" s="51">
        <v>239.47095200000001</v>
      </c>
      <c r="I130" s="51">
        <v>120.156509</v>
      </c>
      <c r="J130" s="51">
        <v>40.353335999999999</v>
      </c>
      <c r="K130" s="51">
        <v>132.13586799999999</v>
      </c>
      <c r="L130" s="51">
        <v>9.0278790000000004</v>
      </c>
      <c r="M130" s="51">
        <v>109.904269</v>
      </c>
      <c r="N130" s="51">
        <v>3.2312219999999998</v>
      </c>
      <c r="O130" s="51">
        <v>42.037556000000002</v>
      </c>
      <c r="P130" s="51">
        <v>179.65970999999999</v>
      </c>
      <c r="Q130" s="32">
        <v>4823.67</v>
      </c>
      <c r="R130" s="32">
        <v>1942.52</v>
      </c>
      <c r="S130" s="32">
        <v>758.66</v>
      </c>
      <c r="T130" s="32">
        <v>9849.74</v>
      </c>
      <c r="U130" s="32">
        <v>2962.08</v>
      </c>
      <c r="V130" s="32">
        <v>912</v>
      </c>
      <c r="W130" s="32">
        <v>10627.73</v>
      </c>
      <c r="X130" s="32">
        <v>212.54</v>
      </c>
      <c r="Y130" s="32">
        <v>44719.360000000001</v>
      </c>
      <c r="Z130" s="32">
        <v>100.45</v>
      </c>
      <c r="AA130" s="32">
        <v>1807.36</v>
      </c>
      <c r="AB130" s="32">
        <v>7257.55</v>
      </c>
      <c r="AC130" s="2">
        <v>-3.03</v>
      </c>
      <c r="AD130" s="2">
        <v>-3.03</v>
      </c>
      <c r="AE130" s="2">
        <v>-3.03</v>
      </c>
      <c r="AF130" s="2">
        <v>-3.03</v>
      </c>
      <c r="AG130" s="2">
        <v>-3.03</v>
      </c>
      <c r="AH130" s="2">
        <v>-3.03</v>
      </c>
      <c r="AI130" s="2">
        <v>-3.03</v>
      </c>
      <c r="AJ130" s="2">
        <v>-3.65</v>
      </c>
      <c r="AK130" s="2">
        <v>-3.65</v>
      </c>
      <c r="AL130" s="2">
        <v>-3.65</v>
      </c>
      <c r="AM130" s="2">
        <v>-3.65</v>
      </c>
      <c r="AN130" s="2">
        <v>-3.65</v>
      </c>
      <c r="AO130" s="33">
        <v>-146.16</v>
      </c>
      <c r="AP130" s="33">
        <v>-58.86</v>
      </c>
      <c r="AQ130" s="33">
        <v>-22.99</v>
      </c>
      <c r="AR130" s="33">
        <v>-298.45</v>
      </c>
      <c r="AS130" s="33">
        <v>-89.75</v>
      </c>
      <c r="AT130" s="33">
        <v>-27.63</v>
      </c>
      <c r="AU130" s="33">
        <v>-322.02</v>
      </c>
      <c r="AV130" s="33">
        <v>-7.76</v>
      </c>
      <c r="AW130" s="33">
        <v>-1632.26</v>
      </c>
      <c r="AX130" s="33">
        <v>-3.67</v>
      </c>
      <c r="AY130" s="33">
        <v>-65.97</v>
      </c>
      <c r="AZ130" s="33">
        <v>-264.89999999999998</v>
      </c>
      <c r="BA130" s="31">
        <f t="shared" ref="BA130" si="278">ROUND(Q130*BA$3,2)</f>
        <v>0.48</v>
      </c>
      <c r="BB130" s="31">
        <f t="shared" ref="BB130" si="279">ROUND(R130*BB$3,2)</f>
        <v>0.19</v>
      </c>
      <c r="BC130" s="31">
        <f t="shared" ref="BC130" si="280">ROUND(S130*BC$3,2)</f>
        <v>0.08</v>
      </c>
      <c r="BD130" s="31">
        <f t="shared" ref="BD130" si="281">ROUND(T130*BD$3,2)</f>
        <v>-35.46</v>
      </c>
      <c r="BE130" s="31">
        <f t="shared" ref="BE130" si="282">ROUND(U130*BE$3,2)</f>
        <v>-10.66</v>
      </c>
      <c r="BF130" s="31">
        <f t="shared" ref="BF130" si="283">ROUND(V130*BF$3,2)</f>
        <v>-3.28</v>
      </c>
      <c r="BG130" s="31">
        <f t="shared" ref="BG130" si="284">ROUND(W130*BG$3,2)</f>
        <v>-38.26</v>
      </c>
      <c r="BH130" s="31">
        <f t="shared" ref="BH130" si="285">ROUND(X130*BH$3,2)</f>
        <v>-1.91</v>
      </c>
      <c r="BI130" s="31">
        <f t="shared" ref="BI130" si="286">ROUND(Y130*BI$3,2)</f>
        <v>-402.47</v>
      </c>
      <c r="BJ130" s="31">
        <f t="shared" ref="BJ130" si="287">ROUND(Z130*BJ$3,2)</f>
        <v>-0.55000000000000004</v>
      </c>
      <c r="BK130" s="31">
        <f t="shared" ref="BK130" si="288">ROUND(AA130*BK$3,2)</f>
        <v>-9.94</v>
      </c>
      <c r="BL130" s="31">
        <f t="shared" ref="BL130" si="289">ROUND(AB130*BL$3,2)</f>
        <v>-39.92</v>
      </c>
      <c r="BM130" s="6">
        <v>-7.9799999999999996E-2</v>
      </c>
      <c r="BN130" s="6">
        <v>-7.9799999999999996E-2</v>
      </c>
      <c r="BO130" s="6">
        <v>-7.9799999999999996E-2</v>
      </c>
      <c r="BP130" s="6">
        <v>-7.9799999999999996E-2</v>
      </c>
      <c r="BQ130" s="6">
        <v>-7.9799999999999996E-2</v>
      </c>
      <c r="BR130" s="6">
        <v>-7.9799999999999996E-2</v>
      </c>
      <c r="BS130" s="6">
        <v>-7.9799999999999996E-2</v>
      </c>
      <c r="BT130" s="6">
        <v>-7.9799999999999996E-2</v>
      </c>
      <c r="BU130" s="6">
        <v>-7.9799999999999996E-2</v>
      </c>
      <c r="BV130" s="6">
        <v>-7.9799999999999996E-2</v>
      </c>
      <c r="BW130" s="6">
        <v>-7.9799999999999996E-2</v>
      </c>
      <c r="BX130" s="6">
        <v>-7.9799999999999996E-2</v>
      </c>
      <c r="BY130" s="31">
        <v>-384.93</v>
      </c>
      <c r="BZ130" s="31">
        <v>-155.01</v>
      </c>
      <c r="CA130" s="31">
        <v>-60.54</v>
      </c>
      <c r="CB130" s="31">
        <v>-786.01</v>
      </c>
      <c r="CC130" s="31">
        <v>-236.37</v>
      </c>
      <c r="CD130" s="31">
        <v>-72.78</v>
      </c>
      <c r="CE130" s="31">
        <v>-848.09</v>
      </c>
      <c r="CF130" s="31">
        <v>-16.96</v>
      </c>
      <c r="CG130" s="31">
        <v>-3568.6</v>
      </c>
      <c r="CH130" s="31">
        <v>-8.02</v>
      </c>
      <c r="CI130" s="31">
        <v>-144.22999999999999</v>
      </c>
      <c r="CJ130" s="31">
        <v>-579.15</v>
      </c>
      <c r="CK130" s="32">
        <f t="shared" ref="CK130" si="290">ROUND(Q130*$CV$3,2)</f>
        <v>-19.29</v>
      </c>
      <c r="CL130" s="32">
        <f t="shared" ref="CL130" si="291">ROUND(R130*$CV$3,2)</f>
        <v>-7.77</v>
      </c>
      <c r="CM130" s="32">
        <f t="shared" ref="CM130" si="292">ROUND(S130*$CV$3,2)</f>
        <v>-3.03</v>
      </c>
      <c r="CN130" s="32">
        <f t="shared" ref="CN130" si="293">ROUND(T130*$CV$3,2)</f>
        <v>-39.4</v>
      </c>
      <c r="CO130" s="32">
        <f t="shared" ref="CO130" si="294">ROUND(U130*$CV$3,2)</f>
        <v>-11.85</v>
      </c>
      <c r="CP130" s="32">
        <f t="shared" ref="CP130" si="295">ROUND(V130*$CV$3,2)</f>
        <v>-3.65</v>
      </c>
      <c r="CQ130" s="32">
        <f t="shared" ref="CQ130" si="296">ROUND(W130*$CV$3,2)</f>
        <v>-42.51</v>
      </c>
      <c r="CR130" s="32">
        <f t="shared" ref="CR130" si="297">ROUND(X130*$CV$3,2)</f>
        <v>-0.85</v>
      </c>
      <c r="CS130" s="32">
        <f t="shared" ref="CS130" si="298">ROUND(Y130*$CV$3,2)</f>
        <v>-178.88</v>
      </c>
      <c r="CT130" s="32">
        <f t="shared" ref="CT130" si="299">ROUND(Z130*$CV$3,2)</f>
        <v>-0.4</v>
      </c>
      <c r="CU130" s="32">
        <f t="shared" ref="CU130" si="300">ROUND(AA130*$CV$3,2)</f>
        <v>-7.23</v>
      </c>
      <c r="CV130" s="32">
        <f t="shared" ref="CV130" si="301">ROUND(AB130*$CV$3,2)</f>
        <v>-29.03</v>
      </c>
      <c r="CW130" s="31">
        <f t="shared" ref="CW130" si="302">BY130+CK130-AO130-BA130</f>
        <v>-258.54000000000008</v>
      </c>
      <c r="CX130" s="31">
        <f t="shared" ref="CX130" si="303">BZ130+CL130-AP130-BB130</f>
        <v>-104.11</v>
      </c>
      <c r="CY130" s="31">
        <f t="shared" ref="CY130" si="304">CA130+CM130-AQ130-BC130</f>
        <v>-40.659999999999997</v>
      </c>
      <c r="CZ130" s="31">
        <f t="shared" ref="CZ130" si="305">CB130+CN130-AR130-BD130</f>
        <v>-491.50000000000006</v>
      </c>
      <c r="DA130" s="31">
        <f t="shared" ref="DA130" si="306">CC130+CO130-AS130-BE130</f>
        <v>-147.81</v>
      </c>
      <c r="DB130" s="31">
        <f t="shared" ref="DB130" si="307">CD130+CP130-AT130-BF130</f>
        <v>-45.52000000000001</v>
      </c>
      <c r="DC130" s="31">
        <f t="shared" ref="DC130" si="308">CE130+CQ130-AU130-BG130</f>
        <v>-530.32000000000005</v>
      </c>
      <c r="DD130" s="31">
        <f t="shared" ref="DD130" si="309">CF130+CR130-AV130-BH130</f>
        <v>-8.1400000000000023</v>
      </c>
      <c r="DE130" s="31">
        <f t="shared" ref="DE130" si="310">CG130+CS130-AW130-BI130</f>
        <v>-1712.7500000000002</v>
      </c>
      <c r="DF130" s="31">
        <f t="shared" ref="DF130" si="311">CH130+CT130-AX130-BJ130</f>
        <v>-4.2</v>
      </c>
      <c r="DG130" s="31">
        <f t="shared" ref="DG130" si="312">CI130+CU130-AY130-BK130</f>
        <v>-75.549999999999983</v>
      </c>
      <c r="DH130" s="31">
        <f t="shared" ref="DH130" si="313">CJ130+CV130-AZ130-BL130</f>
        <v>-303.35999999999996</v>
      </c>
      <c r="DI130" s="32">
        <f t="shared" ref="DI130" si="314">ROUND(CW130*5%,2)</f>
        <v>-12.93</v>
      </c>
      <c r="DJ130" s="32">
        <f t="shared" ref="DJ130" si="315">ROUND(CX130*5%,2)</f>
        <v>-5.21</v>
      </c>
      <c r="DK130" s="32">
        <f t="shared" ref="DK130" si="316">ROUND(CY130*5%,2)</f>
        <v>-2.0299999999999998</v>
      </c>
      <c r="DL130" s="32">
        <f t="shared" ref="DL130" si="317">ROUND(CZ130*5%,2)</f>
        <v>-24.58</v>
      </c>
      <c r="DM130" s="32">
        <f t="shared" ref="DM130" si="318">ROUND(DA130*5%,2)</f>
        <v>-7.39</v>
      </c>
      <c r="DN130" s="32">
        <f t="shared" ref="DN130" si="319">ROUND(DB130*5%,2)</f>
        <v>-2.2799999999999998</v>
      </c>
      <c r="DO130" s="32">
        <f t="shared" ref="DO130" si="320">ROUND(DC130*5%,2)</f>
        <v>-26.52</v>
      </c>
      <c r="DP130" s="32">
        <f t="shared" ref="DP130" si="321">ROUND(DD130*5%,2)</f>
        <v>-0.41</v>
      </c>
      <c r="DQ130" s="32">
        <f t="shared" ref="DQ130" si="322">ROUND(DE130*5%,2)</f>
        <v>-85.64</v>
      </c>
      <c r="DR130" s="32">
        <f t="shared" ref="DR130" si="323">ROUND(DF130*5%,2)</f>
        <v>-0.21</v>
      </c>
      <c r="DS130" s="32">
        <f t="shared" ref="DS130" si="324">ROUND(DG130*5%,2)</f>
        <v>-3.78</v>
      </c>
      <c r="DT130" s="32">
        <f t="shared" ref="DT130" si="325">ROUND(DH130*5%,2)</f>
        <v>-15.17</v>
      </c>
      <c r="DU130" s="31">
        <f t="shared" ref="DU130" si="326">ROUND(CW130*DU$3,2)</f>
        <v>-63.29</v>
      </c>
      <c r="DV130" s="31">
        <f t="shared" ref="DV130" si="327">ROUND(CX130*DV$3,2)</f>
        <v>-25.24</v>
      </c>
      <c r="DW130" s="31">
        <f t="shared" ref="DW130" si="328">ROUND(CY130*DW$3,2)</f>
        <v>-9.77</v>
      </c>
      <c r="DX130" s="31">
        <f t="shared" ref="DX130" si="329">ROUND(CZ130*DX$3,2)</f>
        <v>-116.96</v>
      </c>
      <c r="DY130" s="31">
        <f t="shared" ref="DY130" si="330">ROUND(DA130*DY$3,2)</f>
        <v>-34.840000000000003</v>
      </c>
      <c r="DZ130" s="31">
        <f t="shared" ref="DZ130" si="331">ROUND(DB130*DZ$3,2)</f>
        <v>-10.62</v>
      </c>
      <c r="EA130" s="31">
        <f t="shared" ref="EA130" si="332">ROUND(DC130*EA$3,2)</f>
        <v>-122.57</v>
      </c>
      <c r="EB130" s="31">
        <f t="shared" ref="EB130" si="333">ROUND(DD130*EB$3,2)</f>
        <v>-1.86</v>
      </c>
      <c r="EC130" s="31">
        <f t="shared" ref="EC130" si="334">ROUND(DE130*EC$3,2)</f>
        <v>-387.89</v>
      </c>
      <c r="ED130" s="31">
        <f t="shared" ref="ED130" si="335">ROUND(DF130*ED$3,2)</f>
        <v>-0.94</v>
      </c>
      <c r="EE130" s="31">
        <f t="shared" ref="EE130" si="336">ROUND(DG130*EE$3,2)</f>
        <v>-16.760000000000002</v>
      </c>
      <c r="EF130" s="31">
        <f t="shared" ref="EF130" si="337">ROUND(DH130*EF$3,2)</f>
        <v>-66.63</v>
      </c>
      <c r="EG130" s="32">
        <f t="shared" ref="EG130" si="338">CW130+DI130+DU130</f>
        <v>-334.7600000000001</v>
      </c>
      <c r="EH130" s="32">
        <f t="shared" ref="EH130" si="339">CX130+DJ130+DV130</f>
        <v>-134.56</v>
      </c>
      <c r="EI130" s="32">
        <f t="shared" ref="EI130" si="340">CY130+DK130+DW130</f>
        <v>-52.459999999999994</v>
      </c>
      <c r="EJ130" s="32">
        <f t="shared" ref="EJ130" si="341">CZ130+DL130+DX130</f>
        <v>-633.04000000000008</v>
      </c>
      <c r="EK130" s="32">
        <f t="shared" ref="EK130" si="342">DA130+DM130+DY130</f>
        <v>-190.04</v>
      </c>
      <c r="EL130" s="32">
        <f t="shared" ref="EL130" si="343">DB130+DN130+DZ130</f>
        <v>-58.420000000000009</v>
      </c>
      <c r="EM130" s="32">
        <f t="shared" ref="EM130" si="344">DC130+DO130+EA130</f>
        <v>-679.41000000000008</v>
      </c>
      <c r="EN130" s="32">
        <f t="shared" ref="EN130" si="345">DD130+DP130+EB130</f>
        <v>-10.410000000000002</v>
      </c>
      <c r="EO130" s="32">
        <f t="shared" ref="EO130" si="346">DE130+DQ130+EC130</f>
        <v>-2186.2800000000002</v>
      </c>
      <c r="EP130" s="32">
        <f t="shared" ref="EP130" si="347">DF130+DR130+ED130</f>
        <v>-5.35</v>
      </c>
      <c r="EQ130" s="32">
        <f t="shared" ref="EQ130" si="348">DG130+DS130+EE130</f>
        <v>-96.089999999999989</v>
      </c>
      <c r="ER130" s="32">
        <f t="shared" ref="ER130" si="349">DH130+DT130+EF130</f>
        <v>-385.15999999999997</v>
      </c>
    </row>
    <row r="132" spans="1:148" x14ac:dyDescent="0.25">
      <c r="A132" t="s">
        <v>522</v>
      </c>
    </row>
    <row r="133" spans="1:148" x14ac:dyDescent="0.25">
      <c r="A133" t="s">
        <v>531</v>
      </c>
    </row>
    <row r="134" spans="1:148" x14ac:dyDescent="0.25">
      <c r="A134" t="s">
        <v>523</v>
      </c>
    </row>
    <row r="135" spans="1:148" x14ac:dyDescent="0.25">
      <c r="A135" t="s">
        <v>524</v>
      </c>
    </row>
    <row r="136" spans="1:148" x14ac:dyDescent="0.25">
      <c r="A136" t="s">
        <v>525</v>
      </c>
    </row>
    <row r="137" spans="1:148" x14ac:dyDescent="0.25">
      <c r="A137" t="s">
        <v>526</v>
      </c>
    </row>
    <row r="138" spans="1:148" x14ac:dyDescent="0.25">
      <c r="A138" t="s">
        <v>527</v>
      </c>
    </row>
  </sheetData>
  <sortState xmlns:xlrd2="http://schemas.microsoft.com/office/spreadsheetml/2017/richdata2" ref="B5:FF142">
    <sortCondition ref="B5:B142"/>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0"/>
  <sheetViews>
    <sheetView showZeros="0" workbookViewId="0">
      <pane xSplit="3" ySplit="4" topLeftCell="D5" activePane="bottomRight" state="frozen"/>
      <selection activeCell="BM5" sqref="BM5"/>
      <selection pane="topRight" activeCell="BM5" sqref="BM5"/>
      <selection pane="bottomLeft" activeCell="BM5" sqref="BM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555</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'Correction Adjustments'!A2</f>
        <v>Estimate - September 8, 2021</v>
      </c>
      <c r="B2" s="22"/>
      <c r="E2" s="52" t="s">
        <v>0</v>
      </c>
      <c r="Q2" s="38" t="s">
        <v>511</v>
      </c>
      <c r="R2" s="38"/>
      <c r="S2" s="38"/>
      <c r="T2" s="38"/>
      <c r="U2" s="38"/>
      <c r="V2" s="38"/>
      <c r="W2" s="38"/>
      <c r="X2" s="38"/>
      <c r="Y2" s="38"/>
      <c r="Z2" s="39"/>
      <c r="AA2" s="40"/>
      <c r="AB2" s="39" t="s">
        <v>505</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428</v>
      </c>
      <c r="BM2" s="38" t="s">
        <v>506</v>
      </c>
      <c r="BN2" s="38"/>
      <c r="BO2" s="38"/>
      <c r="BP2" s="38"/>
      <c r="BQ2" s="38"/>
      <c r="BR2" s="38"/>
      <c r="BS2" s="38"/>
      <c r="BT2" s="38"/>
      <c r="BU2" s="38"/>
      <c r="BV2" s="39"/>
      <c r="BW2" s="40"/>
      <c r="BX2" s="39" t="s">
        <v>502</v>
      </c>
      <c r="BY2" s="66" t="s">
        <v>507</v>
      </c>
      <c r="BZ2" s="66"/>
      <c r="CA2" s="66"/>
      <c r="CB2" s="66"/>
      <c r="CC2" s="66"/>
      <c r="CD2" s="66"/>
      <c r="CE2" s="66"/>
      <c r="CF2" s="66"/>
      <c r="CG2" s="66"/>
      <c r="CH2" s="30"/>
      <c r="CI2" s="68"/>
      <c r="CJ2" s="30" t="s">
        <v>508</v>
      </c>
      <c r="CK2" s="5" t="s">
        <v>556</v>
      </c>
      <c r="CL2" s="5"/>
      <c r="CM2" s="5"/>
      <c r="CN2" s="5"/>
      <c r="CO2" s="5"/>
      <c r="CP2" s="5"/>
      <c r="CQ2" s="5"/>
      <c r="CR2" s="5"/>
      <c r="CS2" s="5"/>
      <c r="CT2" s="5"/>
      <c r="CU2" s="5"/>
      <c r="CV2" s="5"/>
      <c r="CW2" s="61" t="s">
        <v>557</v>
      </c>
      <c r="DH2" s="23" t="s">
        <v>430</v>
      </c>
      <c r="DI2" s="56" t="s">
        <v>558</v>
      </c>
      <c r="DJ2" s="32"/>
      <c r="DK2" s="32"/>
      <c r="DL2" s="32"/>
      <c r="DM2" s="32"/>
      <c r="DN2" s="32"/>
      <c r="DO2" s="32"/>
      <c r="DP2" s="32"/>
      <c r="DQ2" s="32"/>
      <c r="DR2" s="32"/>
      <c r="DS2" s="32"/>
      <c r="DT2" s="24" t="s">
        <v>509</v>
      </c>
      <c r="DU2" s="61" t="s">
        <v>559</v>
      </c>
      <c r="DV2" s="61"/>
      <c r="DW2" s="61"/>
      <c r="DX2" s="61"/>
      <c r="DY2" s="61"/>
      <c r="DZ2" s="61"/>
      <c r="EA2" s="61"/>
      <c r="EB2" s="61"/>
      <c r="EC2" s="61"/>
      <c r="ED2" s="61"/>
      <c r="EE2" s="61"/>
      <c r="EF2" s="23" t="s">
        <v>510</v>
      </c>
      <c r="EG2" s="56" t="s">
        <v>560</v>
      </c>
      <c r="EH2" s="56"/>
      <c r="EI2" s="56"/>
      <c r="EJ2" s="56"/>
      <c r="EK2" s="56"/>
      <c r="EL2" s="56"/>
      <c r="EM2" s="56"/>
      <c r="EN2" s="56"/>
      <c r="EO2" s="56"/>
      <c r="EP2" s="56"/>
      <c r="EQ2" s="56"/>
      <c r="ER2" s="24" t="s">
        <v>513</v>
      </c>
    </row>
    <row r="3" spans="1:148" x14ac:dyDescent="0.25">
      <c r="E3" s="64"/>
      <c r="F3" s="64"/>
      <c r="G3" s="64"/>
      <c r="H3" s="64"/>
      <c r="I3" s="64"/>
      <c r="J3" s="64"/>
      <c r="K3" s="64"/>
      <c r="L3" s="64"/>
      <c r="M3" s="64"/>
      <c r="N3" s="64"/>
      <c r="O3" s="84"/>
      <c r="P3" s="84"/>
      <c r="Q3" s="32"/>
      <c r="R3" s="32"/>
      <c r="S3" s="32"/>
      <c r="T3" s="32"/>
      <c r="U3" s="32"/>
      <c r="V3" s="32"/>
      <c r="W3" s="32"/>
      <c r="X3" s="32"/>
      <c r="Y3" s="32"/>
      <c r="Z3" s="32"/>
      <c r="AA3" s="32"/>
      <c r="AB3" s="32"/>
      <c r="AC3" s="66"/>
      <c r="AD3" s="66"/>
      <c r="AE3" s="66"/>
      <c r="AF3" s="66"/>
      <c r="AG3" s="66"/>
      <c r="AH3" s="66"/>
      <c r="AI3" s="66"/>
      <c r="AJ3" s="66"/>
      <c r="AK3" s="66"/>
      <c r="AL3" s="66"/>
      <c r="AM3" s="85"/>
      <c r="AN3" s="85"/>
      <c r="AO3" s="42"/>
      <c r="AP3" s="41"/>
      <c r="AQ3" s="41"/>
      <c r="AR3" s="41"/>
      <c r="AS3" s="41"/>
      <c r="AT3" s="41"/>
      <c r="AU3" s="41"/>
      <c r="AV3" s="41"/>
      <c r="AW3" s="41"/>
      <c r="AX3" s="41"/>
      <c r="AY3" s="41"/>
      <c r="AZ3" s="41"/>
      <c r="BA3" s="66"/>
      <c r="BB3" s="66"/>
      <c r="BC3" s="66"/>
      <c r="BD3" s="66"/>
      <c r="BE3" s="66"/>
      <c r="BF3" s="66"/>
      <c r="BG3" s="66"/>
      <c r="BH3" s="66"/>
      <c r="BI3" s="66"/>
      <c r="BJ3" s="66"/>
      <c r="BK3" s="85"/>
      <c r="BL3" s="85"/>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85"/>
      <c r="DH3" s="85"/>
      <c r="DI3" s="38"/>
      <c r="DJ3" s="38"/>
      <c r="DK3" s="38"/>
      <c r="DL3" s="38"/>
      <c r="DM3" s="38"/>
      <c r="DN3" s="38"/>
      <c r="DO3" s="38"/>
      <c r="DP3" s="38"/>
      <c r="DQ3" s="38"/>
      <c r="DR3" s="39"/>
      <c r="DS3" s="39"/>
      <c r="DT3" s="38"/>
      <c r="DU3" s="66"/>
      <c r="DV3" s="66"/>
      <c r="DW3" s="66"/>
      <c r="DX3" s="66"/>
      <c r="DY3" s="66"/>
      <c r="DZ3" s="66"/>
      <c r="EA3" s="66"/>
      <c r="EB3" s="66"/>
      <c r="EC3" s="66"/>
      <c r="ED3" s="66"/>
      <c r="EE3" s="85"/>
      <c r="EF3" s="85"/>
      <c r="EG3" s="38"/>
      <c r="EH3" s="38"/>
      <c r="EI3" s="38"/>
      <c r="EJ3" s="38"/>
      <c r="EK3" s="38"/>
      <c r="EL3" s="38"/>
      <c r="EM3" s="38"/>
      <c r="EN3" s="38"/>
      <c r="EO3" s="38"/>
      <c r="EP3" s="38"/>
      <c r="EQ3" s="83"/>
      <c r="ER3" s="83"/>
    </row>
    <row r="4" spans="1:148" s="7" customFormat="1" x14ac:dyDescent="0.25">
      <c r="A4" s="7" t="s">
        <v>8</v>
      </c>
      <c r="B4" s="1" t="s">
        <v>488</v>
      </c>
      <c r="C4" s="7" t="s">
        <v>9</v>
      </c>
      <c r="D4" s="7" t="s">
        <v>10</v>
      </c>
      <c r="E4" s="8">
        <v>40909</v>
      </c>
      <c r="F4" s="8">
        <v>40940</v>
      </c>
      <c r="G4" s="8">
        <v>40969</v>
      </c>
      <c r="H4" s="8">
        <v>41000</v>
      </c>
      <c r="I4" s="8">
        <v>41030</v>
      </c>
      <c r="J4" s="8">
        <v>41061</v>
      </c>
      <c r="K4" s="8">
        <v>41091</v>
      </c>
      <c r="L4" s="8">
        <v>41122</v>
      </c>
      <c r="M4" s="8">
        <v>41153</v>
      </c>
      <c r="N4" s="8">
        <v>41183</v>
      </c>
      <c r="O4" s="8">
        <v>41214</v>
      </c>
      <c r="P4" s="8">
        <v>41244</v>
      </c>
      <c r="Q4" s="9">
        <v>40909</v>
      </c>
      <c r="R4" s="9">
        <v>40940</v>
      </c>
      <c r="S4" s="9">
        <v>40969</v>
      </c>
      <c r="T4" s="9">
        <v>41000</v>
      </c>
      <c r="U4" s="9">
        <v>41030</v>
      </c>
      <c r="V4" s="9">
        <v>41061</v>
      </c>
      <c r="W4" s="9">
        <v>41091</v>
      </c>
      <c r="X4" s="9">
        <v>41122</v>
      </c>
      <c r="Y4" s="9">
        <v>41153</v>
      </c>
      <c r="Z4" s="9">
        <v>41183</v>
      </c>
      <c r="AA4" s="9">
        <v>41214</v>
      </c>
      <c r="AB4" s="9">
        <v>41244</v>
      </c>
      <c r="AC4" s="10">
        <v>40909</v>
      </c>
      <c r="AD4" s="10">
        <v>40940</v>
      </c>
      <c r="AE4" s="10">
        <v>40969</v>
      </c>
      <c r="AF4" s="10">
        <v>41000</v>
      </c>
      <c r="AG4" s="10">
        <v>41030</v>
      </c>
      <c r="AH4" s="10">
        <v>41061</v>
      </c>
      <c r="AI4" s="10">
        <v>41091</v>
      </c>
      <c r="AJ4" s="10">
        <v>41122</v>
      </c>
      <c r="AK4" s="10">
        <v>41153</v>
      </c>
      <c r="AL4" s="10">
        <v>41183</v>
      </c>
      <c r="AM4" s="10">
        <v>41214</v>
      </c>
      <c r="AN4" s="10">
        <v>41244</v>
      </c>
      <c r="AO4" s="9">
        <v>40909</v>
      </c>
      <c r="AP4" s="9">
        <v>40940</v>
      </c>
      <c r="AQ4" s="9">
        <v>40969</v>
      </c>
      <c r="AR4" s="9">
        <v>41000</v>
      </c>
      <c r="AS4" s="9">
        <v>41030</v>
      </c>
      <c r="AT4" s="9">
        <v>41061</v>
      </c>
      <c r="AU4" s="9">
        <v>41091</v>
      </c>
      <c r="AV4" s="9">
        <v>41122</v>
      </c>
      <c r="AW4" s="9">
        <v>41153</v>
      </c>
      <c r="AX4" s="9">
        <v>41183</v>
      </c>
      <c r="AY4" s="9">
        <v>41214</v>
      </c>
      <c r="AZ4" s="9">
        <v>41244</v>
      </c>
      <c r="BA4" s="10">
        <v>40909</v>
      </c>
      <c r="BB4" s="10">
        <v>40940</v>
      </c>
      <c r="BC4" s="10">
        <v>40969</v>
      </c>
      <c r="BD4" s="10">
        <v>41000</v>
      </c>
      <c r="BE4" s="10">
        <v>41030</v>
      </c>
      <c r="BF4" s="10">
        <v>41061</v>
      </c>
      <c r="BG4" s="10">
        <v>41091</v>
      </c>
      <c r="BH4" s="10">
        <v>41122</v>
      </c>
      <c r="BI4" s="10">
        <v>41153</v>
      </c>
      <c r="BJ4" s="10">
        <v>41183</v>
      </c>
      <c r="BK4" s="10">
        <v>41214</v>
      </c>
      <c r="BL4" s="10">
        <v>41244</v>
      </c>
      <c r="BM4" s="9">
        <v>40909</v>
      </c>
      <c r="BN4" s="9">
        <v>40940</v>
      </c>
      <c r="BO4" s="9">
        <v>40969</v>
      </c>
      <c r="BP4" s="9">
        <v>41000</v>
      </c>
      <c r="BQ4" s="9">
        <v>41030</v>
      </c>
      <c r="BR4" s="9">
        <v>41061</v>
      </c>
      <c r="BS4" s="9">
        <v>41091</v>
      </c>
      <c r="BT4" s="9">
        <v>41122</v>
      </c>
      <c r="BU4" s="9">
        <v>41153</v>
      </c>
      <c r="BV4" s="9">
        <v>41183</v>
      </c>
      <c r="BW4" s="9">
        <v>41214</v>
      </c>
      <c r="BX4" s="9">
        <v>41244</v>
      </c>
      <c r="BY4" s="10">
        <v>40909</v>
      </c>
      <c r="BZ4" s="10">
        <v>40940</v>
      </c>
      <c r="CA4" s="10">
        <v>40969</v>
      </c>
      <c r="CB4" s="10">
        <v>41000</v>
      </c>
      <c r="CC4" s="10">
        <v>41030</v>
      </c>
      <c r="CD4" s="10">
        <v>41061</v>
      </c>
      <c r="CE4" s="10">
        <v>41091</v>
      </c>
      <c r="CF4" s="10">
        <v>41122</v>
      </c>
      <c r="CG4" s="10">
        <v>41153</v>
      </c>
      <c r="CH4" s="10">
        <v>41183</v>
      </c>
      <c r="CI4" s="10">
        <v>41214</v>
      </c>
      <c r="CJ4" s="10">
        <v>41244</v>
      </c>
      <c r="CK4" s="9">
        <v>40909</v>
      </c>
      <c r="CL4" s="9">
        <v>40940</v>
      </c>
      <c r="CM4" s="9">
        <v>40969</v>
      </c>
      <c r="CN4" s="9">
        <v>41000</v>
      </c>
      <c r="CO4" s="9">
        <v>41030</v>
      </c>
      <c r="CP4" s="9">
        <v>41061</v>
      </c>
      <c r="CQ4" s="9">
        <v>41091</v>
      </c>
      <c r="CR4" s="9">
        <v>41122</v>
      </c>
      <c r="CS4" s="9">
        <v>41153</v>
      </c>
      <c r="CT4" s="9">
        <v>41183</v>
      </c>
      <c r="CU4" s="9">
        <v>41214</v>
      </c>
      <c r="CV4" s="9">
        <v>41244</v>
      </c>
      <c r="CW4" s="10">
        <v>40909</v>
      </c>
      <c r="CX4" s="10">
        <v>40940</v>
      </c>
      <c r="CY4" s="10">
        <v>40969</v>
      </c>
      <c r="CZ4" s="10">
        <v>41000</v>
      </c>
      <c r="DA4" s="10">
        <v>41030</v>
      </c>
      <c r="DB4" s="10">
        <v>41061</v>
      </c>
      <c r="DC4" s="10">
        <v>41091</v>
      </c>
      <c r="DD4" s="10">
        <v>41122</v>
      </c>
      <c r="DE4" s="10">
        <v>41153</v>
      </c>
      <c r="DF4" s="10">
        <v>41183</v>
      </c>
      <c r="DG4" s="10">
        <v>41214</v>
      </c>
      <c r="DH4" s="10">
        <v>41244</v>
      </c>
      <c r="DI4" s="9">
        <v>40909</v>
      </c>
      <c r="DJ4" s="9">
        <v>40940</v>
      </c>
      <c r="DK4" s="9">
        <v>40969</v>
      </c>
      <c r="DL4" s="9">
        <v>41000</v>
      </c>
      <c r="DM4" s="9">
        <v>41030</v>
      </c>
      <c r="DN4" s="9">
        <v>41061</v>
      </c>
      <c r="DO4" s="9">
        <v>41091</v>
      </c>
      <c r="DP4" s="9">
        <v>41122</v>
      </c>
      <c r="DQ4" s="9">
        <v>41153</v>
      </c>
      <c r="DR4" s="9">
        <v>41183</v>
      </c>
      <c r="DS4" s="9">
        <v>41214</v>
      </c>
      <c r="DT4" s="9">
        <v>41244</v>
      </c>
      <c r="DU4" s="10">
        <v>40909</v>
      </c>
      <c r="DV4" s="10">
        <v>40940</v>
      </c>
      <c r="DW4" s="10">
        <v>40969</v>
      </c>
      <c r="DX4" s="10">
        <v>41000</v>
      </c>
      <c r="DY4" s="10">
        <v>41030</v>
      </c>
      <c r="DZ4" s="10">
        <v>41061</v>
      </c>
      <c r="EA4" s="10">
        <v>41091</v>
      </c>
      <c r="EB4" s="10">
        <v>41122</v>
      </c>
      <c r="EC4" s="10">
        <v>41153</v>
      </c>
      <c r="ED4" s="10">
        <v>41183</v>
      </c>
      <c r="EE4" s="10">
        <v>41214</v>
      </c>
      <c r="EF4" s="10">
        <v>41244</v>
      </c>
      <c r="EG4" s="9">
        <v>40909</v>
      </c>
      <c r="EH4" s="9">
        <v>40940</v>
      </c>
      <c r="EI4" s="9">
        <v>40969</v>
      </c>
      <c r="EJ4" s="9">
        <v>41000</v>
      </c>
      <c r="EK4" s="9">
        <v>41030</v>
      </c>
      <c r="EL4" s="9">
        <v>41061</v>
      </c>
      <c r="EM4" s="9">
        <v>41091</v>
      </c>
      <c r="EN4" s="9">
        <v>41122</v>
      </c>
      <c r="EO4" s="9">
        <v>41153</v>
      </c>
      <c r="EP4" s="9">
        <v>41183</v>
      </c>
      <c r="EQ4" s="9">
        <v>41214</v>
      </c>
      <c r="ER4" s="9">
        <v>41244</v>
      </c>
    </row>
    <row r="5" spans="1:148" s="7" customFormat="1" x14ac:dyDescent="0.25">
      <c r="A5" t="s">
        <v>441</v>
      </c>
      <c r="B5" s="1" t="s">
        <v>193</v>
      </c>
      <c r="C5" t="str">
        <f t="shared" ref="C5" ca="1" si="0">VLOOKUP($B5,LocationLookup,2,FALSE)</f>
        <v>0000079301</v>
      </c>
      <c r="D5" t="str">
        <f t="shared" ref="D5" ca="1" si="1">VLOOKUP($C5,LossFactorLookup,2,FALSE)</f>
        <v>FortisAlberta DOS - Cochrane EV Partnership (793S)</v>
      </c>
      <c r="E5" s="51"/>
      <c r="F5" s="51"/>
      <c r="G5" s="51"/>
      <c r="H5" s="51"/>
      <c r="I5" s="51"/>
      <c r="J5" s="51"/>
      <c r="K5" s="51">
        <v>0</v>
      </c>
      <c r="L5" s="51"/>
      <c r="M5" s="51"/>
      <c r="N5" s="51"/>
      <c r="O5" s="51"/>
      <c r="P5" s="51"/>
      <c r="Q5" s="32"/>
      <c r="R5" s="32"/>
      <c r="S5" s="32"/>
      <c r="T5" s="32"/>
      <c r="U5" s="32"/>
      <c r="V5" s="32"/>
      <c r="W5" s="32">
        <v>0</v>
      </c>
      <c r="X5" s="32"/>
      <c r="Y5" s="32"/>
      <c r="Z5" s="32"/>
      <c r="AA5" s="32"/>
      <c r="AB5" s="32"/>
      <c r="AC5" s="31"/>
      <c r="AD5" s="31"/>
      <c r="AE5" s="31"/>
      <c r="AF5" s="31"/>
      <c r="AG5" s="31"/>
      <c r="AH5" s="31"/>
      <c r="AI5" s="31">
        <v>0</v>
      </c>
      <c r="AJ5" s="31"/>
      <c r="AK5" s="31"/>
      <c r="AL5" s="31"/>
      <c r="AM5" s="31"/>
      <c r="AN5" s="31"/>
      <c r="AO5" s="42">
        <v>3.4</v>
      </c>
      <c r="AP5" s="42">
        <v>3.4</v>
      </c>
      <c r="AQ5" s="42">
        <v>3.4</v>
      </c>
      <c r="AR5" s="42">
        <v>3.4</v>
      </c>
      <c r="AS5" s="42">
        <v>3.4</v>
      </c>
      <c r="AT5" s="42">
        <v>3.4</v>
      </c>
      <c r="AU5" s="42">
        <v>3.4</v>
      </c>
      <c r="AV5" s="42">
        <v>2.75</v>
      </c>
      <c r="AW5" s="42">
        <v>2.75</v>
      </c>
      <c r="AX5" s="42">
        <v>2.75</v>
      </c>
      <c r="AY5" s="42">
        <v>2.75</v>
      </c>
      <c r="AZ5" s="42">
        <v>2.75</v>
      </c>
      <c r="BA5" s="31"/>
      <c r="BB5" s="31"/>
      <c r="BC5" s="31"/>
      <c r="BD5" s="31"/>
      <c r="BE5" s="31"/>
      <c r="BF5" s="31"/>
      <c r="BG5" s="31">
        <v>0</v>
      </c>
      <c r="BH5" s="31"/>
      <c r="BI5" s="31"/>
      <c r="BJ5" s="31"/>
      <c r="BK5" s="31"/>
      <c r="BL5" s="31"/>
      <c r="BM5" s="32"/>
      <c r="BN5" s="32"/>
      <c r="BO5" s="32"/>
      <c r="BP5" s="32"/>
      <c r="BQ5" s="32"/>
      <c r="BR5" s="32"/>
      <c r="BS5" s="32">
        <v>3186.88</v>
      </c>
      <c r="BT5" s="32"/>
      <c r="BU5" s="32"/>
      <c r="BV5" s="32"/>
      <c r="BW5" s="32"/>
      <c r="BX5" s="32"/>
      <c r="BY5" s="31">
        <f t="shared" ref="BY5" si="2">MAX(Q5+BA5,BM5)</f>
        <v>0</v>
      </c>
      <c r="BZ5" s="31">
        <f t="shared" ref="BZ5" si="3">MAX(R5+BB5,BN5)</f>
        <v>0</v>
      </c>
      <c r="CA5" s="31">
        <f t="shared" ref="CA5" si="4">MAX(S5+BC5,BO5)</f>
        <v>0</v>
      </c>
      <c r="CB5" s="31">
        <f t="shared" ref="CB5" si="5">MAX(T5+BD5,BP5)</f>
        <v>0</v>
      </c>
      <c r="CC5" s="31">
        <f t="shared" ref="CC5" si="6">MAX(U5+BE5,BQ5)</f>
        <v>0</v>
      </c>
      <c r="CD5" s="31">
        <f>MAX(V5+BF5,BR5)</f>
        <v>0</v>
      </c>
      <c r="CE5" s="31">
        <f t="shared" ref="CE5" si="7">MAX(W5+BG5,BS5)</f>
        <v>3186.88</v>
      </c>
      <c r="CF5" s="31">
        <f t="shared" ref="CF5" si="8">MAX(X5+BH5,BT5)</f>
        <v>0</v>
      </c>
      <c r="CG5" s="31">
        <f t="shared" ref="CG5" si="9">MAX(Y5+BI5,BU5)</f>
        <v>0</v>
      </c>
      <c r="CH5" s="31">
        <f t="shared" ref="CH5" si="10">MAX(Z5+BJ5,BV5)</f>
        <v>0</v>
      </c>
      <c r="CI5" s="31">
        <f t="shared" ref="CI5" si="11">MAX(AA5+BK5,BW5)</f>
        <v>0</v>
      </c>
      <c r="CJ5" s="31">
        <f t="shared" ref="CJ5" si="12">MAX(AB5+BL5,BX5)</f>
        <v>0</v>
      </c>
      <c r="CK5" s="6">
        <f t="shared" ref="CK5:CV12" ca="1" si="13">VLOOKUP($B5,LossFactorLookup,3,FALSE)</f>
        <v>4.1000000000000002E-2</v>
      </c>
      <c r="CL5" s="6">
        <f t="shared" ca="1" si="13"/>
        <v>4.1000000000000002E-2</v>
      </c>
      <c r="CM5" s="6">
        <f t="shared" ca="1" si="13"/>
        <v>4.1000000000000002E-2</v>
      </c>
      <c r="CN5" s="6">
        <f t="shared" ca="1" si="13"/>
        <v>4.1000000000000002E-2</v>
      </c>
      <c r="CO5" s="6">
        <f t="shared" ca="1" si="13"/>
        <v>4.1000000000000002E-2</v>
      </c>
      <c r="CP5" s="6">
        <f t="shared" ca="1" si="13"/>
        <v>4.1000000000000002E-2</v>
      </c>
      <c r="CQ5" s="6">
        <f t="shared" ca="1" si="13"/>
        <v>4.1000000000000002E-2</v>
      </c>
      <c r="CR5" s="6">
        <f t="shared" ca="1" si="13"/>
        <v>4.1000000000000002E-2</v>
      </c>
      <c r="CS5" s="6">
        <f t="shared" ca="1" si="13"/>
        <v>4.1000000000000002E-2</v>
      </c>
      <c r="CT5" s="6">
        <f t="shared" ca="1" si="13"/>
        <v>4.1000000000000002E-2</v>
      </c>
      <c r="CU5" s="6">
        <f t="shared" ca="1" si="13"/>
        <v>4.1000000000000002E-2</v>
      </c>
      <c r="CV5" s="6">
        <f t="shared" ca="1" si="13"/>
        <v>4.1000000000000002E-2</v>
      </c>
      <c r="CW5" s="31">
        <f t="shared" ref="CW5" ca="1" si="14">ROUND(AC5*CK5,2)</f>
        <v>0</v>
      </c>
      <c r="CX5" s="31">
        <f t="shared" ref="CX5" ca="1" si="15">ROUND(AD5*CL5,2)</f>
        <v>0</v>
      </c>
      <c r="CY5" s="31">
        <f t="shared" ref="CY5" ca="1" si="16">ROUND(AE5*CM5,2)</f>
        <v>0</v>
      </c>
      <c r="CZ5" s="31">
        <f t="shared" ref="CZ5" ca="1" si="17">ROUND(AF5*CN5,2)</f>
        <v>0</v>
      </c>
      <c r="DA5" s="31">
        <f t="shared" ref="DA5" ca="1" si="18">ROUND(AG5*CO5,2)</f>
        <v>0</v>
      </c>
      <c r="DB5" s="31">
        <f t="shared" ref="DB5" ca="1" si="19">ROUND(AH5*CP5,2)</f>
        <v>0</v>
      </c>
      <c r="DC5" s="31">
        <f t="shared" ref="DC5" ca="1" si="20">ROUND(AI5*CQ5,2)</f>
        <v>0</v>
      </c>
      <c r="DD5" s="31">
        <f t="shared" ref="DD5" ca="1" si="21">ROUND(AJ5*CR5,2)</f>
        <v>0</v>
      </c>
      <c r="DE5" s="31">
        <f t="shared" ref="DE5" ca="1" si="22">ROUND(AK5*CS5,2)</f>
        <v>0</v>
      </c>
      <c r="DF5" s="31">
        <f t="shared" ref="DF5" ca="1" si="23">ROUND(AL5*CT5,2)</f>
        <v>0</v>
      </c>
      <c r="DG5" s="31">
        <f t="shared" ref="DG5" ca="1" si="24">ROUND(AM5*CU5,2)</f>
        <v>0</v>
      </c>
      <c r="DH5" s="31">
        <f t="shared" ref="DH5" ca="1" si="25">ROUND(AN5*CV5,2)</f>
        <v>0</v>
      </c>
      <c r="DI5" s="32">
        <f t="shared" ref="DI5" ca="1" si="26">MAX(Q5+CW5,BM5)</f>
        <v>0</v>
      </c>
      <c r="DJ5" s="32">
        <f t="shared" ref="DJ5" ca="1" si="27">MAX(R5+CX5,BN5)</f>
        <v>0</v>
      </c>
      <c r="DK5" s="32">
        <f t="shared" ref="DK5" ca="1" si="28">MAX(S5+CY5,BO5)</f>
        <v>0</v>
      </c>
      <c r="DL5" s="32">
        <f t="shared" ref="DL5" ca="1" si="29">MAX(T5+CZ5,BP5)</f>
        <v>0</v>
      </c>
      <c r="DM5" s="32">
        <f t="shared" ref="DM5" ca="1" si="30">MAX(U5+DA5,BQ5)</f>
        <v>0</v>
      </c>
      <c r="DN5" s="32">
        <f ca="1">MAX(V5+DB5,BR5)</f>
        <v>0</v>
      </c>
      <c r="DO5" s="32">
        <f t="shared" ref="DO5" ca="1" si="31">MAX(W5+DC5,BS5)</f>
        <v>3186.88</v>
      </c>
      <c r="DP5" s="32">
        <f t="shared" ref="DP5" ca="1" si="32">MAX(X5+DD5,BT5)</f>
        <v>0</v>
      </c>
      <c r="DQ5" s="32">
        <f t="shared" ref="DQ5" ca="1" si="33">MAX(Y5+DE5,BU5)</f>
        <v>0</v>
      </c>
      <c r="DR5" s="32">
        <f t="shared" ref="DR5" ca="1" si="34">MAX(Z5+DF5,BV5)</f>
        <v>0</v>
      </c>
      <c r="DS5" s="32">
        <f t="shared" ref="DS5" ca="1" si="35">MAX(AA5+DG5,BW5)</f>
        <v>0</v>
      </c>
      <c r="DT5" s="32">
        <f t="shared" ref="DT5" ca="1" si="36">MAX(AB5+DH5,BX5)</f>
        <v>0</v>
      </c>
      <c r="DU5" s="31">
        <f ca="1">DI5-BY5</f>
        <v>0</v>
      </c>
      <c r="DV5" s="31">
        <f t="shared" ref="DV5" ca="1" si="37">DJ5-BZ5</f>
        <v>0</v>
      </c>
      <c r="DW5" s="31">
        <f t="shared" ref="DW5" ca="1" si="38">DK5-CA5</f>
        <v>0</v>
      </c>
      <c r="DX5" s="31">
        <f t="shared" ref="DX5" ca="1" si="39">DL5-CB5</f>
        <v>0</v>
      </c>
      <c r="DY5" s="31">
        <f t="shared" ref="DY5" ca="1" si="40">DM5-CC5</f>
        <v>0</v>
      </c>
      <c r="DZ5" s="31">
        <f t="shared" ref="DZ5" ca="1" si="41">DN5-CD5</f>
        <v>0</v>
      </c>
      <c r="EA5" s="31">
        <f t="shared" ref="EA5" ca="1" si="42">DO5-CE5</f>
        <v>0</v>
      </c>
      <c r="EB5" s="31">
        <f t="shared" ref="EB5" ca="1" si="43">DP5-CF5</f>
        <v>0</v>
      </c>
      <c r="EC5" s="31">
        <f t="shared" ref="EC5" ca="1" si="44">DQ5-CG5</f>
        <v>0</v>
      </c>
      <c r="ED5" s="31">
        <f t="shared" ref="ED5" ca="1" si="45">DR5-CH5</f>
        <v>0</v>
      </c>
      <c r="EE5" s="31">
        <f t="shared" ref="EE5" ca="1" si="46">DS5-CI5</f>
        <v>0</v>
      </c>
      <c r="EF5" s="31">
        <f t="shared" ref="EF5" ca="1" si="47">DT5-CJ5</f>
        <v>0</v>
      </c>
      <c r="EG5" s="32">
        <f ca="1">DU5+BA5</f>
        <v>0</v>
      </c>
      <c r="EH5" s="32">
        <f t="shared" ref="EH5" ca="1" si="48">DV5+BB5</f>
        <v>0</v>
      </c>
      <c r="EI5" s="32">
        <f t="shared" ref="EI5" ca="1" si="49">DW5+BC5</f>
        <v>0</v>
      </c>
      <c r="EJ5" s="32">
        <f t="shared" ref="EJ5" ca="1" si="50">DX5+BD5</f>
        <v>0</v>
      </c>
      <c r="EK5" s="32">
        <f t="shared" ref="EK5" ca="1" si="51">DY5+BE5</f>
        <v>0</v>
      </c>
      <c r="EL5" s="32">
        <f t="shared" ref="EL5" ca="1" si="52">DZ5+BF5</f>
        <v>0</v>
      </c>
      <c r="EM5" s="32">
        <f t="shared" ref="EM5" ca="1" si="53">EA5+BG5</f>
        <v>0</v>
      </c>
      <c r="EN5" s="32">
        <f t="shared" ref="EN5" ca="1" si="54">EB5+BH5</f>
        <v>0</v>
      </c>
      <c r="EO5" s="32">
        <f t="shared" ref="EO5" ca="1" si="55">EC5+BI5</f>
        <v>0</v>
      </c>
      <c r="EP5" s="32">
        <f t="shared" ref="EP5" ca="1" si="56">ED5+BJ5</f>
        <v>0</v>
      </c>
      <c r="EQ5" s="32">
        <f t="shared" ref="EQ5" ca="1" si="57">EE5+BK5</f>
        <v>0</v>
      </c>
      <c r="ER5" s="32">
        <f t="shared" ref="ER5" ca="1" si="58">EF5+BL5</f>
        <v>0</v>
      </c>
    </row>
    <row r="6" spans="1:148" x14ac:dyDescent="0.25">
      <c r="A6" t="s">
        <v>479</v>
      </c>
      <c r="B6" s="1" t="s">
        <v>542</v>
      </c>
      <c r="C6" t="s">
        <v>503</v>
      </c>
      <c r="D6" t="str">
        <f t="shared" ref="D6:D11" ca="1" si="59">VLOOKUP($B6,LossFactorLookup,2,FALSE)</f>
        <v>Syncrude Industrial System DOS</v>
      </c>
      <c r="E6" s="51">
        <v>0</v>
      </c>
      <c r="F6" s="51">
        <v>0</v>
      </c>
      <c r="G6" s="51">
        <v>0</v>
      </c>
      <c r="H6" s="51">
        <v>0</v>
      </c>
      <c r="I6" s="51">
        <v>614.15800000000002</v>
      </c>
      <c r="J6" s="51">
        <v>0</v>
      </c>
      <c r="K6" s="51">
        <v>0</v>
      </c>
      <c r="L6" s="51">
        <v>3028.7080000000001</v>
      </c>
      <c r="M6" s="51">
        <v>472.98399999999998</v>
      </c>
      <c r="N6" s="51">
        <v>809.66800000000001</v>
      </c>
      <c r="O6" s="51">
        <v>663.64</v>
      </c>
      <c r="P6" s="51">
        <v>484.48</v>
      </c>
      <c r="Q6" s="32">
        <v>0</v>
      </c>
      <c r="R6" s="32">
        <v>0</v>
      </c>
      <c r="S6" s="32">
        <v>0</v>
      </c>
      <c r="T6" s="32">
        <v>0</v>
      </c>
      <c r="U6" s="32">
        <v>1701.22</v>
      </c>
      <c r="V6" s="32">
        <v>0</v>
      </c>
      <c r="W6" s="32">
        <v>0</v>
      </c>
      <c r="X6" s="32">
        <v>8389.52</v>
      </c>
      <c r="Y6" s="32">
        <v>1310.17</v>
      </c>
      <c r="Z6" s="32">
        <v>2242.7800000000002</v>
      </c>
      <c r="AA6" s="32">
        <v>1838.28</v>
      </c>
      <c r="AB6" s="32">
        <v>1342.01</v>
      </c>
      <c r="AC6" s="31">
        <v>0</v>
      </c>
      <c r="AD6" s="31">
        <v>0</v>
      </c>
      <c r="AE6" s="31">
        <v>0</v>
      </c>
      <c r="AF6" s="31">
        <v>0</v>
      </c>
      <c r="AG6" s="31">
        <v>24329.73</v>
      </c>
      <c r="AH6" s="31">
        <v>0</v>
      </c>
      <c r="AI6" s="31">
        <v>0</v>
      </c>
      <c r="AJ6" s="31">
        <v>59070.67</v>
      </c>
      <c r="AK6" s="31">
        <v>7718.92</v>
      </c>
      <c r="AL6" s="31">
        <v>17204.439999999999</v>
      </c>
      <c r="AM6" s="31">
        <v>22639.54</v>
      </c>
      <c r="AN6" s="31">
        <v>53587.21</v>
      </c>
      <c r="AO6" s="42">
        <v>-0.82</v>
      </c>
      <c r="AP6" s="42">
        <v>-0.82</v>
      </c>
      <c r="AQ6" s="42">
        <v>-0.82</v>
      </c>
      <c r="AR6" s="42">
        <v>-0.82</v>
      </c>
      <c r="AS6" s="42">
        <v>-0.82</v>
      </c>
      <c r="AT6" s="42">
        <v>-0.82</v>
      </c>
      <c r="AU6" s="42">
        <v>-0.82</v>
      </c>
      <c r="AV6" s="42">
        <v>-1.5</v>
      </c>
      <c r="AW6" s="42">
        <v>-1.5</v>
      </c>
      <c r="AX6" s="42">
        <v>-1.5</v>
      </c>
      <c r="AY6" s="42">
        <v>-1.5</v>
      </c>
      <c r="AZ6" s="42">
        <v>-1.5</v>
      </c>
      <c r="BA6" s="31">
        <v>0</v>
      </c>
      <c r="BB6" s="31">
        <v>0</v>
      </c>
      <c r="BC6" s="31">
        <v>0</v>
      </c>
      <c r="BD6" s="31">
        <v>0</v>
      </c>
      <c r="BE6" s="31">
        <v>-199.51</v>
      </c>
      <c r="BF6" s="31">
        <v>0</v>
      </c>
      <c r="BG6" s="31">
        <v>0</v>
      </c>
      <c r="BH6" s="31">
        <v>-886.06</v>
      </c>
      <c r="BI6" s="31">
        <v>-115.78</v>
      </c>
      <c r="BJ6" s="31">
        <v>-258.06</v>
      </c>
      <c r="BK6" s="31">
        <v>-339.6</v>
      </c>
      <c r="BL6" s="31">
        <v>-803.81</v>
      </c>
      <c r="BM6" s="32">
        <v>6980.4</v>
      </c>
      <c r="BN6" s="32">
        <v>20941.2</v>
      </c>
      <c r="BO6" s="32">
        <v>17451</v>
      </c>
      <c r="BP6" s="32">
        <v>31411.8</v>
      </c>
      <c r="BQ6" s="32">
        <v>18905.25</v>
      </c>
      <c r="BR6" s="32">
        <v>13960.8</v>
      </c>
      <c r="BS6" s="32">
        <v>6980.4</v>
      </c>
      <c r="BT6" s="32">
        <v>20941.2</v>
      </c>
      <c r="BU6" s="32">
        <v>10470.6</v>
      </c>
      <c r="BV6" s="32">
        <v>3490.2</v>
      </c>
      <c r="BW6" s="32">
        <v>17596.419999999998</v>
      </c>
      <c r="BX6" s="32">
        <v>10470.6</v>
      </c>
      <c r="BY6" s="31">
        <f t="shared" ref="BY6" si="60">MAX(Q6+BA6,BM6)</f>
        <v>6980.4</v>
      </c>
      <c r="BZ6" s="31">
        <f t="shared" ref="BZ6" si="61">MAX(R6+BB6,BN6)</f>
        <v>20941.2</v>
      </c>
      <c r="CA6" s="31">
        <f t="shared" ref="CA6" si="62">MAX(S6+BC6,BO6)</f>
        <v>17451</v>
      </c>
      <c r="CB6" s="31">
        <f t="shared" ref="CB6" si="63">MAX(T6+BD6,BP6)</f>
        <v>31411.8</v>
      </c>
      <c r="CC6" s="31">
        <f t="shared" ref="CC6" si="64">MAX(U6+BE6,BQ6)</f>
        <v>18905.25</v>
      </c>
      <c r="CD6" s="31">
        <f>MAX(V6+BF6,BR6)</f>
        <v>13960.8</v>
      </c>
      <c r="CE6" s="31">
        <f t="shared" ref="CE6" si="65">MAX(W6+BG6,BS6)</f>
        <v>6980.4</v>
      </c>
      <c r="CF6" s="31">
        <f t="shared" ref="CF6" si="66">MAX(X6+BH6,BT6)</f>
        <v>20941.2</v>
      </c>
      <c r="CG6" s="31">
        <f t="shared" ref="CG6" si="67">MAX(Y6+BI6,BU6)</f>
        <v>10470.6</v>
      </c>
      <c r="CH6" s="31">
        <f t="shared" ref="CH6" si="68">MAX(Z6+BJ6,BV6)</f>
        <v>3490.2</v>
      </c>
      <c r="CI6" s="31">
        <f t="shared" ref="CI6" si="69">MAX(AA6+BK6,BW6)</f>
        <v>17596.419999999998</v>
      </c>
      <c r="CJ6" s="31">
        <f t="shared" ref="CJ6" si="70">MAX(AB6+BL6,BX6)</f>
        <v>10470.6</v>
      </c>
      <c r="CK6" s="6">
        <f t="shared" ca="1" si="13"/>
        <v>2.9100000000000001E-2</v>
      </c>
      <c r="CL6" s="6">
        <f t="shared" ca="1" si="13"/>
        <v>2.9100000000000001E-2</v>
      </c>
      <c r="CM6" s="6">
        <f t="shared" ca="1" si="13"/>
        <v>2.9100000000000001E-2</v>
      </c>
      <c r="CN6" s="6">
        <f t="shared" ca="1" si="13"/>
        <v>2.9100000000000001E-2</v>
      </c>
      <c r="CO6" s="6">
        <f t="shared" ca="1" si="13"/>
        <v>2.9100000000000001E-2</v>
      </c>
      <c r="CP6" s="6">
        <f t="shared" ca="1" si="13"/>
        <v>2.9100000000000001E-2</v>
      </c>
      <c r="CQ6" s="6">
        <f t="shared" ca="1" si="13"/>
        <v>2.9100000000000001E-2</v>
      </c>
      <c r="CR6" s="6">
        <f t="shared" ca="1" si="13"/>
        <v>2.9100000000000001E-2</v>
      </c>
      <c r="CS6" s="6">
        <f t="shared" ca="1" si="13"/>
        <v>2.9100000000000001E-2</v>
      </c>
      <c r="CT6" s="6">
        <f t="shared" ca="1" si="13"/>
        <v>2.9100000000000001E-2</v>
      </c>
      <c r="CU6" s="6">
        <f t="shared" ca="1" si="13"/>
        <v>2.9100000000000001E-2</v>
      </c>
      <c r="CV6" s="6">
        <f t="shared" ca="1" si="13"/>
        <v>2.9100000000000001E-2</v>
      </c>
      <c r="CW6" s="31">
        <f t="shared" ref="CW6:DH6" ca="1" si="71">ROUND(AC6*CK6,2)</f>
        <v>0</v>
      </c>
      <c r="CX6" s="31">
        <f t="shared" ca="1" si="71"/>
        <v>0</v>
      </c>
      <c r="CY6" s="31">
        <f t="shared" ca="1" si="71"/>
        <v>0</v>
      </c>
      <c r="CZ6" s="31">
        <f t="shared" ca="1" si="71"/>
        <v>0</v>
      </c>
      <c r="DA6" s="31">
        <f t="shared" ca="1" si="71"/>
        <v>708</v>
      </c>
      <c r="DB6" s="31">
        <f t="shared" ca="1" si="71"/>
        <v>0</v>
      </c>
      <c r="DC6" s="31">
        <f t="shared" ca="1" si="71"/>
        <v>0</v>
      </c>
      <c r="DD6" s="31">
        <f t="shared" ca="1" si="71"/>
        <v>1718.96</v>
      </c>
      <c r="DE6" s="31">
        <f t="shared" ca="1" si="71"/>
        <v>224.62</v>
      </c>
      <c r="DF6" s="31">
        <f t="shared" ca="1" si="71"/>
        <v>500.65</v>
      </c>
      <c r="DG6" s="31">
        <f t="shared" ca="1" si="71"/>
        <v>658.81</v>
      </c>
      <c r="DH6" s="31">
        <f t="shared" ca="1" si="71"/>
        <v>1559.39</v>
      </c>
      <c r="DI6" s="32">
        <f t="shared" ref="DI6:DM6" ca="1" si="72">MAX(Q6+CW6,BM6)</f>
        <v>6980.4</v>
      </c>
      <c r="DJ6" s="32">
        <f t="shared" ca="1" si="72"/>
        <v>20941.2</v>
      </c>
      <c r="DK6" s="32">
        <f t="shared" ca="1" si="72"/>
        <v>17451</v>
      </c>
      <c r="DL6" s="32">
        <f t="shared" ca="1" si="72"/>
        <v>31411.8</v>
      </c>
      <c r="DM6" s="32">
        <f t="shared" ca="1" si="72"/>
        <v>18905.25</v>
      </c>
      <c r="DN6" s="32">
        <f ca="1">MAX(V6+DB6,BR6)</f>
        <v>13960.8</v>
      </c>
      <c r="DO6" s="32">
        <f t="shared" ref="DO6:DT6" ca="1" si="73">MAX(W6+DC6,BS6)</f>
        <v>6980.4</v>
      </c>
      <c r="DP6" s="32">
        <f t="shared" ca="1" si="73"/>
        <v>20941.2</v>
      </c>
      <c r="DQ6" s="32">
        <f t="shared" ca="1" si="73"/>
        <v>10470.6</v>
      </c>
      <c r="DR6" s="32">
        <f t="shared" ca="1" si="73"/>
        <v>3490.2</v>
      </c>
      <c r="DS6" s="32">
        <f t="shared" ca="1" si="73"/>
        <v>17596.419999999998</v>
      </c>
      <c r="DT6" s="32">
        <f t="shared" ca="1" si="73"/>
        <v>10470.6</v>
      </c>
      <c r="DU6" s="31">
        <f ca="1">DI6-BY6</f>
        <v>0</v>
      </c>
      <c r="DV6" s="31">
        <f t="shared" ref="DV6" ca="1" si="74">DJ6-BZ6</f>
        <v>0</v>
      </c>
      <c r="DW6" s="31">
        <f t="shared" ref="DW6" ca="1" si="75">DK6-CA6</f>
        <v>0</v>
      </c>
      <c r="DX6" s="31">
        <f t="shared" ref="DX6" ca="1" si="76">DL6-CB6</f>
        <v>0</v>
      </c>
      <c r="DY6" s="31">
        <f t="shared" ref="DY6" ca="1" si="77">DM6-CC6</f>
        <v>0</v>
      </c>
      <c r="DZ6" s="31">
        <f t="shared" ref="DZ6" ca="1" si="78">DN6-CD6</f>
        <v>0</v>
      </c>
      <c r="EA6" s="31">
        <f t="shared" ref="EA6" ca="1" si="79">DO6-CE6</f>
        <v>0</v>
      </c>
      <c r="EB6" s="31">
        <f t="shared" ref="EB6" ca="1" si="80">DP6-CF6</f>
        <v>0</v>
      </c>
      <c r="EC6" s="31">
        <f t="shared" ref="EC6" ca="1" si="81">DQ6-CG6</f>
        <v>0</v>
      </c>
      <c r="ED6" s="31">
        <f t="shared" ref="ED6" ca="1" si="82">DR6-CH6</f>
        <v>0</v>
      </c>
      <c r="EE6" s="31">
        <f t="shared" ref="EE6" ca="1" si="83">DS6-CI6</f>
        <v>0</v>
      </c>
      <c r="EF6" s="31">
        <f t="shared" ref="EF6" ca="1" si="84">DT6-CJ6</f>
        <v>0</v>
      </c>
      <c r="EG6" s="32">
        <f ca="1">DU6+BA6</f>
        <v>0</v>
      </c>
      <c r="EH6" s="32">
        <f t="shared" ref="EH6" ca="1" si="85">DV6+BB6</f>
        <v>0</v>
      </c>
      <c r="EI6" s="32">
        <f t="shared" ref="EI6" ca="1" si="86">DW6+BC6</f>
        <v>0</v>
      </c>
      <c r="EJ6" s="32">
        <f t="shared" ref="EJ6" ca="1" si="87">DX6+BD6</f>
        <v>0</v>
      </c>
      <c r="EK6" s="32">
        <f t="shared" ref="EK6" ca="1" si="88">DY6+BE6</f>
        <v>-199.51</v>
      </c>
      <c r="EL6" s="32">
        <f t="shared" ref="EL6" ca="1" si="89">DZ6+BF6</f>
        <v>0</v>
      </c>
      <c r="EM6" s="32">
        <f t="shared" ref="EM6" ca="1" si="90">EA6+BG6</f>
        <v>0</v>
      </c>
      <c r="EN6" s="32">
        <f t="shared" ref="EN6" ca="1" si="91">EB6+BH6</f>
        <v>-886.06</v>
      </c>
      <c r="EO6" s="32">
        <f t="shared" ref="EO6" ca="1" si="92">EC6+BI6</f>
        <v>-115.78</v>
      </c>
      <c r="EP6" s="32">
        <f t="shared" ref="EP6" ca="1" si="93">ED6+BJ6</f>
        <v>-258.06</v>
      </c>
      <c r="EQ6" s="32">
        <f t="shared" ref="EQ6" ca="1" si="94">EE6+BK6</f>
        <v>-339.6</v>
      </c>
      <c r="ER6" s="32">
        <f t="shared" ref="ER6" ca="1" si="95">EF6+BL6</f>
        <v>-803.81</v>
      </c>
    </row>
    <row r="7" spans="1:148" x14ac:dyDescent="0.25">
      <c r="A7" t="s">
        <v>479</v>
      </c>
      <c r="B7" s="1" t="s">
        <v>542</v>
      </c>
      <c r="C7" t="s">
        <v>504</v>
      </c>
      <c r="D7" t="str">
        <f t="shared" ca="1" si="59"/>
        <v>Syncrude Industrial System DOS</v>
      </c>
      <c r="E7" s="51">
        <v>0</v>
      </c>
      <c r="F7" s="51">
        <v>508.7</v>
      </c>
      <c r="G7" s="51">
        <v>0</v>
      </c>
      <c r="H7" s="51">
        <v>0</v>
      </c>
      <c r="I7" s="51">
        <v>1840.32</v>
      </c>
      <c r="J7" s="51">
        <v>0</v>
      </c>
      <c r="K7" s="51">
        <v>0</v>
      </c>
      <c r="L7" s="51">
        <v>3316.5309999999999</v>
      </c>
      <c r="M7" s="51">
        <v>638.72799999999995</v>
      </c>
      <c r="N7" s="51">
        <v>3728.2559999999999</v>
      </c>
      <c r="O7" s="51">
        <v>596.79899999999998</v>
      </c>
      <c r="P7" s="51">
        <v>2162.355</v>
      </c>
      <c r="Q7" s="32">
        <v>0</v>
      </c>
      <c r="R7" s="32">
        <v>1409.1</v>
      </c>
      <c r="S7" s="32">
        <v>0</v>
      </c>
      <c r="T7" s="32">
        <v>0</v>
      </c>
      <c r="U7" s="32">
        <v>5097.6899999999996</v>
      </c>
      <c r="V7" s="32">
        <v>0</v>
      </c>
      <c r="W7" s="32">
        <v>0</v>
      </c>
      <c r="X7" s="32">
        <v>9186.7900000000009</v>
      </c>
      <c r="Y7" s="32">
        <v>1769.28</v>
      </c>
      <c r="Z7" s="32">
        <v>10327.27</v>
      </c>
      <c r="AA7" s="32">
        <v>1653.13</v>
      </c>
      <c r="AB7" s="32">
        <v>5989.72</v>
      </c>
      <c r="AC7" s="31">
        <v>0</v>
      </c>
      <c r="AD7" s="31">
        <v>17701.91</v>
      </c>
      <c r="AE7" s="31">
        <v>0</v>
      </c>
      <c r="AF7" s="31">
        <v>0</v>
      </c>
      <c r="AG7" s="31">
        <v>29130.36</v>
      </c>
      <c r="AH7" s="31">
        <v>0</v>
      </c>
      <c r="AI7" s="31">
        <v>0</v>
      </c>
      <c r="AJ7" s="31">
        <v>166867.07999999999</v>
      </c>
      <c r="AK7" s="31">
        <v>112266.13</v>
      </c>
      <c r="AL7" s="31">
        <v>137773.26999999999</v>
      </c>
      <c r="AM7" s="31">
        <v>20165.82</v>
      </c>
      <c r="AN7" s="31">
        <v>101597.54</v>
      </c>
      <c r="AO7" s="42">
        <v>-0.82</v>
      </c>
      <c r="AP7" s="42">
        <v>-0.82</v>
      </c>
      <c r="AQ7" s="42">
        <v>-0.82</v>
      </c>
      <c r="AR7" s="42">
        <v>-0.82</v>
      </c>
      <c r="AS7" s="42">
        <v>-0.82</v>
      </c>
      <c r="AT7" s="42">
        <v>-0.82</v>
      </c>
      <c r="AU7" s="42">
        <v>-0.82</v>
      </c>
      <c r="AV7" s="42">
        <v>-1.5</v>
      </c>
      <c r="AW7" s="42">
        <v>-1.5</v>
      </c>
      <c r="AX7" s="42">
        <v>-1.5</v>
      </c>
      <c r="AY7" s="42">
        <v>-1.5</v>
      </c>
      <c r="AZ7" s="42">
        <v>-1.5</v>
      </c>
      <c r="BA7" s="31">
        <v>0</v>
      </c>
      <c r="BB7" s="31">
        <v>-145.16</v>
      </c>
      <c r="BC7" s="31">
        <v>0</v>
      </c>
      <c r="BD7" s="31">
        <v>0</v>
      </c>
      <c r="BE7" s="31">
        <v>-238.87</v>
      </c>
      <c r="BF7" s="31">
        <v>0</v>
      </c>
      <c r="BG7" s="31">
        <v>0</v>
      </c>
      <c r="BH7" s="31">
        <v>-2503</v>
      </c>
      <c r="BI7" s="31">
        <v>-1683.99</v>
      </c>
      <c r="BJ7" s="31">
        <v>-2066.6</v>
      </c>
      <c r="BK7" s="31">
        <v>-302.49</v>
      </c>
      <c r="BL7" s="31">
        <v>-1523.96</v>
      </c>
      <c r="BM7" s="32">
        <v>24431.4</v>
      </c>
      <c r="BN7" s="32">
        <v>24431.4</v>
      </c>
      <c r="BO7" s="32">
        <v>24285.98</v>
      </c>
      <c r="BP7" s="32">
        <v>31411.8</v>
      </c>
      <c r="BQ7" s="32">
        <v>24431.4</v>
      </c>
      <c r="BR7" s="32">
        <v>38392.199999999997</v>
      </c>
      <c r="BS7" s="32">
        <v>24431.4</v>
      </c>
      <c r="BT7" s="32">
        <v>24431.4</v>
      </c>
      <c r="BU7" s="32">
        <v>24431.4</v>
      </c>
      <c r="BV7" s="32">
        <v>24431.4</v>
      </c>
      <c r="BW7" s="32">
        <v>24431.4</v>
      </c>
      <c r="BX7" s="32">
        <v>24431.4</v>
      </c>
      <c r="BY7" s="31">
        <f t="shared" ref="BY7:BY8" si="96">MAX(Q7+BA7,BM7)</f>
        <v>24431.4</v>
      </c>
      <c r="BZ7" s="31">
        <f t="shared" ref="BZ7:BZ11" si="97">MAX(R7+BB7,BN7)</f>
        <v>24431.4</v>
      </c>
      <c r="CA7" s="31">
        <f t="shared" ref="CA7:CA11" si="98">MAX(S7+BC7,BO7)</f>
        <v>24285.98</v>
      </c>
      <c r="CB7" s="31">
        <f t="shared" ref="CB7:CB11" si="99">MAX(T7+BD7,BP7)</f>
        <v>31411.8</v>
      </c>
      <c r="CC7" s="31">
        <f t="shared" ref="CC7:CC11" si="100">MAX(U7+BE7,BQ7)</f>
        <v>24431.4</v>
      </c>
      <c r="CD7" s="31">
        <f t="shared" ref="CD7:CD11" si="101">MAX(V7+BF7,BR7)</f>
        <v>38392.199999999997</v>
      </c>
      <c r="CE7" s="31">
        <f t="shared" ref="CE7:CE11" si="102">MAX(W7+BG7,BS7)</f>
        <v>24431.4</v>
      </c>
      <c r="CF7" s="31">
        <f t="shared" ref="CF7:CF11" si="103">MAX(X7+BH7,BT7)</f>
        <v>24431.4</v>
      </c>
      <c r="CG7" s="31">
        <f t="shared" ref="CG7:CG11" si="104">MAX(Y7+BI7,BU7)</f>
        <v>24431.4</v>
      </c>
      <c r="CH7" s="31">
        <f t="shared" ref="CH7:CH11" si="105">MAX(Z7+BJ7,BV7)</f>
        <v>24431.4</v>
      </c>
      <c r="CI7" s="31">
        <f t="shared" ref="CI7:CI11" si="106">MAX(AA7+BK7,BW7)</f>
        <v>24431.4</v>
      </c>
      <c r="CJ7" s="31">
        <f t="shared" ref="CJ7:CJ11" si="107">MAX(AB7+BL7,BX7)</f>
        <v>24431.4</v>
      </c>
      <c r="CK7" s="6">
        <f t="shared" ca="1" si="13"/>
        <v>2.9100000000000001E-2</v>
      </c>
      <c r="CL7" s="6">
        <f t="shared" ca="1" si="13"/>
        <v>2.9100000000000001E-2</v>
      </c>
      <c r="CM7" s="6">
        <f t="shared" ca="1" si="13"/>
        <v>2.9100000000000001E-2</v>
      </c>
      <c r="CN7" s="6">
        <f t="shared" ca="1" si="13"/>
        <v>2.9100000000000001E-2</v>
      </c>
      <c r="CO7" s="6">
        <f t="shared" ca="1" si="13"/>
        <v>2.9100000000000001E-2</v>
      </c>
      <c r="CP7" s="6">
        <f t="shared" ca="1" si="13"/>
        <v>2.9100000000000001E-2</v>
      </c>
      <c r="CQ7" s="6">
        <f t="shared" ca="1" si="13"/>
        <v>2.9100000000000001E-2</v>
      </c>
      <c r="CR7" s="6">
        <f t="shared" ca="1" si="13"/>
        <v>2.9100000000000001E-2</v>
      </c>
      <c r="CS7" s="6">
        <f t="shared" ca="1" si="13"/>
        <v>2.9100000000000001E-2</v>
      </c>
      <c r="CT7" s="6">
        <f t="shared" ca="1" si="13"/>
        <v>2.9100000000000001E-2</v>
      </c>
      <c r="CU7" s="6">
        <f t="shared" ca="1" si="13"/>
        <v>2.9100000000000001E-2</v>
      </c>
      <c r="CV7" s="6">
        <f t="shared" ca="1" si="13"/>
        <v>2.9100000000000001E-2</v>
      </c>
      <c r="CW7" s="31">
        <f t="shared" ref="CW7:CW9" ca="1" si="108">ROUND(AC7*CK7,2)</f>
        <v>0</v>
      </c>
      <c r="CX7" s="31">
        <f t="shared" ref="CX7:CX11" ca="1" si="109">ROUND(AD7*CL7,2)</f>
        <v>515.13</v>
      </c>
      <c r="CY7" s="31">
        <f t="shared" ref="CY7:CY11" ca="1" si="110">ROUND(AE7*CM7,2)</f>
        <v>0</v>
      </c>
      <c r="CZ7" s="31">
        <f t="shared" ref="CZ7:CZ11" ca="1" si="111">ROUND(AF7*CN7,2)</f>
        <v>0</v>
      </c>
      <c r="DA7" s="31">
        <f t="shared" ref="DA7:DA11" ca="1" si="112">ROUND(AG7*CO7,2)</f>
        <v>847.69</v>
      </c>
      <c r="DB7" s="31">
        <f t="shared" ref="DB7:DB11" ca="1" si="113">ROUND(AH7*CP7,2)</f>
        <v>0</v>
      </c>
      <c r="DC7" s="31">
        <f t="shared" ref="DC7:DC11" ca="1" si="114">ROUND(AI7*CQ7,2)</f>
        <v>0</v>
      </c>
      <c r="DD7" s="31">
        <f t="shared" ref="DD7:DD11" ca="1" si="115">ROUND(AJ7*CR7,2)</f>
        <v>4855.83</v>
      </c>
      <c r="DE7" s="31">
        <f t="shared" ref="DE7:DE11" ca="1" si="116">ROUND(AK7*CS7,2)</f>
        <v>3266.94</v>
      </c>
      <c r="DF7" s="31">
        <f t="shared" ref="DF7:DF11" ca="1" si="117">ROUND(AL7*CT7,2)</f>
        <v>4009.2</v>
      </c>
      <c r="DG7" s="31">
        <f t="shared" ref="DG7:DG11" ca="1" si="118">ROUND(AM7*CU7,2)</f>
        <v>586.83000000000004</v>
      </c>
      <c r="DH7" s="31">
        <f t="shared" ref="DH7:DH11" ca="1" si="119">ROUND(AN7*CV7,2)</f>
        <v>2956.49</v>
      </c>
      <c r="DI7" s="32">
        <f t="shared" ref="DI7:DI9" ca="1" si="120">MAX(Q7+CW7,BM7)</f>
        <v>24431.4</v>
      </c>
      <c r="DJ7" s="32">
        <f t="shared" ref="DJ7:DJ11" ca="1" si="121">MAX(R7+CX7,BN7)</f>
        <v>24431.4</v>
      </c>
      <c r="DK7" s="32">
        <f t="shared" ref="DK7:DK11" ca="1" si="122">MAX(S7+CY7,BO7)</f>
        <v>24285.98</v>
      </c>
      <c r="DL7" s="32">
        <f t="shared" ref="DL7:DL11" ca="1" si="123">MAX(T7+CZ7,BP7)</f>
        <v>31411.8</v>
      </c>
      <c r="DM7" s="32">
        <f t="shared" ref="DM7:DM11" ca="1" si="124">MAX(U7+DA7,BQ7)</f>
        <v>24431.4</v>
      </c>
      <c r="DN7" s="32">
        <f t="shared" ref="DN7:DN11" ca="1" si="125">MAX(V7+DB7,BR7)</f>
        <v>38392.199999999997</v>
      </c>
      <c r="DO7" s="32">
        <f t="shared" ref="DO7:DO11" ca="1" si="126">MAX(W7+DC7,BS7)</f>
        <v>24431.4</v>
      </c>
      <c r="DP7" s="32">
        <f t="shared" ref="DP7:DP11" ca="1" si="127">MAX(X7+DD7,BT7)</f>
        <v>24431.4</v>
      </c>
      <c r="DQ7" s="32">
        <f t="shared" ref="DQ7:DQ11" ca="1" si="128">MAX(Y7+DE7,BU7)</f>
        <v>24431.4</v>
      </c>
      <c r="DR7" s="32">
        <f t="shared" ref="DR7:DR11" ca="1" si="129">MAX(Z7+DF7,BV7)</f>
        <v>24431.4</v>
      </c>
      <c r="DS7" s="32">
        <f t="shared" ref="DS7:DS11" ca="1" si="130">MAX(AA7+DG7,BW7)</f>
        <v>24431.4</v>
      </c>
      <c r="DT7" s="32">
        <f t="shared" ref="DT7:DT11" ca="1" si="131">MAX(AB7+DH7,BX7)</f>
        <v>24431.4</v>
      </c>
      <c r="DU7" s="31">
        <f t="shared" ref="DU7:DU11" ca="1" si="132">DI7-BY7</f>
        <v>0</v>
      </c>
      <c r="DV7" s="31">
        <f t="shared" ref="DV7:DV11" ca="1" si="133">DJ7-BZ7</f>
        <v>0</v>
      </c>
      <c r="DW7" s="31">
        <f t="shared" ref="DW7:DW11" ca="1" si="134">DK7-CA7</f>
        <v>0</v>
      </c>
      <c r="DX7" s="31">
        <f t="shared" ref="DX7:DX11" ca="1" si="135">DL7-CB7</f>
        <v>0</v>
      </c>
      <c r="DY7" s="31">
        <f t="shared" ref="DY7:DY11" ca="1" si="136">DM7-CC7</f>
        <v>0</v>
      </c>
      <c r="DZ7" s="31">
        <f t="shared" ref="DZ7:DZ11" ca="1" si="137">DN7-CD7</f>
        <v>0</v>
      </c>
      <c r="EA7" s="31">
        <f t="shared" ref="EA7:EA11" ca="1" si="138">DO7-CE7</f>
        <v>0</v>
      </c>
      <c r="EB7" s="31">
        <f t="shared" ref="EB7:EB11" ca="1" si="139">DP7-CF7</f>
        <v>0</v>
      </c>
      <c r="EC7" s="31">
        <f t="shared" ref="EC7:EC11" ca="1" si="140">DQ7-CG7</f>
        <v>0</v>
      </c>
      <c r="ED7" s="31">
        <f t="shared" ref="ED7:ED11" ca="1" si="141">DR7-CH7</f>
        <v>0</v>
      </c>
      <c r="EE7" s="31">
        <f t="shared" ref="EE7:EE11" ca="1" si="142">DS7-CI7</f>
        <v>0</v>
      </c>
      <c r="EF7" s="31">
        <f t="shared" ref="EF7:EF11" ca="1" si="143">DT7-CJ7</f>
        <v>0</v>
      </c>
      <c r="EG7" s="32">
        <f t="shared" ref="EG7:EG9" ca="1" si="144">DU7+BA7</f>
        <v>0</v>
      </c>
      <c r="EH7" s="32">
        <f t="shared" ref="EH7:EH11" ca="1" si="145">DV7+BB7</f>
        <v>-145.16</v>
      </c>
      <c r="EI7" s="32">
        <f t="shared" ref="EI7:EI11" ca="1" si="146">DW7+BC7</f>
        <v>0</v>
      </c>
      <c r="EJ7" s="32">
        <f t="shared" ref="EJ7:EJ11" ca="1" si="147">DX7+BD7</f>
        <v>0</v>
      </c>
      <c r="EK7" s="32">
        <f t="shared" ref="EK7:EK11" ca="1" si="148">DY7+BE7</f>
        <v>-238.87</v>
      </c>
      <c r="EL7" s="32">
        <f t="shared" ref="EL7:EL11" ca="1" si="149">DZ7+BF7</f>
        <v>0</v>
      </c>
      <c r="EM7" s="32">
        <f t="shared" ref="EM7:EM11" ca="1" si="150">EA7+BG7</f>
        <v>0</v>
      </c>
      <c r="EN7" s="32">
        <f t="shared" ref="EN7:EN11" ca="1" si="151">EB7+BH7</f>
        <v>-2503</v>
      </c>
      <c r="EO7" s="32">
        <f t="shared" ref="EO7:EO11" ca="1" si="152">EC7+BI7</f>
        <v>-1683.99</v>
      </c>
      <c r="EP7" s="32">
        <f t="shared" ref="EP7:EP11" ca="1" si="153">ED7+BJ7</f>
        <v>-2066.6</v>
      </c>
      <c r="EQ7" s="32">
        <f t="shared" ref="EQ7:EQ11" ca="1" si="154">EE7+BK7</f>
        <v>-302.49</v>
      </c>
      <c r="ER7" s="32">
        <f t="shared" ref="ER7:ER11" ca="1" si="155">EF7+BL7</f>
        <v>-1523.96</v>
      </c>
    </row>
    <row r="8" spans="1:148" x14ac:dyDescent="0.25">
      <c r="A8" t="s">
        <v>479</v>
      </c>
      <c r="B8" s="1" t="s">
        <v>542</v>
      </c>
      <c r="C8" t="s">
        <v>517</v>
      </c>
      <c r="D8" t="str">
        <f t="shared" ca="1" si="59"/>
        <v>Syncrude Industrial System DOS</v>
      </c>
      <c r="E8" s="51">
        <v>0</v>
      </c>
      <c r="F8" s="51">
        <v>3977.7840000000001</v>
      </c>
      <c r="G8" s="51">
        <v>0</v>
      </c>
      <c r="H8" s="51">
        <v>0</v>
      </c>
      <c r="I8" s="51">
        <v>1890.7639999999999</v>
      </c>
      <c r="J8" s="51">
        <v>0</v>
      </c>
      <c r="K8" s="51">
        <v>403.58600000000001</v>
      </c>
      <c r="L8" s="51">
        <v>2671.7049999999999</v>
      </c>
      <c r="M8" s="51">
        <v>3924.5279999999998</v>
      </c>
      <c r="N8" s="51">
        <v>3340.915</v>
      </c>
      <c r="O8" s="51">
        <v>449.47</v>
      </c>
      <c r="P8" s="51">
        <v>113.711</v>
      </c>
      <c r="Q8" s="32">
        <v>0</v>
      </c>
      <c r="R8" s="32">
        <v>11018.46</v>
      </c>
      <c r="S8" s="32">
        <v>0</v>
      </c>
      <c r="T8" s="32">
        <v>0</v>
      </c>
      <c r="U8" s="32">
        <v>5237.42</v>
      </c>
      <c r="V8" s="32">
        <v>0</v>
      </c>
      <c r="W8" s="32">
        <v>1117.93</v>
      </c>
      <c r="X8" s="32">
        <v>7400.62</v>
      </c>
      <c r="Y8" s="32">
        <v>10870.94</v>
      </c>
      <c r="Z8" s="32">
        <v>9254.33</v>
      </c>
      <c r="AA8" s="32">
        <v>1245.03</v>
      </c>
      <c r="AB8" s="32">
        <v>314.98</v>
      </c>
      <c r="AC8" s="31">
        <v>0</v>
      </c>
      <c r="AD8" s="31">
        <v>165542.14000000001</v>
      </c>
      <c r="AE8" s="31">
        <v>0</v>
      </c>
      <c r="AF8" s="31">
        <v>0</v>
      </c>
      <c r="AG8" s="31">
        <v>112129.89</v>
      </c>
      <c r="AH8" s="31">
        <v>0</v>
      </c>
      <c r="AI8" s="31">
        <v>7787.66</v>
      </c>
      <c r="AJ8" s="31">
        <v>108430.13</v>
      </c>
      <c r="AK8" s="31">
        <v>1148650.24</v>
      </c>
      <c r="AL8" s="31">
        <v>121073.89</v>
      </c>
      <c r="AM8" s="31">
        <v>14700.76</v>
      </c>
      <c r="AN8" s="31">
        <v>3254.04</v>
      </c>
      <c r="AO8" s="42">
        <v>-0.82</v>
      </c>
      <c r="AP8" s="42">
        <v>-0.82</v>
      </c>
      <c r="AQ8" s="42">
        <v>-0.82</v>
      </c>
      <c r="AR8" s="42">
        <v>-0.82</v>
      </c>
      <c r="AS8" s="42">
        <v>-0.82</v>
      </c>
      <c r="AT8" s="42">
        <v>-0.82</v>
      </c>
      <c r="AU8" s="42">
        <v>-0.82</v>
      </c>
      <c r="AV8" s="42">
        <v>-1.5</v>
      </c>
      <c r="AW8" s="42">
        <v>-1.5</v>
      </c>
      <c r="AX8" s="42">
        <v>-1.5</v>
      </c>
      <c r="AY8" s="42">
        <v>-1.5</v>
      </c>
      <c r="AZ8" s="42">
        <v>-1.5</v>
      </c>
      <c r="BA8" s="31">
        <v>0</v>
      </c>
      <c r="BB8" s="31">
        <v>-1357.45</v>
      </c>
      <c r="BC8" s="31">
        <v>0</v>
      </c>
      <c r="BD8" s="31">
        <v>0</v>
      </c>
      <c r="BE8" s="31">
        <v>-919.46</v>
      </c>
      <c r="BF8" s="31">
        <v>0</v>
      </c>
      <c r="BG8" s="31">
        <v>-63.85</v>
      </c>
      <c r="BH8" s="31">
        <v>-1626.45</v>
      </c>
      <c r="BI8" s="31">
        <v>-17229.75</v>
      </c>
      <c r="BJ8" s="31">
        <v>-1816.11</v>
      </c>
      <c r="BK8" s="31">
        <v>-220.51</v>
      </c>
      <c r="BL8" s="31">
        <v>-48.82</v>
      </c>
      <c r="BM8" s="32">
        <v>24431.4</v>
      </c>
      <c r="BN8" s="32">
        <v>24431.4</v>
      </c>
      <c r="BO8" s="32">
        <v>24431.4</v>
      </c>
      <c r="BP8" s="32">
        <v>17451</v>
      </c>
      <c r="BQ8" s="32">
        <v>24431.4</v>
      </c>
      <c r="BR8" s="32">
        <v>24431.4</v>
      </c>
      <c r="BS8" s="32">
        <v>24431.4</v>
      </c>
      <c r="BT8" s="32">
        <v>24431.4</v>
      </c>
      <c r="BU8" s="32">
        <v>24431.4</v>
      </c>
      <c r="BV8" s="32">
        <v>24431.4</v>
      </c>
      <c r="BW8" s="32">
        <v>24431.4</v>
      </c>
      <c r="BX8" s="32">
        <v>24431.4</v>
      </c>
      <c r="BY8" s="31">
        <f t="shared" si="96"/>
        <v>24431.4</v>
      </c>
      <c r="BZ8" s="31">
        <f t="shared" si="97"/>
        <v>24431.4</v>
      </c>
      <c r="CA8" s="31">
        <f t="shared" si="98"/>
        <v>24431.4</v>
      </c>
      <c r="CB8" s="31">
        <f t="shared" si="99"/>
        <v>17451</v>
      </c>
      <c r="CC8" s="31">
        <f t="shared" si="100"/>
        <v>24431.4</v>
      </c>
      <c r="CD8" s="31">
        <f t="shared" si="101"/>
        <v>24431.4</v>
      </c>
      <c r="CE8" s="31">
        <f t="shared" si="102"/>
        <v>24431.4</v>
      </c>
      <c r="CF8" s="31">
        <f t="shared" si="103"/>
        <v>24431.4</v>
      </c>
      <c r="CG8" s="31">
        <f t="shared" si="104"/>
        <v>24431.4</v>
      </c>
      <c r="CH8" s="31">
        <f t="shared" si="105"/>
        <v>24431.4</v>
      </c>
      <c r="CI8" s="31">
        <f t="shared" si="106"/>
        <v>24431.4</v>
      </c>
      <c r="CJ8" s="31">
        <f t="shared" si="107"/>
        <v>24431.4</v>
      </c>
      <c r="CK8" s="6">
        <f t="shared" ca="1" si="13"/>
        <v>2.9100000000000001E-2</v>
      </c>
      <c r="CL8" s="6">
        <f t="shared" ca="1" si="13"/>
        <v>2.9100000000000001E-2</v>
      </c>
      <c r="CM8" s="6">
        <f t="shared" ca="1" si="13"/>
        <v>2.9100000000000001E-2</v>
      </c>
      <c r="CN8" s="6">
        <f t="shared" ca="1" si="13"/>
        <v>2.9100000000000001E-2</v>
      </c>
      <c r="CO8" s="6">
        <f t="shared" ca="1" si="13"/>
        <v>2.9100000000000001E-2</v>
      </c>
      <c r="CP8" s="6">
        <f t="shared" ca="1" si="13"/>
        <v>2.9100000000000001E-2</v>
      </c>
      <c r="CQ8" s="6">
        <f t="shared" ca="1" si="13"/>
        <v>2.9100000000000001E-2</v>
      </c>
      <c r="CR8" s="6">
        <f t="shared" ca="1" si="13"/>
        <v>2.9100000000000001E-2</v>
      </c>
      <c r="CS8" s="6">
        <f t="shared" ca="1" si="13"/>
        <v>2.9100000000000001E-2</v>
      </c>
      <c r="CT8" s="6">
        <f t="shared" ca="1" si="13"/>
        <v>2.9100000000000001E-2</v>
      </c>
      <c r="CU8" s="6">
        <f t="shared" ca="1" si="13"/>
        <v>2.9100000000000001E-2</v>
      </c>
      <c r="CV8" s="6">
        <f t="shared" ca="1" si="13"/>
        <v>2.9100000000000001E-2</v>
      </c>
      <c r="CW8" s="31">
        <f t="shared" ca="1" si="108"/>
        <v>0</v>
      </c>
      <c r="CX8" s="31">
        <f t="shared" ca="1" si="109"/>
        <v>4817.28</v>
      </c>
      <c r="CY8" s="31">
        <f t="shared" ca="1" si="110"/>
        <v>0</v>
      </c>
      <c r="CZ8" s="31">
        <f t="shared" ca="1" si="111"/>
        <v>0</v>
      </c>
      <c r="DA8" s="31">
        <f t="shared" ca="1" si="112"/>
        <v>3262.98</v>
      </c>
      <c r="DB8" s="31">
        <f t="shared" ca="1" si="113"/>
        <v>0</v>
      </c>
      <c r="DC8" s="31">
        <f t="shared" ca="1" si="114"/>
        <v>226.62</v>
      </c>
      <c r="DD8" s="31">
        <f t="shared" ca="1" si="115"/>
        <v>3155.32</v>
      </c>
      <c r="DE8" s="31">
        <f t="shared" ca="1" si="116"/>
        <v>33425.72</v>
      </c>
      <c r="DF8" s="31">
        <f t="shared" ca="1" si="117"/>
        <v>3523.25</v>
      </c>
      <c r="DG8" s="31">
        <f t="shared" ca="1" si="118"/>
        <v>427.79</v>
      </c>
      <c r="DH8" s="31">
        <f t="shared" ca="1" si="119"/>
        <v>94.69</v>
      </c>
      <c r="DI8" s="32">
        <f t="shared" ca="1" si="120"/>
        <v>24431.4</v>
      </c>
      <c r="DJ8" s="32">
        <f t="shared" ca="1" si="121"/>
        <v>24431.4</v>
      </c>
      <c r="DK8" s="32">
        <f t="shared" ca="1" si="122"/>
        <v>24431.4</v>
      </c>
      <c r="DL8" s="32">
        <f t="shared" ca="1" si="123"/>
        <v>17451</v>
      </c>
      <c r="DM8" s="32">
        <f t="shared" ca="1" si="124"/>
        <v>24431.4</v>
      </c>
      <c r="DN8" s="32">
        <f t="shared" ca="1" si="125"/>
        <v>24431.4</v>
      </c>
      <c r="DO8" s="32">
        <f t="shared" ca="1" si="126"/>
        <v>24431.4</v>
      </c>
      <c r="DP8" s="32">
        <f t="shared" ca="1" si="127"/>
        <v>24431.4</v>
      </c>
      <c r="DQ8" s="32">
        <f t="shared" ca="1" si="128"/>
        <v>44296.66</v>
      </c>
      <c r="DR8" s="32">
        <f t="shared" ca="1" si="129"/>
        <v>24431.4</v>
      </c>
      <c r="DS8" s="32">
        <f t="shared" ca="1" si="130"/>
        <v>24431.4</v>
      </c>
      <c r="DT8" s="32">
        <f t="shared" ca="1" si="131"/>
        <v>24431.4</v>
      </c>
      <c r="DU8" s="31">
        <f t="shared" ca="1" si="132"/>
        <v>0</v>
      </c>
      <c r="DV8" s="31">
        <f t="shared" ca="1" si="133"/>
        <v>0</v>
      </c>
      <c r="DW8" s="31">
        <f t="shared" ca="1" si="134"/>
        <v>0</v>
      </c>
      <c r="DX8" s="31">
        <f t="shared" ca="1" si="135"/>
        <v>0</v>
      </c>
      <c r="DY8" s="31">
        <f t="shared" ca="1" si="136"/>
        <v>0</v>
      </c>
      <c r="DZ8" s="31">
        <f t="shared" ca="1" si="137"/>
        <v>0</v>
      </c>
      <c r="EA8" s="31">
        <f t="shared" ca="1" si="138"/>
        <v>0</v>
      </c>
      <c r="EB8" s="31">
        <f t="shared" ca="1" si="139"/>
        <v>0</v>
      </c>
      <c r="EC8" s="31">
        <f t="shared" ca="1" si="140"/>
        <v>19865.260000000002</v>
      </c>
      <c r="ED8" s="31">
        <f t="shared" ca="1" si="141"/>
        <v>0</v>
      </c>
      <c r="EE8" s="31">
        <f t="shared" ca="1" si="142"/>
        <v>0</v>
      </c>
      <c r="EF8" s="31">
        <f t="shared" ca="1" si="143"/>
        <v>0</v>
      </c>
      <c r="EG8" s="32">
        <f t="shared" ca="1" si="144"/>
        <v>0</v>
      </c>
      <c r="EH8" s="32">
        <f t="shared" ca="1" si="145"/>
        <v>-1357.45</v>
      </c>
      <c r="EI8" s="32">
        <f t="shared" ca="1" si="146"/>
        <v>0</v>
      </c>
      <c r="EJ8" s="32">
        <f t="shared" ca="1" si="147"/>
        <v>0</v>
      </c>
      <c r="EK8" s="32">
        <f t="shared" ca="1" si="148"/>
        <v>-919.46</v>
      </c>
      <c r="EL8" s="32">
        <f t="shared" ca="1" si="149"/>
        <v>0</v>
      </c>
      <c r="EM8" s="32">
        <f t="shared" ca="1" si="150"/>
        <v>-63.85</v>
      </c>
      <c r="EN8" s="32">
        <f t="shared" ca="1" si="151"/>
        <v>-1626.45</v>
      </c>
      <c r="EO8" s="32">
        <f t="shared" ca="1" si="152"/>
        <v>2635.510000000002</v>
      </c>
      <c r="EP8" s="32">
        <f t="shared" ca="1" si="153"/>
        <v>-1816.11</v>
      </c>
      <c r="EQ8" s="32">
        <f t="shared" ca="1" si="154"/>
        <v>-220.51</v>
      </c>
      <c r="ER8" s="32">
        <f t="shared" ca="1" si="155"/>
        <v>-48.82</v>
      </c>
    </row>
    <row r="9" spans="1:148" x14ac:dyDescent="0.25">
      <c r="A9" t="s">
        <v>479</v>
      </c>
      <c r="B9" s="1" t="s">
        <v>542</v>
      </c>
      <c r="C9" t="s">
        <v>518</v>
      </c>
      <c r="D9" t="str">
        <f t="shared" ca="1" si="59"/>
        <v>Syncrude Industrial System DOS</v>
      </c>
      <c r="E9" s="51">
        <v>0</v>
      </c>
      <c r="F9" s="51">
        <v>650.322</v>
      </c>
      <c r="G9" s="51">
        <v>0.27600000000000002</v>
      </c>
      <c r="H9" s="51">
        <v>0</v>
      </c>
      <c r="I9" s="51">
        <v>1.3120000000000001</v>
      </c>
      <c r="J9" s="51">
        <v>0</v>
      </c>
      <c r="K9" s="51">
        <v>1859.79</v>
      </c>
      <c r="L9" s="51">
        <v>3086.462</v>
      </c>
      <c r="M9" s="51">
        <v>5495.2560000000003</v>
      </c>
      <c r="N9" s="51">
        <v>3193.76</v>
      </c>
      <c r="O9" s="51">
        <v>0</v>
      </c>
      <c r="P9" s="51">
        <v>3310.127</v>
      </c>
      <c r="Q9" s="32">
        <v>0</v>
      </c>
      <c r="R9" s="32">
        <v>1801.39</v>
      </c>
      <c r="S9" s="32">
        <v>0.76</v>
      </c>
      <c r="T9" s="32">
        <v>0</v>
      </c>
      <c r="U9" s="32">
        <v>3.63</v>
      </c>
      <c r="V9" s="32">
        <v>0</v>
      </c>
      <c r="W9" s="32">
        <v>5151.62</v>
      </c>
      <c r="X9" s="32">
        <v>8549.5</v>
      </c>
      <c r="Y9" s="32">
        <v>15221.86</v>
      </c>
      <c r="Z9" s="32">
        <v>8846.7199999999993</v>
      </c>
      <c r="AA9" s="32">
        <v>0</v>
      </c>
      <c r="AB9" s="32">
        <v>9169.0499999999993</v>
      </c>
      <c r="AC9" s="31">
        <v>0</v>
      </c>
      <c r="AD9" s="31">
        <v>19342.43</v>
      </c>
      <c r="AE9" s="31">
        <v>5.8</v>
      </c>
      <c r="AF9" s="31">
        <v>0</v>
      </c>
      <c r="AG9" s="31">
        <v>24.09</v>
      </c>
      <c r="AH9" s="31">
        <v>0</v>
      </c>
      <c r="AI9" s="31">
        <v>29106.97</v>
      </c>
      <c r="AJ9" s="31">
        <v>209130.34</v>
      </c>
      <c r="AK9" s="31">
        <v>767053.17</v>
      </c>
      <c r="AL9" s="31">
        <v>187661.76</v>
      </c>
      <c r="AM9" s="31">
        <v>0</v>
      </c>
      <c r="AN9" s="31">
        <v>255645.41</v>
      </c>
      <c r="AO9" s="42">
        <v>-0.82</v>
      </c>
      <c r="AP9" s="42">
        <v>-0.82</v>
      </c>
      <c r="AQ9" s="42">
        <v>-0.82</v>
      </c>
      <c r="AR9" s="42">
        <v>-0.82</v>
      </c>
      <c r="AS9" s="42">
        <v>-0.82</v>
      </c>
      <c r="AT9" s="42">
        <v>-0.82</v>
      </c>
      <c r="AU9" s="42">
        <v>-0.82</v>
      </c>
      <c r="AV9" s="42">
        <v>-1.5</v>
      </c>
      <c r="AW9" s="42">
        <v>-1.5</v>
      </c>
      <c r="AX9" s="42">
        <v>-1.5</v>
      </c>
      <c r="AY9" s="42">
        <v>-1.5</v>
      </c>
      <c r="AZ9" s="42">
        <v>-1.5</v>
      </c>
      <c r="BA9" s="31">
        <v>0</v>
      </c>
      <c r="BB9" s="31">
        <v>-158.61000000000001</v>
      </c>
      <c r="BC9" s="31">
        <v>-0.05</v>
      </c>
      <c r="BD9" s="31">
        <v>0</v>
      </c>
      <c r="BE9" s="31">
        <v>-0.2</v>
      </c>
      <c r="BF9" s="31">
        <v>0</v>
      </c>
      <c r="BG9" s="31">
        <v>-238.67</v>
      </c>
      <c r="BH9" s="31">
        <v>-3136.95</v>
      </c>
      <c r="BI9" s="31">
        <v>-11505.8</v>
      </c>
      <c r="BJ9" s="31">
        <v>-2814.93</v>
      </c>
      <c r="BK9" s="31">
        <v>0</v>
      </c>
      <c r="BL9" s="31">
        <v>-3834.68</v>
      </c>
      <c r="BM9" s="32">
        <v>24431.4</v>
      </c>
      <c r="BN9" s="32">
        <v>24431.4</v>
      </c>
      <c r="BO9" s="32">
        <v>24431.4</v>
      </c>
      <c r="BP9" s="32">
        <v>24431.4</v>
      </c>
      <c r="BQ9" s="32">
        <v>24431.4</v>
      </c>
      <c r="BR9" s="32">
        <v>24431.4</v>
      </c>
      <c r="BS9" s="32">
        <v>24431.4</v>
      </c>
      <c r="BT9" s="32">
        <v>24431.4</v>
      </c>
      <c r="BU9" s="32">
        <v>24431.4</v>
      </c>
      <c r="BV9" s="32">
        <v>24431.4</v>
      </c>
      <c r="BW9" s="32">
        <v>24431.4</v>
      </c>
      <c r="BX9" s="32">
        <v>24431.4</v>
      </c>
      <c r="BY9" s="31">
        <f t="shared" ref="BY9:BY11" si="156">MAX(Q9+BA9,BM9)</f>
        <v>24431.4</v>
      </c>
      <c r="BZ9" s="31">
        <f t="shared" si="97"/>
        <v>24431.4</v>
      </c>
      <c r="CA9" s="31">
        <f t="shared" si="98"/>
        <v>24431.4</v>
      </c>
      <c r="CB9" s="31">
        <f t="shared" si="99"/>
        <v>24431.4</v>
      </c>
      <c r="CC9" s="31">
        <f t="shared" si="100"/>
        <v>24431.4</v>
      </c>
      <c r="CD9" s="31">
        <f t="shared" si="101"/>
        <v>24431.4</v>
      </c>
      <c r="CE9" s="31">
        <f t="shared" si="102"/>
        <v>24431.4</v>
      </c>
      <c r="CF9" s="31">
        <f t="shared" si="103"/>
        <v>24431.4</v>
      </c>
      <c r="CG9" s="31">
        <f t="shared" si="104"/>
        <v>24431.4</v>
      </c>
      <c r="CH9" s="31">
        <f t="shared" si="105"/>
        <v>24431.4</v>
      </c>
      <c r="CI9" s="31">
        <f t="shared" si="106"/>
        <v>24431.4</v>
      </c>
      <c r="CJ9" s="31">
        <f t="shared" si="107"/>
        <v>24431.4</v>
      </c>
      <c r="CK9" s="6">
        <f t="shared" ca="1" si="13"/>
        <v>2.9100000000000001E-2</v>
      </c>
      <c r="CL9" s="6">
        <f t="shared" ca="1" si="13"/>
        <v>2.9100000000000001E-2</v>
      </c>
      <c r="CM9" s="6">
        <f t="shared" ca="1" si="13"/>
        <v>2.9100000000000001E-2</v>
      </c>
      <c r="CN9" s="6">
        <f t="shared" ca="1" si="13"/>
        <v>2.9100000000000001E-2</v>
      </c>
      <c r="CO9" s="6">
        <f t="shared" ca="1" si="13"/>
        <v>2.9100000000000001E-2</v>
      </c>
      <c r="CP9" s="6">
        <f t="shared" ca="1" si="13"/>
        <v>2.9100000000000001E-2</v>
      </c>
      <c r="CQ9" s="6">
        <f t="shared" ca="1" si="13"/>
        <v>2.9100000000000001E-2</v>
      </c>
      <c r="CR9" s="6">
        <f t="shared" ca="1" si="13"/>
        <v>2.9100000000000001E-2</v>
      </c>
      <c r="CS9" s="6">
        <f t="shared" ca="1" si="13"/>
        <v>2.9100000000000001E-2</v>
      </c>
      <c r="CT9" s="6">
        <f t="shared" ca="1" si="13"/>
        <v>2.9100000000000001E-2</v>
      </c>
      <c r="CU9" s="6">
        <f t="shared" ca="1" si="13"/>
        <v>2.9100000000000001E-2</v>
      </c>
      <c r="CV9" s="6">
        <f t="shared" ca="1" si="13"/>
        <v>2.9100000000000001E-2</v>
      </c>
      <c r="CW9" s="31">
        <f t="shared" ca="1" si="108"/>
        <v>0</v>
      </c>
      <c r="CX9" s="31">
        <f t="shared" ca="1" si="109"/>
        <v>562.86</v>
      </c>
      <c r="CY9" s="31">
        <f t="shared" ca="1" si="110"/>
        <v>0.17</v>
      </c>
      <c r="CZ9" s="31">
        <f t="shared" ca="1" si="111"/>
        <v>0</v>
      </c>
      <c r="DA9" s="31">
        <f t="shared" ca="1" si="112"/>
        <v>0.7</v>
      </c>
      <c r="DB9" s="31">
        <f t="shared" ca="1" si="113"/>
        <v>0</v>
      </c>
      <c r="DC9" s="31">
        <f t="shared" ca="1" si="114"/>
        <v>847.01</v>
      </c>
      <c r="DD9" s="31">
        <f t="shared" ca="1" si="115"/>
        <v>6085.69</v>
      </c>
      <c r="DE9" s="31">
        <f t="shared" ca="1" si="116"/>
        <v>22321.25</v>
      </c>
      <c r="DF9" s="31">
        <f t="shared" ca="1" si="117"/>
        <v>5460.96</v>
      </c>
      <c r="DG9" s="31">
        <f t="shared" ca="1" si="118"/>
        <v>0</v>
      </c>
      <c r="DH9" s="31">
        <f t="shared" ca="1" si="119"/>
        <v>7439.28</v>
      </c>
      <c r="DI9" s="32">
        <f t="shared" ca="1" si="120"/>
        <v>24431.4</v>
      </c>
      <c r="DJ9" s="32">
        <f t="shared" ca="1" si="121"/>
        <v>24431.4</v>
      </c>
      <c r="DK9" s="32">
        <f t="shared" ca="1" si="122"/>
        <v>24431.4</v>
      </c>
      <c r="DL9" s="32">
        <f t="shared" ca="1" si="123"/>
        <v>24431.4</v>
      </c>
      <c r="DM9" s="32">
        <f t="shared" ca="1" si="124"/>
        <v>24431.4</v>
      </c>
      <c r="DN9" s="32">
        <f t="shared" ca="1" si="125"/>
        <v>24431.4</v>
      </c>
      <c r="DO9" s="32">
        <f t="shared" ca="1" si="126"/>
        <v>24431.4</v>
      </c>
      <c r="DP9" s="32">
        <f t="shared" ca="1" si="127"/>
        <v>24431.4</v>
      </c>
      <c r="DQ9" s="32">
        <f t="shared" ca="1" si="128"/>
        <v>37543.11</v>
      </c>
      <c r="DR9" s="32">
        <f t="shared" ca="1" si="129"/>
        <v>24431.4</v>
      </c>
      <c r="DS9" s="32">
        <f t="shared" ca="1" si="130"/>
        <v>24431.4</v>
      </c>
      <c r="DT9" s="32">
        <f t="shared" ca="1" si="131"/>
        <v>24431.4</v>
      </c>
      <c r="DU9" s="31">
        <f t="shared" ca="1" si="132"/>
        <v>0</v>
      </c>
      <c r="DV9" s="31">
        <f t="shared" ca="1" si="133"/>
        <v>0</v>
      </c>
      <c r="DW9" s="31">
        <f t="shared" ca="1" si="134"/>
        <v>0</v>
      </c>
      <c r="DX9" s="31">
        <f t="shared" ca="1" si="135"/>
        <v>0</v>
      </c>
      <c r="DY9" s="31">
        <f t="shared" ca="1" si="136"/>
        <v>0</v>
      </c>
      <c r="DZ9" s="31">
        <f t="shared" ca="1" si="137"/>
        <v>0</v>
      </c>
      <c r="EA9" s="31">
        <f t="shared" ca="1" si="138"/>
        <v>0</v>
      </c>
      <c r="EB9" s="31">
        <f t="shared" ca="1" si="139"/>
        <v>0</v>
      </c>
      <c r="EC9" s="31">
        <f t="shared" ca="1" si="140"/>
        <v>13111.71</v>
      </c>
      <c r="ED9" s="31">
        <f t="shared" ca="1" si="141"/>
        <v>0</v>
      </c>
      <c r="EE9" s="31">
        <f t="shared" ca="1" si="142"/>
        <v>0</v>
      </c>
      <c r="EF9" s="31">
        <f t="shared" ca="1" si="143"/>
        <v>0</v>
      </c>
      <c r="EG9" s="32">
        <f t="shared" ca="1" si="144"/>
        <v>0</v>
      </c>
      <c r="EH9" s="32">
        <f t="shared" ca="1" si="145"/>
        <v>-158.61000000000001</v>
      </c>
      <c r="EI9" s="32">
        <f t="shared" ca="1" si="146"/>
        <v>-0.05</v>
      </c>
      <c r="EJ9" s="32">
        <f t="shared" ca="1" si="147"/>
        <v>0</v>
      </c>
      <c r="EK9" s="32">
        <f t="shared" ca="1" si="148"/>
        <v>-0.2</v>
      </c>
      <c r="EL9" s="32">
        <f t="shared" ca="1" si="149"/>
        <v>0</v>
      </c>
      <c r="EM9" s="32">
        <f t="shared" ca="1" si="150"/>
        <v>-238.67</v>
      </c>
      <c r="EN9" s="32">
        <f t="shared" ca="1" si="151"/>
        <v>-3136.95</v>
      </c>
      <c r="EO9" s="32">
        <f t="shared" ca="1" si="152"/>
        <v>1605.9099999999999</v>
      </c>
      <c r="EP9" s="32">
        <f t="shared" ca="1" si="153"/>
        <v>-2814.93</v>
      </c>
      <c r="EQ9" s="32">
        <f t="shared" ca="1" si="154"/>
        <v>0</v>
      </c>
      <c r="ER9" s="32">
        <f t="shared" ca="1" si="155"/>
        <v>-3834.68</v>
      </c>
    </row>
    <row r="10" spans="1:148" x14ac:dyDescent="0.25">
      <c r="A10" t="s">
        <v>479</v>
      </c>
      <c r="B10" s="1" t="s">
        <v>542</v>
      </c>
      <c r="C10" t="s">
        <v>519</v>
      </c>
      <c r="D10" t="str">
        <f t="shared" ca="1" si="59"/>
        <v>Syncrude Industrial System DOS</v>
      </c>
      <c r="E10" s="51">
        <v>0</v>
      </c>
      <c r="F10" s="51">
        <v>383.86799999999999</v>
      </c>
      <c r="G10" s="51">
        <v>1918.2159999999999</v>
      </c>
      <c r="I10" s="51">
        <v>0</v>
      </c>
      <c r="J10" s="51">
        <v>0</v>
      </c>
      <c r="K10" s="51">
        <v>4057.355</v>
      </c>
      <c r="L10" s="51">
        <v>1427.846</v>
      </c>
      <c r="M10" s="51">
        <v>3651.1559999999999</v>
      </c>
      <c r="N10" s="51">
        <v>1379.39</v>
      </c>
      <c r="O10" s="51">
        <v>20.445</v>
      </c>
      <c r="P10" s="51">
        <v>3797.06</v>
      </c>
      <c r="Q10" s="32">
        <v>0</v>
      </c>
      <c r="R10" s="32">
        <v>1063.31</v>
      </c>
      <c r="S10" s="32">
        <v>5313.46</v>
      </c>
      <c r="T10" s="32"/>
      <c r="U10" s="32">
        <v>0</v>
      </c>
      <c r="V10" s="32">
        <v>0</v>
      </c>
      <c r="W10" s="32">
        <v>11238.87</v>
      </c>
      <c r="X10" s="32">
        <v>3955.13</v>
      </c>
      <c r="Y10" s="32">
        <v>10113.700000000001</v>
      </c>
      <c r="Z10" s="32">
        <v>3820.91</v>
      </c>
      <c r="AA10" s="32">
        <v>56.63</v>
      </c>
      <c r="AB10" s="32">
        <v>10517.86</v>
      </c>
      <c r="AC10" s="31">
        <v>0</v>
      </c>
      <c r="AD10" s="31">
        <v>12495.39</v>
      </c>
      <c r="AE10" s="31">
        <v>59367.79</v>
      </c>
      <c r="AF10" s="31"/>
      <c r="AG10" s="31">
        <v>0</v>
      </c>
      <c r="AH10" s="31">
        <v>0</v>
      </c>
      <c r="AI10" s="31">
        <v>255560.69</v>
      </c>
      <c r="AJ10" s="31">
        <v>264587.18</v>
      </c>
      <c r="AK10" s="31">
        <v>160695.70000000001</v>
      </c>
      <c r="AL10" s="31">
        <v>345276.42</v>
      </c>
      <c r="AM10" s="31">
        <v>1978.21</v>
      </c>
      <c r="AN10" s="31">
        <v>297318.99</v>
      </c>
      <c r="AO10" s="42">
        <v>-0.82</v>
      </c>
      <c r="AP10" s="42">
        <v>-0.82</v>
      </c>
      <c r="AQ10" s="42">
        <v>-0.82</v>
      </c>
      <c r="AR10" s="42">
        <v>-0.82</v>
      </c>
      <c r="AS10" s="42">
        <v>-0.82</v>
      </c>
      <c r="AT10" s="42">
        <v>-0.82</v>
      </c>
      <c r="AU10" s="42">
        <v>-0.82</v>
      </c>
      <c r="AV10" s="42">
        <v>-1.5</v>
      </c>
      <c r="AW10" s="42">
        <v>-1.5</v>
      </c>
      <c r="AX10" s="42">
        <v>-1.5</v>
      </c>
      <c r="AY10" s="42">
        <v>-1.5</v>
      </c>
      <c r="AZ10" s="42">
        <v>-1.5</v>
      </c>
      <c r="BA10" s="31">
        <v>0</v>
      </c>
      <c r="BB10" s="31">
        <v>-102.46</v>
      </c>
      <c r="BC10" s="31">
        <v>-486.81</v>
      </c>
      <c r="BD10" s="31"/>
      <c r="BE10" s="31">
        <v>0</v>
      </c>
      <c r="BF10" s="31">
        <v>0</v>
      </c>
      <c r="BG10" s="31">
        <v>-2095.59</v>
      </c>
      <c r="BH10" s="31">
        <v>-3968.8</v>
      </c>
      <c r="BI10" s="31">
        <v>-2410.44</v>
      </c>
      <c r="BJ10" s="31">
        <v>-5179.1400000000003</v>
      </c>
      <c r="BK10" s="31">
        <v>-29.67</v>
      </c>
      <c r="BL10" s="31">
        <v>-4459.79</v>
      </c>
      <c r="BM10" s="32">
        <v>24431.4</v>
      </c>
      <c r="BN10" s="32">
        <v>6980.4</v>
      </c>
      <c r="BO10" s="32">
        <v>17451</v>
      </c>
      <c r="BP10" s="32"/>
      <c r="BQ10" s="32">
        <v>10470.6</v>
      </c>
      <c r="BR10" s="32">
        <v>17451</v>
      </c>
      <c r="BS10" s="32">
        <v>24431.4</v>
      </c>
      <c r="BT10" s="32">
        <v>13960.8</v>
      </c>
      <c r="BU10" s="32">
        <v>20941.2</v>
      </c>
      <c r="BV10" s="32">
        <v>24431.4</v>
      </c>
      <c r="BW10" s="32">
        <v>13960.8</v>
      </c>
      <c r="BX10" s="32">
        <v>24431.4</v>
      </c>
      <c r="BY10" s="31">
        <f t="shared" si="156"/>
        <v>24431.4</v>
      </c>
      <c r="BZ10" s="31">
        <f t="shared" si="97"/>
        <v>6980.4</v>
      </c>
      <c r="CA10" s="31">
        <f t="shared" si="98"/>
        <v>17451</v>
      </c>
      <c r="CB10" s="31">
        <f t="shared" si="99"/>
        <v>0</v>
      </c>
      <c r="CC10" s="31">
        <f t="shared" si="100"/>
        <v>10470.6</v>
      </c>
      <c r="CD10" s="31">
        <f t="shared" si="101"/>
        <v>17451</v>
      </c>
      <c r="CE10" s="31">
        <f t="shared" si="102"/>
        <v>24431.4</v>
      </c>
      <c r="CF10" s="31">
        <f t="shared" si="103"/>
        <v>13960.8</v>
      </c>
      <c r="CG10" s="31">
        <f t="shared" si="104"/>
        <v>20941.2</v>
      </c>
      <c r="CH10" s="31">
        <f t="shared" si="105"/>
        <v>24431.4</v>
      </c>
      <c r="CI10" s="31">
        <f t="shared" si="106"/>
        <v>13960.8</v>
      </c>
      <c r="CJ10" s="31">
        <f t="shared" si="107"/>
        <v>24431.4</v>
      </c>
      <c r="CK10" s="6">
        <f t="shared" ca="1" si="13"/>
        <v>2.9100000000000001E-2</v>
      </c>
      <c r="CL10" s="6">
        <f t="shared" ca="1" si="13"/>
        <v>2.9100000000000001E-2</v>
      </c>
      <c r="CM10" s="6">
        <f t="shared" ca="1" si="13"/>
        <v>2.9100000000000001E-2</v>
      </c>
      <c r="CN10" s="6">
        <f t="shared" ca="1" si="13"/>
        <v>2.9100000000000001E-2</v>
      </c>
      <c r="CO10" s="6">
        <f t="shared" ca="1" si="13"/>
        <v>2.9100000000000001E-2</v>
      </c>
      <c r="CP10" s="6">
        <f t="shared" ca="1" si="13"/>
        <v>2.9100000000000001E-2</v>
      </c>
      <c r="CQ10" s="6">
        <f t="shared" ca="1" si="13"/>
        <v>2.9100000000000001E-2</v>
      </c>
      <c r="CR10" s="6">
        <f t="shared" ca="1" si="13"/>
        <v>2.9100000000000001E-2</v>
      </c>
      <c r="CS10" s="6">
        <f t="shared" ca="1" si="13"/>
        <v>2.9100000000000001E-2</v>
      </c>
      <c r="CT10" s="6">
        <f t="shared" ca="1" si="13"/>
        <v>2.9100000000000001E-2</v>
      </c>
      <c r="CU10" s="6">
        <f t="shared" ca="1" si="13"/>
        <v>2.9100000000000001E-2</v>
      </c>
      <c r="CV10" s="6">
        <f t="shared" ca="1" si="13"/>
        <v>2.9100000000000001E-2</v>
      </c>
      <c r="CW10" s="31">
        <f t="shared" ref="CW10:CW11" ca="1" si="157">ROUND(AC10*CK10,2)</f>
        <v>0</v>
      </c>
      <c r="CX10" s="31">
        <f t="shared" ca="1" si="109"/>
        <v>363.62</v>
      </c>
      <c r="CY10" s="31">
        <f t="shared" ca="1" si="110"/>
        <v>1727.6</v>
      </c>
      <c r="CZ10" s="31">
        <f t="shared" ca="1" si="111"/>
        <v>0</v>
      </c>
      <c r="DA10" s="31">
        <f t="shared" ca="1" si="112"/>
        <v>0</v>
      </c>
      <c r="DB10" s="31">
        <f t="shared" ca="1" si="113"/>
        <v>0</v>
      </c>
      <c r="DC10" s="31">
        <f t="shared" ca="1" si="114"/>
        <v>7436.82</v>
      </c>
      <c r="DD10" s="31">
        <f t="shared" ca="1" si="115"/>
        <v>7699.49</v>
      </c>
      <c r="DE10" s="31">
        <f t="shared" ca="1" si="116"/>
        <v>4676.24</v>
      </c>
      <c r="DF10" s="31">
        <f t="shared" ca="1" si="117"/>
        <v>10047.540000000001</v>
      </c>
      <c r="DG10" s="31">
        <f t="shared" ca="1" si="118"/>
        <v>57.57</v>
      </c>
      <c r="DH10" s="31">
        <f t="shared" ca="1" si="119"/>
        <v>8651.98</v>
      </c>
      <c r="DI10" s="32">
        <f t="shared" ref="DI10:DI11" ca="1" si="158">MAX(Q10+CW10,BM10)</f>
        <v>24431.4</v>
      </c>
      <c r="DJ10" s="32">
        <f t="shared" ca="1" si="121"/>
        <v>6980.4</v>
      </c>
      <c r="DK10" s="32">
        <f t="shared" ca="1" si="122"/>
        <v>17451</v>
      </c>
      <c r="DL10" s="32">
        <f t="shared" ca="1" si="123"/>
        <v>0</v>
      </c>
      <c r="DM10" s="32">
        <f t="shared" ca="1" si="124"/>
        <v>10470.6</v>
      </c>
      <c r="DN10" s="32">
        <f t="shared" ca="1" si="125"/>
        <v>17451</v>
      </c>
      <c r="DO10" s="32">
        <f t="shared" ca="1" si="126"/>
        <v>24431.4</v>
      </c>
      <c r="DP10" s="32">
        <f t="shared" ca="1" si="127"/>
        <v>13960.8</v>
      </c>
      <c r="DQ10" s="32">
        <f t="shared" ca="1" si="128"/>
        <v>20941.2</v>
      </c>
      <c r="DR10" s="32">
        <f t="shared" ca="1" si="129"/>
        <v>24431.4</v>
      </c>
      <c r="DS10" s="32">
        <f t="shared" ca="1" si="130"/>
        <v>13960.8</v>
      </c>
      <c r="DT10" s="32">
        <f t="shared" ca="1" si="131"/>
        <v>24431.4</v>
      </c>
      <c r="DU10" s="31">
        <f t="shared" ca="1" si="132"/>
        <v>0</v>
      </c>
      <c r="DV10" s="31">
        <f t="shared" ca="1" si="133"/>
        <v>0</v>
      </c>
      <c r="DW10" s="31">
        <f t="shared" ca="1" si="134"/>
        <v>0</v>
      </c>
      <c r="DX10" s="31">
        <f t="shared" ca="1" si="135"/>
        <v>0</v>
      </c>
      <c r="DY10" s="31">
        <f t="shared" ca="1" si="136"/>
        <v>0</v>
      </c>
      <c r="DZ10" s="31">
        <f t="shared" ca="1" si="137"/>
        <v>0</v>
      </c>
      <c r="EA10" s="31">
        <f t="shared" ca="1" si="138"/>
        <v>0</v>
      </c>
      <c r="EB10" s="31">
        <f t="shared" ca="1" si="139"/>
        <v>0</v>
      </c>
      <c r="EC10" s="31">
        <f t="shared" ca="1" si="140"/>
        <v>0</v>
      </c>
      <c r="ED10" s="31">
        <f t="shared" ca="1" si="141"/>
        <v>0</v>
      </c>
      <c r="EE10" s="31">
        <f t="shared" ca="1" si="142"/>
        <v>0</v>
      </c>
      <c r="EF10" s="31">
        <f t="shared" ca="1" si="143"/>
        <v>0</v>
      </c>
      <c r="EG10" s="32">
        <f t="shared" ref="EG10:EG11" ca="1" si="159">DU10+BA10</f>
        <v>0</v>
      </c>
      <c r="EH10" s="32">
        <f t="shared" ca="1" si="145"/>
        <v>-102.46</v>
      </c>
      <c r="EI10" s="32">
        <f t="shared" ca="1" si="146"/>
        <v>-486.81</v>
      </c>
      <c r="EJ10" s="32">
        <f t="shared" ca="1" si="147"/>
        <v>0</v>
      </c>
      <c r="EK10" s="32">
        <f t="shared" ca="1" si="148"/>
        <v>0</v>
      </c>
      <c r="EL10" s="32">
        <f t="shared" ca="1" si="149"/>
        <v>0</v>
      </c>
      <c r="EM10" s="32">
        <f t="shared" ca="1" si="150"/>
        <v>-2095.59</v>
      </c>
      <c r="EN10" s="32">
        <f t="shared" ca="1" si="151"/>
        <v>-3968.8</v>
      </c>
      <c r="EO10" s="32">
        <f t="shared" ca="1" si="152"/>
        <v>-2410.44</v>
      </c>
      <c r="EP10" s="32">
        <f t="shared" ca="1" si="153"/>
        <v>-5179.1400000000003</v>
      </c>
      <c r="EQ10" s="32">
        <f t="shared" ca="1" si="154"/>
        <v>-29.67</v>
      </c>
      <c r="ER10" s="32">
        <f t="shared" ca="1" si="155"/>
        <v>-4459.79</v>
      </c>
    </row>
    <row r="11" spans="1:148" x14ac:dyDescent="0.25">
      <c r="A11" t="s">
        <v>479</v>
      </c>
      <c r="B11" s="1" t="s">
        <v>542</v>
      </c>
      <c r="C11" t="s">
        <v>547</v>
      </c>
      <c r="D11" t="str">
        <f t="shared" ca="1" si="59"/>
        <v>Syncrude Industrial System DOS</v>
      </c>
      <c r="E11" s="51">
        <v>0</v>
      </c>
      <c r="N11" s="51">
        <v>269.86399999999998</v>
      </c>
      <c r="Q11" s="32">
        <v>0</v>
      </c>
      <c r="R11" s="32"/>
      <c r="S11" s="32"/>
      <c r="T11" s="32"/>
      <c r="U11" s="32"/>
      <c r="V11" s="32"/>
      <c r="W11" s="32"/>
      <c r="X11" s="32"/>
      <c r="Y11" s="32"/>
      <c r="Z11" s="32">
        <v>747.52</v>
      </c>
      <c r="AA11" s="32"/>
      <c r="AB11" s="32"/>
      <c r="AC11" s="31">
        <v>0</v>
      </c>
      <c r="AD11" s="31"/>
      <c r="AE11" s="31"/>
      <c r="AF11" s="31"/>
      <c r="AG11" s="31"/>
      <c r="AH11" s="31"/>
      <c r="AI11" s="31"/>
      <c r="AJ11" s="31"/>
      <c r="AK11" s="31"/>
      <c r="AL11" s="31">
        <v>39689.769999999997</v>
      </c>
      <c r="AM11" s="31"/>
      <c r="AN11" s="31"/>
      <c r="AO11" s="42">
        <v>-0.82</v>
      </c>
      <c r="AP11" s="42">
        <v>-0.82</v>
      </c>
      <c r="AQ11" s="42">
        <v>-0.82</v>
      </c>
      <c r="AR11" s="42">
        <v>-0.82</v>
      </c>
      <c r="AS11" s="42">
        <v>-0.82</v>
      </c>
      <c r="AT11" s="42">
        <v>-0.82</v>
      </c>
      <c r="AU11" s="42">
        <v>-0.82</v>
      </c>
      <c r="AV11" s="42">
        <v>-1.5</v>
      </c>
      <c r="AW11" s="42">
        <v>-1.5</v>
      </c>
      <c r="AX11" s="42">
        <v>-1.5</v>
      </c>
      <c r="AY11" s="42">
        <v>-1.5</v>
      </c>
      <c r="AZ11" s="42">
        <v>-1.5</v>
      </c>
      <c r="BA11" s="31">
        <v>0</v>
      </c>
      <c r="BB11" s="31"/>
      <c r="BC11" s="31"/>
      <c r="BD11" s="31"/>
      <c r="BE11" s="31"/>
      <c r="BF11" s="31"/>
      <c r="BG11" s="31"/>
      <c r="BH11" s="31"/>
      <c r="BI11" s="31"/>
      <c r="BJ11" s="31">
        <v>-595.34</v>
      </c>
      <c r="BK11" s="31"/>
      <c r="BL11" s="31"/>
      <c r="BM11" s="32">
        <v>3490.2</v>
      </c>
      <c r="BN11" s="32"/>
      <c r="BO11" s="32"/>
      <c r="BP11" s="32"/>
      <c r="BQ11" s="32"/>
      <c r="BR11" s="32"/>
      <c r="BS11" s="32"/>
      <c r="BT11" s="32"/>
      <c r="BU11" s="32"/>
      <c r="BV11" s="32">
        <v>6980.4</v>
      </c>
      <c r="BW11" s="32"/>
      <c r="BX11" s="32"/>
      <c r="BY11" s="31">
        <f t="shared" si="156"/>
        <v>3490.2</v>
      </c>
      <c r="BZ11" s="31">
        <f t="shared" si="97"/>
        <v>0</v>
      </c>
      <c r="CA11" s="31">
        <f t="shared" si="98"/>
        <v>0</v>
      </c>
      <c r="CB11" s="31">
        <f t="shared" si="99"/>
        <v>0</v>
      </c>
      <c r="CC11" s="31">
        <f t="shared" si="100"/>
        <v>0</v>
      </c>
      <c r="CD11" s="31">
        <f t="shared" si="101"/>
        <v>0</v>
      </c>
      <c r="CE11" s="31">
        <f t="shared" si="102"/>
        <v>0</v>
      </c>
      <c r="CF11" s="31">
        <f t="shared" si="103"/>
        <v>0</v>
      </c>
      <c r="CG11" s="31">
        <f t="shared" si="104"/>
        <v>0</v>
      </c>
      <c r="CH11" s="31">
        <f t="shared" si="105"/>
        <v>6980.4</v>
      </c>
      <c r="CI11" s="31">
        <f t="shared" si="106"/>
        <v>0</v>
      </c>
      <c r="CJ11" s="31">
        <f t="shared" si="107"/>
        <v>0</v>
      </c>
      <c r="CK11" s="6">
        <f t="shared" ca="1" si="13"/>
        <v>2.9100000000000001E-2</v>
      </c>
      <c r="CL11" s="6">
        <f t="shared" ca="1" si="13"/>
        <v>2.9100000000000001E-2</v>
      </c>
      <c r="CM11" s="6">
        <f t="shared" ca="1" si="13"/>
        <v>2.9100000000000001E-2</v>
      </c>
      <c r="CN11" s="6">
        <f t="shared" ca="1" si="13"/>
        <v>2.9100000000000001E-2</v>
      </c>
      <c r="CO11" s="6">
        <f t="shared" ca="1" si="13"/>
        <v>2.9100000000000001E-2</v>
      </c>
      <c r="CP11" s="6">
        <f t="shared" ca="1" si="13"/>
        <v>2.9100000000000001E-2</v>
      </c>
      <c r="CQ11" s="6">
        <f t="shared" ca="1" si="13"/>
        <v>2.9100000000000001E-2</v>
      </c>
      <c r="CR11" s="6">
        <f t="shared" ca="1" si="13"/>
        <v>2.9100000000000001E-2</v>
      </c>
      <c r="CS11" s="6">
        <f t="shared" ca="1" si="13"/>
        <v>2.9100000000000001E-2</v>
      </c>
      <c r="CT11" s="6">
        <f t="shared" ca="1" si="13"/>
        <v>2.9100000000000001E-2</v>
      </c>
      <c r="CU11" s="6">
        <f t="shared" ca="1" si="13"/>
        <v>2.9100000000000001E-2</v>
      </c>
      <c r="CV11" s="6">
        <f t="shared" ca="1" si="13"/>
        <v>2.9100000000000001E-2</v>
      </c>
      <c r="CW11" s="31">
        <f t="shared" ca="1" si="157"/>
        <v>0</v>
      </c>
      <c r="CX11" s="31">
        <f t="shared" ca="1" si="109"/>
        <v>0</v>
      </c>
      <c r="CY11" s="31">
        <f t="shared" ca="1" si="110"/>
        <v>0</v>
      </c>
      <c r="CZ11" s="31">
        <f t="shared" ca="1" si="111"/>
        <v>0</v>
      </c>
      <c r="DA11" s="31">
        <f t="shared" ca="1" si="112"/>
        <v>0</v>
      </c>
      <c r="DB11" s="31">
        <f t="shared" ca="1" si="113"/>
        <v>0</v>
      </c>
      <c r="DC11" s="31">
        <f t="shared" ca="1" si="114"/>
        <v>0</v>
      </c>
      <c r="DD11" s="31">
        <f t="shared" ca="1" si="115"/>
        <v>0</v>
      </c>
      <c r="DE11" s="31">
        <f t="shared" ca="1" si="116"/>
        <v>0</v>
      </c>
      <c r="DF11" s="31">
        <f t="shared" ca="1" si="117"/>
        <v>1154.97</v>
      </c>
      <c r="DG11" s="31">
        <f t="shared" ca="1" si="118"/>
        <v>0</v>
      </c>
      <c r="DH11" s="31">
        <f t="shared" ca="1" si="119"/>
        <v>0</v>
      </c>
      <c r="DI11" s="32">
        <f t="shared" ca="1" si="158"/>
        <v>3490.2</v>
      </c>
      <c r="DJ11" s="32">
        <f t="shared" ca="1" si="121"/>
        <v>0</v>
      </c>
      <c r="DK11" s="32">
        <f t="shared" ca="1" si="122"/>
        <v>0</v>
      </c>
      <c r="DL11" s="32">
        <f t="shared" ca="1" si="123"/>
        <v>0</v>
      </c>
      <c r="DM11" s="32">
        <f t="shared" ca="1" si="124"/>
        <v>0</v>
      </c>
      <c r="DN11" s="32">
        <f t="shared" ca="1" si="125"/>
        <v>0</v>
      </c>
      <c r="DO11" s="32">
        <f t="shared" ca="1" si="126"/>
        <v>0</v>
      </c>
      <c r="DP11" s="32">
        <f t="shared" ca="1" si="127"/>
        <v>0</v>
      </c>
      <c r="DQ11" s="32">
        <f t="shared" ca="1" si="128"/>
        <v>0</v>
      </c>
      <c r="DR11" s="32">
        <f t="shared" ca="1" si="129"/>
        <v>6980.4</v>
      </c>
      <c r="DS11" s="32">
        <f t="shared" ca="1" si="130"/>
        <v>0</v>
      </c>
      <c r="DT11" s="32">
        <f t="shared" ca="1" si="131"/>
        <v>0</v>
      </c>
      <c r="DU11" s="31">
        <f t="shared" ca="1" si="132"/>
        <v>0</v>
      </c>
      <c r="DV11" s="31">
        <f t="shared" ca="1" si="133"/>
        <v>0</v>
      </c>
      <c r="DW11" s="31">
        <f t="shared" ca="1" si="134"/>
        <v>0</v>
      </c>
      <c r="DX11" s="31">
        <f t="shared" ca="1" si="135"/>
        <v>0</v>
      </c>
      <c r="DY11" s="31">
        <f t="shared" ca="1" si="136"/>
        <v>0</v>
      </c>
      <c r="DZ11" s="31">
        <f t="shared" ca="1" si="137"/>
        <v>0</v>
      </c>
      <c r="EA11" s="31">
        <f t="shared" ca="1" si="138"/>
        <v>0</v>
      </c>
      <c r="EB11" s="31">
        <f t="shared" ca="1" si="139"/>
        <v>0</v>
      </c>
      <c r="EC11" s="31">
        <f t="shared" ca="1" si="140"/>
        <v>0</v>
      </c>
      <c r="ED11" s="31">
        <f t="shared" ca="1" si="141"/>
        <v>0</v>
      </c>
      <c r="EE11" s="31">
        <f t="shared" ca="1" si="142"/>
        <v>0</v>
      </c>
      <c r="EF11" s="31">
        <f t="shared" ca="1" si="143"/>
        <v>0</v>
      </c>
      <c r="EG11" s="32">
        <f t="shared" ca="1" si="159"/>
        <v>0</v>
      </c>
      <c r="EH11" s="32">
        <f t="shared" ca="1" si="145"/>
        <v>0</v>
      </c>
      <c r="EI11" s="32">
        <f t="shared" ca="1" si="146"/>
        <v>0</v>
      </c>
      <c r="EJ11" s="32">
        <f t="shared" ca="1" si="147"/>
        <v>0</v>
      </c>
      <c r="EK11" s="32">
        <f t="shared" ca="1" si="148"/>
        <v>0</v>
      </c>
      <c r="EL11" s="32">
        <f t="shared" ca="1" si="149"/>
        <v>0</v>
      </c>
      <c r="EM11" s="32">
        <f t="shared" ca="1" si="150"/>
        <v>0</v>
      </c>
      <c r="EN11" s="32">
        <f t="shared" ca="1" si="151"/>
        <v>0</v>
      </c>
      <c r="EO11" s="32">
        <f t="shared" ca="1" si="152"/>
        <v>0</v>
      </c>
      <c r="EP11" s="32">
        <f t="shared" ca="1" si="153"/>
        <v>-595.34</v>
      </c>
      <c r="EQ11" s="32">
        <f t="shared" ca="1" si="154"/>
        <v>0</v>
      </c>
      <c r="ER11" s="32">
        <f t="shared" ca="1" si="155"/>
        <v>0</v>
      </c>
    </row>
    <row r="12" spans="1:148" x14ac:dyDescent="0.25">
      <c r="A12" t="s">
        <v>479</v>
      </c>
      <c r="B12" s="1" t="s">
        <v>542</v>
      </c>
      <c r="C12" t="str">
        <f t="shared" ref="C12" ca="1" si="160">VLOOKUP($B12,LocationLookup,2,FALSE)</f>
        <v>341S025</v>
      </c>
      <c r="D12" t="str">
        <f t="shared" ref="D12" ca="1" si="161">VLOOKUP($C12,LossFactorLookup,2,FALSE)</f>
        <v>Syncrude Industrial System DOS</v>
      </c>
      <c r="E12" s="65">
        <f>SUM(E6:E11)</f>
        <v>0</v>
      </c>
      <c r="F12" s="65">
        <f t="shared" ref="F12:P12" si="162">SUM(F6:F11)</f>
        <v>5520.6740000000009</v>
      </c>
      <c r="G12" s="65">
        <f t="shared" si="162"/>
        <v>1918.492</v>
      </c>
      <c r="H12" s="65">
        <f t="shared" si="162"/>
        <v>0</v>
      </c>
      <c r="I12" s="65">
        <f t="shared" si="162"/>
        <v>4346.5540000000001</v>
      </c>
      <c r="J12" s="65">
        <f t="shared" si="162"/>
        <v>0</v>
      </c>
      <c r="K12" s="65">
        <f t="shared" si="162"/>
        <v>6320.7309999999998</v>
      </c>
      <c r="L12" s="65">
        <f t="shared" si="162"/>
        <v>13531.251999999999</v>
      </c>
      <c r="M12" s="65">
        <f t="shared" si="162"/>
        <v>14182.651999999998</v>
      </c>
      <c r="N12" s="65">
        <f t="shared" si="162"/>
        <v>12721.852999999999</v>
      </c>
      <c r="O12" s="65">
        <f t="shared" si="162"/>
        <v>1730.3539999999998</v>
      </c>
      <c r="P12" s="65">
        <f t="shared" si="162"/>
        <v>9867.7330000000002</v>
      </c>
      <c r="Q12" s="32"/>
      <c r="R12" s="32"/>
      <c r="S12" s="32"/>
      <c r="T12" s="32"/>
      <c r="U12" s="32"/>
      <c r="V12" s="32"/>
      <c r="W12" s="32"/>
      <c r="X12" s="32"/>
      <c r="Y12" s="32"/>
      <c r="Z12" s="32"/>
      <c r="AA12" s="32"/>
      <c r="AB12" s="32"/>
      <c r="AC12" s="67">
        <f t="shared" ref="AC12:AG12" si="163">SUM(AC6:AC11)</f>
        <v>0</v>
      </c>
      <c r="AD12" s="67">
        <f t="shared" si="163"/>
        <v>215081.87</v>
      </c>
      <c r="AE12" s="67">
        <f t="shared" si="163"/>
        <v>59373.590000000004</v>
      </c>
      <c r="AF12" s="67">
        <f t="shared" si="163"/>
        <v>0</v>
      </c>
      <c r="AG12" s="67">
        <f t="shared" si="163"/>
        <v>165614.06999999998</v>
      </c>
      <c r="AH12" s="67">
        <f>SUM(AH6:AH11)</f>
        <v>0</v>
      </c>
      <c r="AI12" s="67">
        <f t="shared" ref="AI12:AN12" si="164">SUM(AI6:AI11)</f>
        <v>292455.32</v>
      </c>
      <c r="AJ12" s="67">
        <f t="shared" si="164"/>
        <v>808085.39999999991</v>
      </c>
      <c r="AK12" s="67">
        <f t="shared" si="164"/>
        <v>2196384.16</v>
      </c>
      <c r="AL12" s="67">
        <f t="shared" si="164"/>
        <v>848679.55</v>
      </c>
      <c r="AM12" s="67">
        <f t="shared" si="164"/>
        <v>59484.33</v>
      </c>
      <c r="AN12" s="67">
        <f t="shared" si="164"/>
        <v>711403.19</v>
      </c>
      <c r="AO12" s="43">
        <f>AVERAGE(AO6:AO11)</f>
        <v>-0.82</v>
      </c>
      <c r="AP12" s="43">
        <f t="shared" ref="AP12:AZ12" si="165">AVERAGE(AP6:AP11)</f>
        <v>-0.82</v>
      </c>
      <c r="AQ12" s="43">
        <f t="shared" si="165"/>
        <v>-0.82</v>
      </c>
      <c r="AR12" s="43">
        <f t="shared" si="165"/>
        <v>-0.82</v>
      </c>
      <c r="AS12" s="43">
        <f t="shared" si="165"/>
        <v>-0.82</v>
      </c>
      <c r="AT12" s="43">
        <f t="shared" si="165"/>
        <v>-0.82</v>
      </c>
      <c r="AU12" s="43">
        <f t="shared" si="165"/>
        <v>-0.82</v>
      </c>
      <c r="AV12" s="43">
        <f t="shared" si="165"/>
        <v>-1.5</v>
      </c>
      <c r="AW12" s="43">
        <f t="shared" si="165"/>
        <v>-1.5</v>
      </c>
      <c r="AX12" s="43">
        <f t="shared" si="165"/>
        <v>-1.5</v>
      </c>
      <c r="AY12" s="43">
        <f t="shared" si="165"/>
        <v>-1.5</v>
      </c>
      <c r="AZ12" s="43">
        <f t="shared" si="165"/>
        <v>-1.5</v>
      </c>
      <c r="BA12" s="67">
        <f t="shared" ref="BA12:BE12" si="166">SUM(BA6:BA11)</f>
        <v>0</v>
      </c>
      <c r="BB12" s="67">
        <f t="shared" si="166"/>
        <v>-1763.6800000000003</v>
      </c>
      <c r="BC12" s="67">
        <f t="shared" si="166"/>
        <v>-486.86</v>
      </c>
      <c r="BD12" s="67">
        <f t="shared" si="166"/>
        <v>0</v>
      </c>
      <c r="BE12" s="67">
        <f t="shared" si="166"/>
        <v>-1358.0400000000002</v>
      </c>
      <c r="BF12" s="67">
        <f>SUM(BF6:BF11)</f>
        <v>0</v>
      </c>
      <c r="BG12" s="67">
        <f t="shared" ref="BG12:BL12" si="167">SUM(BG6:BG11)</f>
        <v>-2398.11</v>
      </c>
      <c r="BH12" s="67">
        <f t="shared" si="167"/>
        <v>-12121.26</v>
      </c>
      <c r="BI12" s="67">
        <f t="shared" si="167"/>
        <v>-32945.760000000002</v>
      </c>
      <c r="BJ12" s="67">
        <f t="shared" si="167"/>
        <v>-12730.18</v>
      </c>
      <c r="BK12" s="67">
        <f t="shared" si="167"/>
        <v>-892.27</v>
      </c>
      <c r="BL12" s="67">
        <f t="shared" si="167"/>
        <v>-10671.060000000001</v>
      </c>
      <c r="BM12" s="32"/>
      <c r="BN12" s="32"/>
      <c r="BO12" s="32"/>
      <c r="BP12" s="32"/>
      <c r="BQ12" s="32"/>
      <c r="BR12" s="32"/>
      <c r="BS12" s="32"/>
      <c r="BT12" s="32"/>
      <c r="BU12" s="32"/>
      <c r="BV12" s="32"/>
      <c r="BW12" s="32"/>
      <c r="BX12" s="32"/>
      <c r="BY12" s="67">
        <f t="shared" ref="BY12:CC12" si="168">SUM(BY6:BY11)</f>
        <v>108196.2</v>
      </c>
      <c r="BZ12" s="67">
        <f t="shared" si="168"/>
        <v>101215.79999999999</v>
      </c>
      <c r="CA12" s="67">
        <f t="shared" si="168"/>
        <v>108050.78</v>
      </c>
      <c r="CB12" s="67">
        <f t="shared" si="168"/>
        <v>104706</v>
      </c>
      <c r="CC12" s="67">
        <f t="shared" si="168"/>
        <v>102670.05000000002</v>
      </c>
      <c r="CD12" s="67">
        <f>SUM(CD6:CD11)</f>
        <v>118666.79999999999</v>
      </c>
      <c r="CE12" s="67">
        <f t="shared" ref="CE12:CJ12" si="169">SUM(CE6:CE11)</f>
        <v>104706</v>
      </c>
      <c r="CF12" s="67">
        <f t="shared" si="169"/>
        <v>108196.2</v>
      </c>
      <c r="CG12" s="67">
        <f t="shared" si="169"/>
        <v>104706</v>
      </c>
      <c r="CH12" s="67">
        <f t="shared" si="169"/>
        <v>108196.19999999998</v>
      </c>
      <c r="CI12" s="67">
        <f t="shared" si="169"/>
        <v>104851.42</v>
      </c>
      <c r="CJ12" s="67">
        <f t="shared" si="169"/>
        <v>108196.20000000001</v>
      </c>
      <c r="CK12" s="70">
        <f t="shared" ca="1" si="13"/>
        <v>2.9100000000000001E-2</v>
      </c>
      <c r="CL12" s="70">
        <f t="shared" ca="1" si="13"/>
        <v>2.9100000000000001E-2</v>
      </c>
      <c r="CM12" s="70">
        <f t="shared" ca="1" si="13"/>
        <v>2.9100000000000001E-2</v>
      </c>
      <c r="CN12" s="70">
        <f t="shared" ca="1" si="13"/>
        <v>2.9100000000000001E-2</v>
      </c>
      <c r="CO12" s="70">
        <f t="shared" ca="1" si="13"/>
        <v>2.9100000000000001E-2</v>
      </c>
      <c r="CP12" s="70">
        <f t="shared" ca="1" si="13"/>
        <v>2.9100000000000001E-2</v>
      </c>
      <c r="CQ12" s="70">
        <f t="shared" ca="1" si="13"/>
        <v>2.9100000000000001E-2</v>
      </c>
      <c r="CR12" s="70">
        <f t="shared" ca="1" si="13"/>
        <v>2.9100000000000001E-2</v>
      </c>
      <c r="CS12" s="70">
        <f t="shared" ca="1" si="13"/>
        <v>2.9100000000000001E-2</v>
      </c>
      <c r="CT12" s="70">
        <f t="shared" ca="1" si="13"/>
        <v>2.9100000000000001E-2</v>
      </c>
      <c r="CU12" s="70">
        <f t="shared" ca="1" si="13"/>
        <v>2.9100000000000001E-2</v>
      </c>
      <c r="CV12" s="70">
        <f t="shared" ca="1" si="13"/>
        <v>2.9100000000000001E-2</v>
      </c>
      <c r="CW12" s="67">
        <f t="shared" ref="CW12:DA12" ca="1" si="170">SUM(CW6:CW11)</f>
        <v>0</v>
      </c>
      <c r="CX12" s="67">
        <f t="shared" ca="1" si="170"/>
        <v>6258.8899999999994</v>
      </c>
      <c r="CY12" s="67">
        <f t="shared" ca="1" si="170"/>
        <v>1727.77</v>
      </c>
      <c r="CZ12" s="67">
        <f t="shared" ca="1" si="170"/>
        <v>0</v>
      </c>
      <c r="DA12" s="67">
        <f t="shared" ca="1" si="170"/>
        <v>4819.37</v>
      </c>
      <c r="DB12" s="67">
        <f ca="1">SUM(DB6:DB11)</f>
        <v>0</v>
      </c>
      <c r="DC12" s="67">
        <f t="shared" ref="DC12:DH12" ca="1" si="171">SUM(DC6:DC11)</f>
        <v>8510.4500000000007</v>
      </c>
      <c r="DD12" s="67">
        <f t="shared" ca="1" si="171"/>
        <v>23515.29</v>
      </c>
      <c r="DE12" s="67">
        <f t="shared" ca="1" si="171"/>
        <v>63914.77</v>
      </c>
      <c r="DF12" s="67">
        <f t="shared" ca="1" si="171"/>
        <v>24696.57</v>
      </c>
      <c r="DG12" s="67">
        <f t="shared" ca="1" si="171"/>
        <v>1730.9999999999998</v>
      </c>
      <c r="DH12" s="67">
        <f t="shared" ca="1" si="171"/>
        <v>20701.829999999998</v>
      </c>
      <c r="DI12" s="69">
        <f t="shared" ref="DI12:DM12" ca="1" si="172">SUM(DI6:DI11)</f>
        <v>108196.2</v>
      </c>
      <c r="DJ12" s="69">
        <f t="shared" ca="1" si="172"/>
        <v>101215.79999999999</v>
      </c>
      <c r="DK12" s="69">
        <f t="shared" ca="1" si="172"/>
        <v>108050.78</v>
      </c>
      <c r="DL12" s="69">
        <f t="shared" ca="1" si="172"/>
        <v>104706</v>
      </c>
      <c r="DM12" s="69">
        <f t="shared" ca="1" si="172"/>
        <v>102670.05000000002</v>
      </c>
      <c r="DN12" s="69">
        <f ca="1">SUM(DN6:DN11)</f>
        <v>118666.79999999999</v>
      </c>
      <c r="DO12" s="69">
        <f t="shared" ref="DO12:DY12" ca="1" si="173">SUM(DO6:DO11)</f>
        <v>104706</v>
      </c>
      <c r="DP12" s="69">
        <f t="shared" ca="1" si="173"/>
        <v>108196.2</v>
      </c>
      <c r="DQ12" s="69">
        <f t="shared" ca="1" si="173"/>
        <v>137682.97</v>
      </c>
      <c r="DR12" s="69">
        <f t="shared" ca="1" si="173"/>
        <v>108196.19999999998</v>
      </c>
      <c r="DS12" s="69">
        <f t="shared" ca="1" si="173"/>
        <v>104851.42</v>
      </c>
      <c r="DT12" s="69">
        <f t="shared" ca="1" si="173"/>
        <v>108196.20000000001</v>
      </c>
      <c r="DU12" s="67">
        <f t="shared" ca="1" si="173"/>
        <v>0</v>
      </c>
      <c r="DV12" s="67">
        <f t="shared" ca="1" si="173"/>
        <v>0</v>
      </c>
      <c r="DW12" s="67">
        <f t="shared" ca="1" si="173"/>
        <v>0</v>
      </c>
      <c r="DX12" s="67">
        <f t="shared" ca="1" si="173"/>
        <v>0</v>
      </c>
      <c r="DY12" s="67">
        <f t="shared" ca="1" si="173"/>
        <v>0</v>
      </c>
      <c r="DZ12" s="67">
        <f ca="1">SUM(DZ6:DZ11)</f>
        <v>0</v>
      </c>
      <c r="EA12" s="67">
        <f t="shared" ref="EA12:EF12" ca="1" si="174">SUM(EA6:EA11)</f>
        <v>0</v>
      </c>
      <c r="EB12" s="67">
        <f t="shared" ca="1" si="174"/>
        <v>0</v>
      </c>
      <c r="EC12" s="67">
        <f t="shared" ca="1" si="174"/>
        <v>32976.97</v>
      </c>
      <c r="ED12" s="67">
        <f t="shared" ca="1" si="174"/>
        <v>0</v>
      </c>
      <c r="EE12" s="67">
        <f t="shared" ca="1" si="174"/>
        <v>0</v>
      </c>
      <c r="EF12" s="67">
        <f t="shared" ca="1" si="174"/>
        <v>0</v>
      </c>
      <c r="EG12" s="69">
        <f t="shared" ref="EG12" ca="1" si="175">SUM(EG6:EG11)</f>
        <v>0</v>
      </c>
      <c r="EH12" s="69">
        <f t="shared" ref="EH12" ca="1" si="176">SUM(EH6:EH11)</f>
        <v>-1763.6800000000003</v>
      </c>
      <c r="EI12" s="69">
        <f t="shared" ref="EI12" ca="1" si="177">SUM(EI6:EI11)</f>
        <v>-486.86</v>
      </c>
      <c r="EJ12" s="69">
        <f t="shared" ref="EJ12" ca="1" si="178">SUM(EJ6:EJ11)</f>
        <v>0</v>
      </c>
      <c r="EK12" s="69">
        <f t="shared" ref="EK12" ca="1" si="179">SUM(EK6:EK11)</f>
        <v>-1358.0400000000002</v>
      </c>
      <c r="EL12" s="69">
        <f ca="1">SUM(EL6:EL11)</f>
        <v>0</v>
      </c>
      <c r="EM12" s="69">
        <f t="shared" ref="EM12" ca="1" si="180">SUM(EM6:EM11)</f>
        <v>-2398.11</v>
      </c>
      <c r="EN12" s="69">
        <f t="shared" ref="EN12" ca="1" si="181">SUM(EN6:EN11)</f>
        <v>-12121.26</v>
      </c>
      <c r="EO12" s="69">
        <f t="shared" ref="EO12" ca="1" si="182">SUM(EO6:EO11)</f>
        <v>31.210000000001855</v>
      </c>
      <c r="EP12" s="69">
        <f t="shared" ref="EP12" ca="1" si="183">SUM(EP6:EP11)</f>
        <v>-12730.18</v>
      </c>
      <c r="EQ12" s="69">
        <f t="shared" ref="EQ12" ca="1" si="184">SUM(EQ6:EQ11)</f>
        <v>-892.27</v>
      </c>
      <c r="ER12" s="69">
        <f t="shared" ref="ER12" ca="1" si="185">SUM(ER6:ER11)</f>
        <v>-10671.060000000001</v>
      </c>
    </row>
    <row r="14" spans="1:148" x14ac:dyDescent="0.25">
      <c r="A14" t="s">
        <v>522</v>
      </c>
    </row>
    <row r="15" spans="1:148" x14ac:dyDescent="0.25">
      <c r="A15" t="s">
        <v>531</v>
      </c>
    </row>
    <row r="16" spans="1:148" x14ac:dyDescent="0.25">
      <c r="A16" t="s">
        <v>523</v>
      </c>
    </row>
    <row r="17" spans="1:1" x14ac:dyDescent="0.25">
      <c r="A17" t="s">
        <v>524</v>
      </c>
    </row>
    <row r="18" spans="1:1" x14ac:dyDescent="0.25">
      <c r="A18" t="s">
        <v>525</v>
      </c>
    </row>
    <row r="19" spans="1:1" x14ac:dyDescent="0.25">
      <c r="A19" t="s">
        <v>526</v>
      </c>
    </row>
    <row r="20" spans="1:1" x14ac:dyDescent="0.25">
      <c r="A20" t="s">
        <v>527</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322D-A9C4-4BBD-AEB7-A2320EE0039E}">
  <dimension ref="A1:G22"/>
  <sheetViews>
    <sheetView workbookViewId="0">
      <pane ySplit="2" topLeftCell="A3" activePane="bottomLeft" state="frozen"/>
      <selection activeCell="BM5" sqref="BM5"/>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73" t="s">
        <v>164</v>
      </c>
      <c r="B1" s="74" t="s">
        <v>165</v>
      </c>
      <c r="C1" s="74" t="s">
        <v>166</v>
      </c>
      <c r="D1" s="75" t="s">
        <v>534</v>
      </c>
      <c r="E1" s="76" t="s">
        <v>535</v>
      </c>
      <c r="F1" s="74" t="s">
        <v>536</v>
      </c>
      <c r="G1" s="74" t="s">
        <v>537</v>
      </c>
    </row>
    <row r="2" spans="1:7" x14ac:dyDescent="0.25">
      <c r="A2" s="13" t="s">
        <v>167</v>
      </c>
      <c r="B2" s="14" t="s">
        <v>168</v>
      </c>
      <c r="C2" s="14" t="s">
        <v>169</v>
      </c>
      <c r="D2" s="46" t="s">
        <v>538</v>
      </c>
      <c r="E2" s="49" t="s">
        <v>539</v>
      </c>
      <c r="F2" s="14" t="s">
        <v>170</v>
      </c>
      <c r="G2" s="14" t="s">
        <v>171</v>
      </c>
    </row>
    <row r="3" spans="1:7" x14ac:dyDescent="0.25">
      <c r="A3" s="15">
        <v>44228</v>
      </c>
      <c r="B3" s="16">
        <v>5.0000000000000001E-3</v>
      </c>
      <c r="C3" s="16">
        <f t="shared" ref="C3:C13" si="0">B3+1.5%</f>
        <v>0.02</v>
      </c>
      <c r="D3" s="47">
        <f>C3/365</f>
        <v>5.4794520547945207E-5</v>
      </c>
      <c r="E3" s="50">
        <f t="shared" ref="E3:E13" si="1">DAY(DATE(YEAR(A3),MONTH(A3)+1,0))</f>
        <v>28</v>
      </c>
      <c r="F3" s="16">
        <f t="shared" ref="F3:F13" si="2">D3*E3</f>
        <v>1.5342465753424659E-3</v>
      </c>
      <c r="G3" s="16">
        <f>SUM(F3:F$13)-F$13</f>
        <v>1.66027397260274E-2</v>
      </c>
    </row>
    <row r="4" spans="1:7" x14ac:dyDescent="0.25">
      <c r="A4" s="15">
        <v>44256</v>
      </c>
      <c r="B4" s="16">
        <v>5.0000000000000001E-3</v>
      </c>
      <c r="C4" s="16">
        <f t="shared" si="0"/>
        <v>0.02</v>
      </c>
      <c r="D4" s="47">
        <f>C4/365</f>
        <v>5.4794520547945207E-5</v>
      </c>
      <c r="E4" s="50">
        <f t="shared" si="1"/>
        <v>31</v>
      </c>
      <c r="F4" s="16">
        <f t="shared" si="2"/>
        <v>1.6986301369863014E-3</v>
      </c>
      <c r="G4" s="16">
        <f>SUM(F4:F$13)-F$13</f>
        <v>1.5068493150684934E-2</v>
      </c>
    </row>
    <row r="5" spans="1:7" x14ac:dyDescent="0.25">
      <c r="A5" s="15">
        <v>44287</v>
      </c>
      <c r="B5" s="16">
        <v>5.0000000000000001E-3</v>
      </c>
      <c r="C5" s="16">
        <f t="shared" si="0"/>
        <v>0.02</v>
      </c>
      <c r="D5" s="47">
        <f>C5/365</f>
        <v>5.4794520547945207E-5</v>
      </c>
      <c r="E5" s="50">
        <f t="shared" si="1"/>
        <v>30</v>
      </c>
      <c r="F5" s="16">
        <f t="shared" si="2"/>
        <v>1.6438356164383563E-3</v>
      </c>
      <c r="G5" s="16">
        <f>SUM(F5:F$13)-F$13</f>
        <v>1.3369863013698632E-2</v>
      </c>
    </row>
    <row r="6" spans="1:7" x14ac:dyDescent="0.25">
      <c r="A6" s="15">
        <v>44317</v>
      </c>
      <c r="B6" s="16">
        <v>5.0000000000000001E-3</v>
      </c>
      <c r="C6" s="16">
        <f t="shared" si="0"/>
        <v>0.02</v>
      </c>
      <c r="D6" s="47">
        <f>C6/365</f>
        <v>5.4794520547945207E-5</v>
      </c>
      <c r="E6" s="50">
        <f t="shared" si="1"/>
        <v>31</v>
      </c>
      <c r="F6" s="16">
        <f t="shared" si="2"/>
        <v>1.6986301369863014E-3</v>
      </c>
      <c r="G6" s="16">
        <f>SUM(F6:F$13)-F$13</f>
        <v>1.1726027397260275E-2</v>
      </c>
    </row>
    <row r="7" spans="1:7" x14ac:dyDescent="0.25">
      <c r="A7" s="15">
        <v>44348</v>
      </c>
      <c r="B7" s="16">
        <v>5.0000000000000001E-3</v>
      </c>
      <c r="C7" s="16">
        <f t="shared" si="0"/>
        <v>0.02</v>
      </c>
      <c r="D7" s="47">
        <f t="shared" ref="D7:D13" si="3">C7/365</f>
        <v>5.4794520547945207E-5</v>
      </c>
      <c r="E7" s="50">
        <f t="shared" si="1"/>
        <v>30</v>
      </c>
      <c r="F7" s="16">
        <f t="shared" si="2"/>
        <v>1.6438356164383563E-3</v>
      </c>
      <c r="G7" s="16">
        <f>SUM(F7:F$13)-F$13</f>
        <v>1.0027397260273975E-2</v>
      </c>
    </row>
    <row r="8" spans="1:7" x14ac:dyDescent="0.25">
      <c r="A8" s="15">
        <v>44378</v>
      </c>
      <c r="B8" s="16">
        <v>5.0000000000000001E-3</v>
      </c>
      <c r="C8" s="16">
        <f t="shared" si="0"/>
        <v>0.02</v>
      </c>
      <c r="D8" s="47">
        <f t="shared" si="3"/>
        <v>5.4794520547945207E-5</v>
      </c>
      <c r="E8" s="50">
        <f t="shared" si="1"/>
        <v>31</v>
      </c>
      <c r="F8" s="16">
        <f t="shared" si="2"/>
        <v>1.6986301369863014E-3</v>
      </c>
      <c r="G8" s="16">
        <f>SUM(F8:F$13)-F$13</f>
        <v>8.3835616438356162E-3</v>
      </c>
    </row>
    <row r="9" spans="1:7" x14ac:dyDescent="0.25">
      <c r="A9" s="15">
        <v>44409</v>
      </c>
      <c r="B9" s="16">
        <v>5.0000000000000001E-3</v>
      </c>
      <c r="C9" s="16">
        <f t="shared" si="0"/>
        <v>0.02</v>
      </c>
      <c r="D9" s="47">
        <f t="shared" si="3"/>
        <v>5.4794520547945207E-5</v>
      </c>
      <c r="E9" s="50">
        <f t="shared" si="1"/>
        <v>31</v>
      </c>
      <c r="F9" s="16">
        <f t="shared" si="2"/>
        <v>1.6986301369863014E-3</v>
      </c>
      <c r="G9" s="16">
        <f>SUM(F9:F$13)-F$13</f>
        <v>6.6849315068493167E-3</v>
      </c>
    </row>
    <row r="10" spans="1:7" x14ac:dyDescent="0.25">
      <c r="A10" s="15">
        <v>44440</v>
      </c>
      <c r="B10" s="18">
        <f>B6</f>
        <v>5.0000000000000001E-3</v>
      </c>
      <c r="C10" s="16">
        <f t="shared" si="0"/>
        <v>0.02</v>
      </c>
      <c r="D10" s="47">
        <f t="shared" si="3"/>
        <v>5.4794520547945207E-5</v>
      </c>
      <c r="E10" s="50">
        <f t="shared" si="1"/>
        <v>30</v>
      </c>
      <c r="F10" s="16">
        <f t="shared" si="2"/>
        <v>1.6438356164383563E-3</v>
      </c>
      <c r="G10" s="16">
        <f>SUM(F10:F$13)-F$13</f>
        <v>4.9863013698630138E-3</v>
      </c>
    </row>
    <row r="11" spans="1:7" x14ac:dyDescent="0.25">
      <c r="A11" s="15">
        <v>44470</v>
      </c>
      <c r="B11" s="18">
        <f t="shared" ref="B11:B13" si="4">B10</f>
        <v>5.0000000000000001E-3</v>
      </c>
      <c r="C11" s="16">
        <f t="shared" si="0"/>
        <v>0.02</v>
      </c>
      <c r="D11" s="47">
        <f t="shared" si="3"/>
        <v>5.4794520547945207E-5</v>
      </c>
      <c r="E11" s="50">
        <f t="shared" si="1"/>
        <v>31</v>
      </c>
      <c r="F11" s="16">
        <f t="shared" si="2"/>
        <v>1.6986301369863014E-3</v>
      </c>
      <c r="G11" s="16">
        <f>SUM(F11:F$13)-F$13</f>
        <v>3.3424657534246579E-3</v>
      </c>
    </row>
    <row r="12" spans="1:7" x14ac:dyDescent="0.25">
      <c r="A12" s="15">
        <v>44501</v>
      </c>
      <c r="B12" s="18">
        <f t="shared" si="4"/>
        <v>5.0000000000000001E-3</v>
      </c>
      <c r="C12" s="16">
        <f t="shared" si="0"/>
        <v>0.02</v>
      </c>
      <c r="D12" s="47">
        <f t="shared" si="3"/>
        <v>5.4794520547945207E-5</v>
      </c>
      <c r="E12" s="50">
        <f t="shared" si="1"/>
        <v>30</v>
      </c>
      <c r="F12" s="16">
        <f t="shared" si="2"/>
        <v>1.6438356164383563E-3</v>
      </c>
      <c r="G12" s="16">
        <f>SUM(F12:F$13)-F$13</f>
        <v>1.6438356164383565E-3</v>
      </c>
    </row>
    <row r="13" spans="1:7" x14ac:dyDescent="0.25">
      <c r="A13" s="15">
        <v>44531</v>
      </c>
      <c r="B13" s="18">
        <f t="shared" si="4"/>
        <v>5.0000000000000001E-3</v>
      </c>
      <c r="C13" s="16">
        <f t="shared" si="0"/>
        <v>0.02</v>
      </c>
      <c r="D13" s="47">
        <f t="shared" si="3"/>
        <v>5.4794520547945207E-5</v>
      </c>
      <c r="E13" s="50">
        <f t="shared" si="1"/>
        <v>31</v>
      </c>
      <c r="F13" s="16">
        <f t="shared" si="2"/>
        <v>1.6986301369863014E-3</v>
      </c>
      <c r="G13" s="16">
        <f>SUM(F13:F$13)-F$13</f>
        <v>0</v>
      </c>
    </row>
    <row r="15" spans="1:7" x14ac:dyDescent="0.25">
      <c r="A15" s="19" t="s">
        <v>550</v>
      </c>
    </row>
    <row r="16" spans="1:7" x14ac:dyDescent="0.25">
      <c r="A16" s="19"/>
    </row>
    <row r="17" spans="1:5" x14ac:dyDescent="0.25">
      <c r="A17" s="19" t="s">
        <v>440</v>
      </c>
    </row>
    <row r="18" spans="1:5" x14ac:dyDescent="0.25">
      <c r="A18" s="27" t="s">
        <v>439</v>
      </c>
    </row>
    <row r="19" spans="1:5" s="16" customFormat="1" x14ac:dyDescent="0.25">
      <c r="A19" s="26"/>
      <c r="D19" s="47"/>
      <c r="E19" s="50"/>
    </row>
    <row r="20" spans="1:5" s="16" customFormat="1" x14ac:dyDescent="0.25">
      <c r="A20" s="19" t="s">
        <v>172</v>
      </c>
      <c r="D20" s="47"/>
      <c r="E20" s="50"/>
    </row>
    <row r="21" spans="1:5" s="16" customFormat="1" x14ac:dyDescent="0.25">
      <c r="A21" s="19" t="s">
        <v>173</v>
      </c>
      <c r="D21" s="47"/>
      <c r="E21" s="50"/>
    </row>
    <row r="22" spans="1:5" s="16" customFormat="1" x14ac:dyDescent="0.25">
      <c r="A22" s="19" t="s">
        <v>174</v>
      </c>
      <c r="D22" s="47"/>
      <c r="E22" s="50"/>
    </row>
  </sheetData>
  <hyperlinks>
    <hyperlink ref="A18" r:id="rId1" xr:uid="{216A8BA8-8C99-40FB-8778-B138EB3A65E3}"/>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8 Sep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3"/>
  <sheetViews>
    <sheetView workbookViewId="0">
      <pane ySplit="2" topLeftCell="A3" activePane="bottomLeft" state="frozen"/>
      <selection activeCell="BM5" sqref="BM5"/>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534</v>
      </c>
      <c r="E1" s="48" t="s">
        <v>535</v>
      </c>
      <c r="F1" s="12" t="s">
        <v>536</v>
      </c>
      <c r="G1" s="12" t="s">
        <v>537</v>
      </c>
    </row>
    <row r="2" spans="1:7" x14ac:dyDescent="0.25">
      <c r="A2" s="13" t="s">
        <v>167</v>
      </c>
      <c r="B2" s="14" t="s">
        <v>168</v>
      </c>
      <c r="C2" s="14" t="s">
        <v>169</v>
      </c>
      <c r="D2" s="46" t="s">
        <v>538</v>
      </c>
      <c r="E2" s="49" t="s">
        <v>539</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SUM(F3:F$184)-F$184</f>
        <v>0.483541301744143</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SUM(F4:F$184)-F$184</f>
        <v>0.4790823976345539</v>
      </c>
    </row>
    <row r="5" spans="1:7" x14ac:dyDescent="0.25">
      <c r="A5" s="15">
        <v>38777</v>
      </c>
      <c r="B5" s="16">
        <v>0.04</v>
      </c>
      <c r="C5" s="16">
        <f t="shared" si="0"/>
        <v>5.5E-2</v>
      </c>
      <c r="D5" s="47">
        <f t="shared" si="1"/>
        <v>1.5068493150684933E-4</v>
      </c>
      <c r="E5" s="50">
        <f t="shared" si="2"/>
        <v>31</v>
      </c>
      <c r="F5" s="16">
        <f t="shared" si="3"/>
        <v>4.6712328767123295E-3</v>
      </c>
      <c r="G5" s="16">
        <f>SUM(F5:F$184)-F$184</f>
        <v>0.47505500037427989</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SUM(F6:F$184)-F$184</f>
        <v>0.4703837674975675</v>
      </c>
    </row>
    <row r="7" spans="1:7" x14ac:dyDescent="0.25">
      <c r="A7" s="15">
        <v>38838</v>
      </c>
      <c r="B7" s="16">
        <v>4.4999999999999998E-2</v>
      </c>
      <c r="C7" s="16">
        <f t="shared" si="0"/>
        <v>0.06</v>
      </c>
      <c r="D7" s="47">
        <f t="shared" si="1"/>
        <v>1.6438356164383562E-4</v>
      </c>
      <c r="E7" s="50">
        <f t="shared" si="2"/>
        <v>31</v>
      </c>
      <c r="F7" s="16">
        <f t="shared" si="3"/>
        <v>5.0958904109589045E-3</v>
      </c>
      <c r="G7" s="16">
        <f>SUM(F7:F$184)-F$184</f>
        <v>0.46565774010030714</v>
      </c>
    </row>
    <row r="8" spans="1:7" x14ac:dyDescent="0.25">
      <c r="A8" s="15">
        <v>38869</v>
      </c>
      <c r="B8" s="16">
        <v>4.4999999999999998E-2</v>
      </c>
      <c r="C8" s="16">
        <f t="shared" si="0"/>
        <v>0.06</v>
      </c>
      <c r="D8" s="47">
        <f t="shared" si="1"/>
        <v>1.6438356164383562E-4</v>
      </c>
      <c r="E8" s="50">
        <f t="shared" si="2"/>
        <v>30</v>
      </c>
      <c r="F8" s="16">
        <f t="shared" si="3"/>
        <v>4.9315068493150684E-3</v>
      </c>
      <c r="G8" s="16">
        <f>SUM(F8:F$184)-F$184</f>
        <v>0.46056184968934827</v>
      </c>
    </row>
    <row r="9" spans="1:7" x14ac:dyDescent="0.25">
      <c r="A9" s="15">
        <v>38899</v>
      </c>
      <c r="B9" s="16">
        <v>4.4999999999999998E-2</v>
      </c>
      <c r="C9" s="16">
        <f t="shared" si="0"/>
        <v>0.06</v>
      </c>
      <c r="D9" s="47">
        <f t="shared" si="1"/>
        <v>1.6438356164383562E-4</v>
      </c>
      <c r="E9" s="50">
        <f t="shared" si="2"/>
        <v>31</v>
      </c>
      <c r="F9" s="16">
        <f t="shared" si="3"/>
        <v>5.0958904109589045E-3</v>
      </c>
      <c r="G9" s="16">
        <f>SUM(F9:F$184)-F$184</f>
        <v>0.45563034284003318</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SUM(F10:F$184)-F$184</f>
        <v>0.45053445242907419</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SUM(F11:F$184)-F$184</f>
        <v>0.44543856201811527</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SUM(F12:F$184)-F$184</f>
        <v>0.44050705516880023</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SUM(F13:F$184)-F$184</f>
        <v>0.43541116475784136</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SUM(F14:F$184)-F$184</f>
        <v>0.43047965790852627</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SUM(F15:F$184)-F$184</f>
        <v>0.42538376749756734</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SUM(F16:F$184)-F$184</f>
        <v>0.42028787708660847</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SUM(F17:F$184)-F$184</f>
        <v>0.4156851373605811</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SUM(F18:F$184)-F$184</f>
        <v>0.41058924694962218</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SUM(F19:F$184)-F$184</f>
        <v>0.40565774010030708</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SUM(F20:F$184)-F$184</f>
        <v>0.40056184968934821</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SUM(F21:F$184)-F$184</f>
        <v>0.39563034284003312</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SUM(F22:F$184)-F$184</f>
        <v>0.3903221236619509</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SUM(F23:F$184)-F$184</f>
        <v>0.38501390448386869</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SUM(F24:F$184)-F$184</f>
        <v>0.37987691818249886</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SUM(F25:F$184)-F$184</f>
        <v>0.37456869900441675</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SUM(F26:F$184)-F$184</f>
        <v>0.36943171270304692</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SUM(F27:F$184)-F$184</f>
        <v>0.36433582229208805</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SUM(F28:F$184)-F$184</f>
        <v>0.35946560371285302</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SUM(F29:F$184)-F$184</f>
        <v>0.35490959278389123</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SUM(F30:F$184)-F$184</f>
        <v>0.35046287147241578</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SUM(F31:F$184)-F$184</f>
        <v>0.34656942884946496</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SUM(F32:F$184)-F$184</f>
        <v>0.34254620480574904</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SUM(F33:F$184)-F$184</f>
        <v>0.33865276218279822</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SUM(F34:F$184)-F$184</f>
        <v>0.33462953813908236</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SUM(F35:F$184)-F$184</f>
        <v>0.3306063140953665</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SUM(F36:F$184)-F$184</f>
        <v>0.32671287147241568</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SUM(F37:F$184)-F$184</f>
        <v>0.32332489333033915</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SUM(F38:F$184)-F$184</f>
        <v>0.32004620480574897</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SUM(F39:F$184)-F$184</f>
        <v>0.31729347256531182</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SUM(F40:F$184)-F$184</f>
        <v>0.31495785612695559</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SUM(F41:F$184)-F$184</f>
        <v>0.31284826708585972</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SUM(F42:F$184)-F$184</f>
        <v>0.31093730818175014</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SUM(F43:F$184)-F$184</f>
        <v>0.3092934725653117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SUM(F44:F$184)-F$184</f>
        <v>0.30759484242832541</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SUM(F45:F$184)-F$184</f>
        <v>0.30595100681188703</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SUM(F46:F$184)-F$184</f>
        <v>0.30425237667490074</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SUM(F47:F$184)-F$184</f>
        <v>0.30255374653791445</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SUM(F48:F$184)-F$184</f>
        <v>0.30090991092147606</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SUM(F49:F$184)-F$184</f>
        <v>0.29921128078448977</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SUM(F50:F$184)-F$184</f>
        <v>0.29756744516805139</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SUM(F51:F$184)-F$184</f>
        <v>0.2958688150310651</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SUM(F52:F$184)-F$184</f>
        <v>0.29417018489407881</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SUM(F53:F$184)-F$184</f>
        <v>0.29263593831873635</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SUM(F54:F$184)-F$184</f>
        <v>0.29093730818175007</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SUM(F55:F$184)-F$184</f>
        <v>0.28929347256531168</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SUM(F56:F$184)-F$184</f>
        <v>0.28759484242832539</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SUM(F57:F$184)-F$184</f>
        <v>0.28574552735983222</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SUM(F58:F$184)-F$184</f>
        <v>0.28362223968859934</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SUM(F59:F$184)-F$184</f>
        <v>0.28149895201736647</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SUM(F60:F$184)-F$184</f>
        <v>0.27923867804476371</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SUM(F61:F$184)-F$184</f>
        <v>0.27690306160640754</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SUM(F62:F$184)-F$184</f>
        <v>0.27464278763380484</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SUM(F63:F$184)-F$184</f>
        <v>0.27230717119544862</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SUM(F64:F$184)-F$184</f>
        <v>0.2699715547570925</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SUM(F65:F$184)-F$184</f>
        <v>0.26786196571599658</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SUM(F66:F$184)-F$184</f>
        <v>0.26552634927764046</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SUM(F67:F$184)-F$184</f>
        <v>0.26326607530503771</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SUM(F68:F$184)-F$184</f>
        <v>0.26093045886668154</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SUM(F69:F$184)-F$184</f>
        <v>0.25867018489407884</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SUM(F70:F$184)-F$184</f>
        <v>0.25633456845572267</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SUM(F71:F$184)-F$184</f>
        <v>0.2539989520173665</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SUM(F72:F$184)-F$184</f>
        <v>0.2517386780447638</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SUM(F73:F$184)-F$184</f>
        <v>0.24940306160640763</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SUM(F74:F$184)-F$184</f>
        <v>0.24714278763380484</v>
      </c>
    </row>
    <row r="75" spans="1:7" x14ac:dyDescent="0.25">
      <c r="A75" s="15">
        <v>40909</v>
      </c>
      <c r="B75" s="16">
        <v>1.2500000000000001E-2</v>
      </c>
      <c r="C75" s="16">
        <f t="shared" si="5"/>
        <v>2.75E-2</v>
      </c>
      <c r="D75" s="47">
        <f>C75/366</f>
        <v>7.5136612021857923E-5</v>
      </c>
      <c r="E75" s="50">
        <f t="shared" si="7"/>
        <v>31</v>
      </c>
      <c r="F75" s="16">
        <f t="shared" si="8"/>
        <v>2.3292349726775955E-3</v>
      </c>
      <c r="G75" s="16">
        <f>SUM(F75:F$184)-F$184</f>
        <v>0.24480717119544868</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SUM(F76:F$184)-F$184</f>
        <v>0.24247793622277111</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SUM(F77:F$184)-F$184</f>
        <v>0.24029897447413723</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SUM(F78:F$184)-F$184</f>
        <v>0.23796973950145964</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SUM(F79:F$184)-F$184</f>
        <v>0.23571564114080387</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SUM(F80:F$184)-F$184</f>
        <v>0.23338640616812628</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SUM(F81:F$184)-F$184</f>
        <v>0.23113230780747054</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SUM(F82:F$184)-F$184</f>
        <v>0.22880307283479295</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SUM(F83:F$184)-F$184</f>
        <v>0.22647383786211536</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SUM(F84:F$184)-F$184</f>
        <v>0.22421973950145963</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SUM(F85:F$184)-F$184</f>
        <v>0.22189050452878201</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SUM(F86:F$184)-F$184</f>
        <v>0.2196364061681263</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SUM(F87:F$184)-F$184</f>
        <v>0.21730717119544871</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SUM(F88:F$184)-F$184</f>
        <v>0.21497155475709254</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SUM(F89:F$184)-F$184</f>
        <v>0.21286196571599664</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SUM(F90:F$184)-F$184</f>
        <v>0.21052634927764047</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SUM(F91:F$184)-F$184</f>
        <v>0.20826607530503771</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SUM(F92:F$184)-F$184</f>
        <v>0.20593045886668154</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SUM(F93:F$184)-F$184</f>
        <v>0.20367018489407882</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SUM(F94:F$184)-F$184</f>
        <v>0.20133456845572265</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SUM(F95:F$184)-F$184</f>
        <v>0.1989989520173665</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SUM(F96:F$184)-F$184</f>
        <v>0.19673867804476378</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SUM(F97:F$184)-F$184</f>
        <v>0.19440306160640761</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SUM(F98:F$184)-F$184</f>
        <v>0.19214278763380485</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SUM(F99:F$184)-F$184</f>
        <v>0.18980717119544868</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SUM(F100:F$184)-F$184</f>
        <v>0.18747155475709251</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SUM(F101:F$184)-F$184</f>
        <v>0.18536196571599661</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SUM(F102:F$184)-F$184</f>
        <v>0.18302634927764044</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SUM(F103:F$184)-F$184</f>
        <v>0.18076607530503772</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SUM(F104:F$184)-F$184</f>
        <v>0.17843045886668155</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SUM(F105:F$184)-F$184</f>
        <v>0.17617018489407882</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SUM(F106:F$184)-F$184</f>
        <v>0.17383456845572262</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SUM(F107:F$184)-F$184</f>
        <v>0.17149895201736648</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SUM(F108:F$184)-F$184</f>
        <v>0.16923867804476375</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SUM(F109:F$184)-F$184</f>
        <v>0.16690306160640761</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SUM(F110:F$184)-F$184</f>
        <v>0.16464278763380485</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SUM(F111:F$184)-F$184</f>
        <v>0.16230717119544869</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SUM(F112:F$184)-F$184</f>
        <v>0.16018388352421581</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SUM(F113:F$184)-F$184</f>
        <v>0.15826607530503772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SUM(F114:F$184)-F$184</f>
        <v>0.15614278763380485</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SUM(F115:F$184)-F$184</f>
        <v>0.15408799311325691</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SUM(F116:F$184)-F$184</f>
        <v>0.15196470544202403</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SUM(F117:F$184)-F$184</f>
        <v>0.1499099109214761</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SUM(F118:F$184)-F$184</f>
        <v>0.14799895201736649</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SUM(F119:F$184)-F$184</f>
        <v>0.1460879931132569</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SUM(F120:F$184)-F$184</f>
        <v>0.14423867804476376</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SUM(F121:F$184)-F$184</f>
        <v>0.14232771914065415</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SUM(F122:F$184)-F$184</f>
        <v>0.140478404072161</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SUM(F123:F$184)-F$184</f>
        <v>0.13856744516805139</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SUM(F124:F$184)-F$184</f>
        <v>0.13666170746313336</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SUM(F125:F$184)-F$184</f>
        <v>0.13487892057788747</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SUM(F126:F$184)-F$184</f>
        <v>0.13297318287296944</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SUM(F127:F$184)-F$184</f>
        <v>0.13112892057788747</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SUM(F128:F$184)-F$184</f>
        <v>0.12922318287296947</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SUM(F129:F$184)-F$184</f>
        <v>0.12737892057788749</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SUM(F130:F$184)-F$184</f>
        <v>0.12547318287296946</v>
      </c>
    </row>
    <row r="131" spans="1:7" x14ac:dyDescent="0.25">
      <c r="A131" s="15">
        <v>42614</v>
      </c>
      <c r="B131" s="16">
        <v>7.4999999999999997E-3</v>
      </c>
      <c r="C131" s="16">
        <f t="shared" ref="C131:C184" si="11">B131+1.5%</f>
        <v>2.2499999999999999E-2</v>
      </c>
      <c r="D131" s="47">
        <f t="shared" si="10"/>
        <v>6.1475409836065574E-5</v>
      </c>
      <c r="E131" s="50">
        <f t="shared" si="7"/>
        <v>30</v>
      </c>
      <c r="F131" s="16">
        <f t="shared" si="8"/>
        <v>1.8442622950819673E-3</v>
      </c>
      <c r="G131" s="16">
        <f>SUM(F131:F$184)-F$184</f>
        <v>0.12356744516805145</v>
      </c>
    </row>
    <row r="132" spans="1:7" x14ac:dyDescent="0.25">
      <c r="A132" s="15">
        <v>42644</v>
      </c>
      <c r="B132" s="16">
        <v>7.4999999999999997E-3</v>
      </c>
      <c r="C132" s="16">
        <f t="shared" si="11"/>
        <v>2.2499999999999999E-2</v>
      </c>
      <c r="D132" s="47">
        <f t="shared" si="10"/>
        <v>6.1475409836065574E-5</v>
      </c>
      <c r="E132" s="50">
        <f t="shared" ref="E132:E184" si="12">DAY(DATE(YEAR(A132),MONTH(A132)+1,0))</f>
        <v>31</v>
      </c>
      <c r="F132" s="16">
        <f t="shared" ref="F132:F184" si="13">D132*E132</f>
        <v>1.9057377049180328E-3</v>
      </c>
      <c r="G132" s="16">
        <f>SUM(F132:F$184)-F$184</f>
        <v>0.12172318287296949</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SUM(F133:F$184)-F$184</f>
        <v>0.11981744516805146</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SUM(F134:F$184)-F$184</f>
        <v>0.1179731828729695</v>
      </c>
    </row>
    <row r="135" spans="1:7" x14ac:dyDescent="0.25">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SUM(F135:F$184)-F$184</f>
        <v>0.11606744516805147</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SUM(F136:F$184)-F$184</f>
        <v>0.11415648626394188</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SUM(F137:F$184)-F$184</f>
        <v>0.11243045886668161</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SUM(F138:F$184)-F$184</f>
        <v>0.11051949996257202</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SUM(F139:F$184)-F$184</f>
        <v>0.10867018489407887</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SUM(F140:F$184)-F$184</f>
        <v>0.10675922598996927</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SUM(F141:F$184)-F$184</f>
        <v>0.10490991092147613</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SUM(F142:F$184)-F$184</f>
        <v>0.10278662325024324</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SUM(F143:F$184)-F$184</f>
        <v>0.10066333557901037</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SUM(F144:F$184)-F$184</f>
        <v>9.8403061606407632E-2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SUM(F145:F$184)-F$184</f>
        <v>9.6067445168051463E-2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SUM(F146:F$184)-F$184</f>
        <v>9.3807171195448721E-2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SUM(F147:F$184)-F$184</f>
        <v>9.1471554757092566E-2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SUM(F148:F$184)-F$184</f>
        <v>8.8923609551613103E-2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SUM(F149:F$184)-F$184</f>
        <v>8.6622239688599417E-2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SUM(F150:F$184)-F$184</f>
        <v>8.4074294483119955E-2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SUM(F151:F$184)-F$184</f>
        <v>8.1608541058462436E-2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SUM(F152:F$184)-F$184</f>
        <v>7.9060595852982987E-2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SUM(F153:F$184)-F$184</f>
        <v>7.6594842428325455E-2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SUM(F154:F$184)-F$184</f>
        <v>7.3834568455722727E-2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SUM(F155:F$184)-F$184</f>
        <v>7.1074294483119985E-2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SUM(F156:F$184)-F$184</f>
        <v>6.8403061606407661E-2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SUM(F157:F$184)-F$184</f>
        <v>6.543045886668164E-2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SUM(F158:F$184)-F$184</f>
        <v>6.2553746537914512E-2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SUM(F159:F$184)-F$184</f>
        <v>5.9581143798188498E-2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SUM(F160:F$184)-F$184</f>
        <v>5.6608541058462476E-2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SUM(F161:F$184)-F$184</f>
        <v>5.3923609551613155E-2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SUM(F162:F$184)-F$184</f>
        <v>5.0951006811887127E-2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SUM(F163:F$184)-F$184</f>
        <v>4.8074294483120006E-2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SUM(F164:F$184)-F$184</f>
        <v>4.5101691743393978E-2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SUM(F165:F$184)-F$184</f>
        <v>4.222497941462685E-2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SUM(F166:F$184)-F$184</f>
        <v>3.9252376674900821E-2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SUM(F167:F$184)-F$184</f>
        <v>3.6279773935174793E-2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SUM(F168:F$184)-F$184</f>
        <v>3.3403061606407672E-2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SUM(F169:F$184)-F$184</f>
        <v>3.0430458866681644E-2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SUM(F170:F$184)-F$184</f>
        <v>2.7553746537914522E-2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SUM(F171:F$184)-F$184</f>
        <v>2.4581143798188487E-2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SUM(F172:F$184)-F$184</f>
        <v>2.161666292387155E-2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SUM(F173:F$184)-F$184</f>
        <v>1.8843438880155702E-2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SUM(F174:F$184)-F$184</f>
        <v>1.6725952541357891E-2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SUM(F175:F$184)-F$184</f>
        <v>1.5086608279062807E-2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SUM(F176:F$184)-F$184</f>
        <v>1.3392619208024554E-2</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SUM(F177:F$184)-F$184</f>
        <v>1.1753274945729471E-2</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SUM(F178:F$184)-F$184</f>
        <v>1.005928587469122E-2</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SUM(F179:F$184)-F$184</f>
        <v>8.3652968036529683E-3</v>
      </c>
    </row>
    <row r="180" spans="1:7" x14ac:dyDescent="0.25">
      <c r="A180" s="15">
        <v>44105</v>
      </c>
      <c r="B180" s="17">
        <v>5.0000000000000001E-3</v>
      </c>
      <c r="C180" s="16">
        <f t="shared" si="11"/>
        <v>0.02</v>
      </c>
      <c r="D180" s="47">
        <f t="shared" si="15"/>
        <v>5.4644808743169399E-5</v>
      </c>
      <c r="E180" s="50">
        <f t="shared" si="12"/>
        <v>31</v>
      </c>
      <c r="F180" s="16">
        <f t="shared" si="13"/>
        <v>1.6939890710382514E-3</v>
      </c>
      <c r="G180" s="16">
        <f>SUM(F180:F$184)-F$184</f>
        <v>6.7259525413578859E-3</v>
      </c>
    </row>
    <row r="181" spans="1:7" x14ac:dyDescent="0.25">
      <c r="A181" s="15">
        <v>44136</v>
      </c>
      <c r="B181" s="18">
        <f t="shared" ref="B181:B184" si="16">B180</f>
        <v>5.0000000000000001E-3</v>
      </c>
      <c r="C181" s="16">
        <f t="shared" si="11"/>
        <v>0.02</v>
      </c>
      <c r="D181" s="47">
        <f t="shared" si="15"/>
        <v>5.4644808743169399E-5</v>
      </c>
      <c r="E181" s="50">
        <f t="shared" si="12"/>
        <v>30</v>
      </c>
      <c r="F181" s="16">
        <f t="shared" si="13"/>
        <v>1.639344262295082E-3</v>
      </c>
      <c r="G181" s="16">
        <f>SUM(F181:F$184)-F$184</f>
        <v>5.0319634703196343E-3</v>
      </c>
    </row>
    <row r="182" spans="1:7" x14ac:dyDescent="0.25">
      <c r="A182" s="15">
        <v>44166</v>
      </c>
      <c r="B182" s="18">
        <f t="shared" si="16"/>
        <v>5.0000000000000001E-3</v>
      </c>
      <c r="C182" s="16">
        <f t="shared" si="11"/>
        <v>0.02</v>
      </c>
      <c r="D182" s="47">
        <f t="shared" si="15"/>
        <v>5.4644808743169399E-5</v>
      </c>
      <c r="E182" s="50">
        <f t="shared" si="12"/>
        <v>31</v>
      </c>
      <c r="F182" s="16">
        <f t="shared" si="13"/>
        <v>1.6939890710382514E-3</v>
      </c>
      <c r="G182" s="16">
        <f>SUM(F182:F$184)-F$184</f>
        <v>3.3926192080245528E-3</v>
      </c>
    </row>
    <row r="183" spans="1:7" x14ac:dyDescent="0.25">
      <c r="A183" s="15">
        <v>44197</v>
      </c>
      <c r="B183" s="18">
        <f t="shared" si="16"/>
        <v>5.0000000000000001E-3</v>
      </c>
      <c r="C183" s="16">
        <f t="shared" si="11"/>
        <v>0.02</v>
      </c>
      <c r="D183" s="47">
        <f t="shared" ref="D183:D184" si="17">C183/365</f>
        <v>5.4794520547945207E-5</v>
      </c>
      <c r="E183" s="50">
        <f t="shared" si="12"/>
        <v>31</v>
      </c>
      <c r="F183" s="16">
        <f t="shared" si="13"/>
        <v>1.6986301369863014E-3</v>
      </c>
      <c r="G183" s="16">
        <f>SUM(F183:F$184)-F$184</f>
        <v>1.6986301369863012E-3</v>
      </c>
    </row>
    <row r="184" spans="1:7" x14ac:dyDescent="0.25">
      <c r="A184" s="15">
        <v>44228</v>
      </c>
      <c r="B184" s="18">
        <f t="shared" si="16"/>
        <v>5.0000000000000001E-3</v>
      </c>
      <c r="C184" s="16">
        <f t="shared" si="11"/>
        <v>0.02</v>
      </c>
      <c r="D184" s="47">
        <f t="shared" si="17"/>
        <v>5.4794520547945207E-5</v>
      </c>
      <c r="E184" s="50">
        <f t="shared" si="12"/>
        <v>28</v>
      </c>
      <c r="F184" s="16">
        <f t="shared" si="13"/>
        <v>1.5342465753424659E-3</v>
      </c>
      <c r="G184" s="16">
        <f>SUM(F184:F$184)-F$184</f>
        <v>0</v>
      </c>
    </row>
    <row r="186" spans="1:7" x14ac:dyDescent="0.25">
      <c r="A186" s="19" t="s">
        <v>541</v>
      </c>
    </row>
    <row r="187" spans="1:7" x14ac:dyDescent="0.25">
      <c r="A187" s="19"/>
    </row>
    <row r="188" spans="1:7" x14ac:dyDescent="0.25">
      <c r="A188" s="19" t="s">
        <v>440</v>
      </c>
    </row>
    <row r="189" spans="1:7" x14ac:dyDescent="0.25">
      <c r="A189" s="27" t="s">
        <v>439</v>
      </c>
    </row>
    <row r="190" spans="1:7" x14ac:dyDescent="0.25">
      <c r="A190" s="26"/>
    </row>
    <row r="191" spans="1:7" x14ac:dyDescent="0.25">
      <c r="A191" s="19" t="s">
        <v>172</v>
      </c>
    </row>
    <row r="192" spans="1:7" x14ac:dyDescent="0.25">
      <c r="A192" s="19" t="s">
        <v>173</v>
      </c>
    </row>
    <row r="193" spans="1:1" x14ac:dyDescent="0.25">
      <c r="A193" s="19" t="s">
        <v>174</v>
      </c>
    </row>
  </sheetData>
  <hyperlinks>
    <hyperlink ref="A189" r:id="rId1" xr:uid="{00000000-0004-0000-0200-000000000000}"/>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8 Sep 2021&amp;C&amp;9Page &amp;P of &amp;N&amp;R&amp;9Public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workbookViewId="0">
      <pane ySplit="1" topLeftCell="A2" activePane="bottomLeft" state="frozen"/>
      <selection activeCell="BM5" sqref="BM5"/>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6.3399999999999998E-2</v>
      </c>
      <c r="H2" s="1" t="s">
        <v>193</v>
      </c>
      <c r="I2" s="1" t="s">
        <v>194</v>
      </c>
    </row>
    <row r="3" spans="1:9" x14ac:dyDescent="0.25">
      <c r="A3" s="1" t="s">
        <v>178</v>
      </c>
      <c r="B3" s="1" t="s">
        <v>178</v>
      </c>
      <c r="D3" s="1" t="s">
        <v>156</v>
      </c>
      <c r="E3" s="1" t="s">
        <v>179</v>
      </c>
      <c r="F3" s="28">
        <v>4.2900000000000001E-2</v>
      </c>
      <c r="H3" s="1" t="s">
        <v>197</v>
      </c>
      <c r="I3" s="1" t="s">
        <v>198</v>
      </c>
    </row>
    <row r="4" spans="1:9" x14ac:dyDescent="0.25">
      <c r="A4" s="1" t="s">
        <v>156</v>
      </c>
      <c r="B4" s="1" t="s">
        <v>156</v>
      </c>
      <c r="D4" s="1" t="s">
        <v>544</v>
      </c>
      <c r="E4" s="1" t="s">
        <v>545</v>
      </c>
      <c r="F4" s="28">
        <v>4.1000000000000002E-2</v>
      </c>
      <c r="H4" t="s">
        <v>542</v>
      </c>
      <c r="I4" t="s">
        <v>543</v>
      </c>
    </row>
    <row r="5" spans="1:9" x14ac:dyDescent="0.25">
      <c r="A5" s="1" t="s">
        <v>181</v>
      </c>
      <c r="B5" s="1" t="s">
        <v>181</v>
      </c>
      <c r="D5" s="1" t="s">
        <v>149</v>
      </c>
      <c r="E5" s="1" t="s">
        <v>180</v>
      </c>
      <c r="F5" s="28">
        <v>7.0800000000000002E-2</v>
      </c>
    </row>
    <row r="6" spans="1:9" x14ac:dyDescent="0.25">
      <c r="A6" s="1" t="s">
        <v>183</v>
      </c>
      <c r="B6" s="1" t="s">
        <v>183</v>
      </c>
      <c r="D6" s="1" t="s">
        <v>150</v>
      </c>
      <c r="E6" s="1" t="s">
        <v>182</v>
      </c>
      <c r="F6" s="28">
        <v>1.5E-3</v>
      </c>
    </row>
    <row r="7" spans="1:9" x14ac:dyDescent="0.25">
      <c r="A7" s="1" t="s">
        <v>184</v>
      </c>
      <c r="B7" s="1" t="s">
        <v>184</v>
      </c>
      <c r="D7" s="1" t="s">
        <v>152</v>
      </c>
      <c r="E7" s="1" t="s">
        <v>185</v>
      </c>
      <c r="F7" s="28">
        <v>4.1000000000000002E-2</v>
      </c>
    </row>
    <row r="8" spans="1:9" x14ac:dyDescent="0.25">
      <c r="A8" s="1" t="s">
        <v>186</v>
      </c>
      <c r="B8" s="1" t="s">
        <v>186</v>
      </c>
      <c r="D8" s="1" t="s">
        <v>153</v>
      </c>
      <c r="E8" s="1" t="s">
        <v>187</v>
      </c>
      <c r="F8" s="28">
        <v>3.6799999999999999E-2</v>
      </c>
    </row>
    <row r="9" spans="1:9" x14ac:dyDescent="0.25">
      <c r="A9" s="1" t="s">
        <v>149</v>
      </c>
      <c r="B9" s="1" t="s">
        <v>149</v>
      </c>
      <c r="D9" s="1" t="s">
        <v>154</v>
      </c>
      <c r="E9" s="1" t="s">
        <v>188</v>
      </c>
      <c r="F9" s="28">
        <v>7.0900000000000005E-2</v>
      </c>
    </row>
    <row r="10" spans="1:9" x14ac:dyDescent="0.25">
      <c r="A10" s="1" t="s">
        <v>189</v>
      </c>
      <c r="B10" s="1" t="s">
        <v>189</v>
      </c>
      <c r="D10" s="1" t="s">
        <v>199</v>
      </c>
      <c r="E10" s="1" t="s">
        <v>548</v>
      </c>
      <c r="F10" s="28">
        <v>4.1000000000000002E-2</v>
      </c>
    </row>
    <row r="11" spans="1:9" x14ac:dyDescent="0.25">
      <c r="A11" s="1" t="s">
        <v>150</v>
      </c>
      <c r="B11" s="1" t="s">
        <v>150</v>
      </c>
      <c r="D11" s="1" t="s">
        <v>190</v>
      </c>
      <c r="E11" s="1" t="s">
        <v>191</v>
      </c>
      <c r="F11" s="28">
        <v>7.4700000000000003E-2</v>
      </c>
    </row>
    <row r="12" spans="1:9" x14ac:dyDescent="0.25">
      <c r="A12" s="1" t="s">
        <v>192</v>
      </c>
      <c r="B12" s="1" t="s">
        <v>192</v>
      </c>
      <c r="D12" s="1" t="s">
        <v>193</v>
      </c>
      <c r="E12" s="1" t="s">
        <v>194</v>
      </c>
      <c r="F12" s="28">
        <v>4.1000000000000002E-2</v>
      </c>
    </row>
    <row r="13" spans="1:9" x14ac:dyDescent="0.25">
      <c r="A13" s="1" t="s">
        <v>151</v>
      </c>
      <c r="B13" s="1" t="s">
        <v>151</v>
      </c>
      <c r="D13" s="1" t="s">
        <v>542</v>
      </c>
      <c r="E13" s="1" t="s">
        <v>543</v>
      </c>
      <c r="F13" s="28">
        <v>2.9100000000000001E-2</v>
      </c>
    </row>
    <row r="14" spans="1:9" x14ac:dyDescent="0.25">
      <c r="A14" s="1" t="s">
        <v>152</v>
      </c>
      <c r="B14" s="1" t="s">
        <v>152</v>
      </c>
      <c r="D14" s="1" t="s">
        <v>17</v>
      </c>
      <c r="E14" s="1" t="s">
        <v>200</v>
      </c>
      <c r="F14" s="28">
        <v>-1.0200000000000001E-2</v>
      </c>
    </row>
    <row r="15" spans="1:9" x14ac:dyDescent="0.25">
      <c r="A15" s="1" t="s">
        <v>196</v>
      </c>
      <c r="B15" s="1" t="s">
        <v>196</v>
      </c>
      <c r="D15" s="1" t="s">
        <v>62</v>
      </c>
      <c r="E15" s="1" t="s">
        <v>201</v>
      </c>
      <c r="F15" s="28">
        <v>4.2000000000000003E-2</v>
      </c>
    </row>
    <row r="16" spans="1:9" x14ac:dyDescent="0.25">
      <c r="A16" s="1" t="s">
        <v>153</v>
      </c>
      <c r="B16" s="1" t="s">
        <v>153</v>
      </c>
      <c r="D16" s="1" t="s">
        <v>157</v>
      </c>
      <c r="E16" s="1" t="s">
        <v>202</v>
      </c>
      <c r="F16" s="28">
        <v>6.3E-2</v>
      </c>
    </row>
    <row r="17" spans="1:6" x14ac:dyDescent="0.25">
      <c r="A17" s="1" t="s">
        <v>154</v>
      </c>
      <c r="B17" s="1" t="s">
        <v>154</v>
      </c>
      <c r="D17" s="1" t="s">
        <v>122</v>
      </c>
      <c r="E17" s="1" t="s">
        <v>204</v>
      </c>
      <c r="F17" s="28">
        <v>3.5000000000000001E-3</v>
      </c>
    </row>
    <row r="18" spans="1:6" x14ac:dyDescent="0.25">
      <c r="A18" s="1" t="s">
        <v>199</v>
      </c>
      <c r="B18" s="1" t="s">
        <v>199</v>
      </c>
      <c r="D18" s="1" t="s">
        <v>138</v>
      </c>
      <c r="E18" s="1" t="s">
        <v>205</v>
      </c>
      <c r="F18" s="28">
        <v>-0.11990000000000001</v>
      </c>
    </row>
    <row r="19" spans="1:6" x14ac:dyDescent="0.25">
      <c r="A19" s="1" t="s">
        <v>190</v>
      </c>
      <c r="B19" s="1" t="s">
        <v>190</v>
      </c>
      <c r="D19" s="1" t="s">
        <v>139</v>
      </c>
      <c r="E19" s="1" t="s">
        <v>206</v>
      </c>
      <c r="F19" s="28">
        <v>-6.2399999999999997E-2</v>
      </c>
    </row>
    <row r="20" spans="1:6" x14ac:dyDescent="0.25">
      <c r="A20" s="1" t="s">
        <v>155</v>
      </c>
      <c r="B20" s="1" t="s">
        <v>155</v>
      </c>
      <c r="D20" s="1" t="s">
        <v>123</v>
      </c>
      <c r="E20" s="1" t="s">
        <v>207</v>
      </c>
      <c r="F20" s="28">
        <v>2.47E-2</v>
      </c>
    </row>
    <row r="21" spans="1:6" x14ac:dyDescent="0.25">
      <c r="A21" s="1" t="s">
        <v>193</v>
      </c>
      <c r="B21" s="1" t="s">
        <v>193</v>
      </c>
      <c r="D21" s="1" t="s">
        <v>124</v>
      </c>
      <c r="E21" s="1" t="s">
        <v>208</v>
      </c>
      <c r="F21" s="28">
        <v>-1.24E-2</v>
      </c>
    </row>
    <row r="22" spans="1:6" x14ac:dyDescent="0.25">
      <c r="A22" s="1" t="s">
        <v>195</v>
      </c>
      <c r="B22" s="1" t="s">
        <v>195</v>
      </c>
      <c r="D22" s="1" t="s">
        <v>12</v>
      </c>
      <c r="E22" s="1" t="s">
        <v>209</v>
      </c>
      <c r="F22" s="28">
        <v>7.0499999999999993E-2</v>
      </c>
    </row>
    <row r="23" spans="1:6" x14ac:dyDescent="0.25">
      <c r="A23" s="1" t="s">
        <v>18</v>
      </c>
      <c r="B23" s="1" t="s">
        <v>18</v>
      </c>
      <c r="D23" s="1" t="s">
        <v>13</v>
      </c>
      <c r="E23" s="1" t="s">
        <v>210</v>
      </c>
      <c r="F23" s="28">
        <v>6.9500000000000006E-2</v>
      </c>
    </row>
    <row r="24" spans="1:6" x14ac:dyDescent="0.25">
      <c r="A24" s="1" t="s">
        <v>203</v>
      </c>
      <c r="B24" s="1" t="s">
        <v>203</v>
      </c>
      <c r="D24" s="1" t="s">
        <v>25</v>
      </c>
      <c r="E24" s="1" t="s">
        <v>211</v>
      </c>
      <c r="F24" s="28">
        <v>5.5300000000000002E-2</v>
      </c>
    </row>
    <row r="25" spans="1:6" x14ac:dyDescent="0.25">
      <c r="A25" s="1" t="s">
        <v>19</v>
      </c>
      <c r="B25" s="1" t="s">
        <v>19</v>
      </c>
      <c r="D25" s="1" t="s">
        <v>125</v>
      </c>
      <c r="E25" s="1" t="s">
        <v>212</v>
      </c>
      <c r="F25" s="28">
        <v>3.0800000000000001E-2</v>
      </c>
    </row>
    <row r="26" spans="1:6" x14ac:dyDescent="0.25">
      <c r="A26" s="1" t="s">
        <v>197</v>
      </c>
      <c r="B26" s="1" t="s">
        <v>197</v>
      </c>
      <c r="D26" s="1" t="s">
        <v>158</v>
      </c>
      <c r="E26" s="1" t="s">
        <v>213</v>
      </c>
      <c r="F26" s="28">
        <v>6.0499999999999998E-2</v>
      </c>
    </row>
    <row r="27" spans="1:6" x14ac:dyDescent="0.25">
      <c r="A27" s="1" t="s">
        <v>20</v>
      </c>
      <c r="B27" s="1" t="s">
        <v>20</v>
      </c>
      <c r="D27" s="1" t="s">
        <v>126</v>
      </c>
      <c r="E27" s="1" t="s">
        <v>214</v>
      </c>
      <c r="F27" s="28">
        <v>-5.7999999999999996E-3</v>
      </c>
    </row>
    <row r="28" spans="1:6" x14ac:dyDescent="0.25">
      <c r="A28" s="1" t="s">
        <v>542</v>
      </c>
      <c r="B28" s="1" t="s">
        <v>542</v>
      </c>
      <c r="D28" s="1" t="s">
        <v>215</v>
      </c>
      <c r="E28" s="1" t="s">
        <v>552</v>
      </c>
      <c r="F28" s="28">
        <v>-1.11E-2</v>
      </c>
    </row>
    <row r="29" spans="1:6" x14ac:dyDescent="0.25">
      <c r="A29" s="1" t="s">
        <v>21</v>
      </c>
      <c r="B29" s="1" t="s">
        <v>21</v>
      </c>
      <c r="D29" s="1" t="s">
        <v>44</v>
      </c>
      <c r="E29" s="1" t="s">
        <v>216</v>
      </c>
      <c r="F29" s="28">
        <v>-1.5E-3</v>
      </c>
    </row>
    <row r="30" spans="1:6" x14ac:dyDescent="0.25">
      <c r="A30" s="1" t="s">
        <v>17</v>
      </c>
      <c r="B30" s="1" t="s">
        <v>17</v>
      </c>
      <c r="D30" s="1" t="s">
        <v>45</v>
      </c>
      <c r="E30" s="1" t="s">
        <v>217</v>
      </c>
      <c r="F30" s="28">
        <v>7.0199999999999999E-2</v>
      </c>
    </row>
    <row r="31" spans="1:6" x14ac:dyDescent="0.25">
      <c r="A31" s="1" t="s">
        <v>62</v>
      </c>
      <c r="B31" s="1" t="s">
        <v>62</v>
      </c>
      <c r="D31" s="1" t="s">
        <v>159</v>
      </c>
      <c r="E31" s="1" t="s">
        <v>218</v>
      </c>
      <c r="F31" s="28">
        <v>4.65E-2</v>
      </c>
    </row>
    <row r="32" spans="1:6" x14ac:dyDescent="0.25">
      <c r="A32" s="1" t="s">
        <v>14</v>
      </c>
      <c r="B32" s="1" t="s">
        <v>14</v>
      </c>
      <c r="D32" s="1" t="s">
        <v>230</v>
      </c>
      <c r="E32" s="1" t="s">
        <v>489</v>
      </c>
      <c r="F32" s="28">
        <v>0.12</v>
      </c>
    </row>
    <row r="33" spans="1:6" x14ac:dyDescent="0.25">
      <c r="A33" s="1" t="s">
        <v>157</v>
      </c>
      <c r="B33" s="1" t="s">
        <v>157</v>
      </c>
      <c r="D33" s="1" t="s">
        <v>232</v>
      </c>
      <c r="E33" s="1" t="s">
        <v>490</v>
      </c>
      <c r="F33" s="28">
        <v>0.12</v>
      </c>
    </row>
    <row r="34" spans="1:6" x14ac:dyDescent="0.25">
      <c r="A34" s="1" t="s">
        <v>138</v>
      </c>
      <c r="B34" s="1" t="s">
        <v>138</v>
      </c>
      <c r="D34" s="1" t="s">
        <v>160</v>
      </c>
      <c r="E34" s="1" t="s">
        <v>491</v>
      </c>
      <c r="F34" s="28">
        <v>7.9799999999999996E-2</v>
      </c>
    </row>
    <row r="35" spans="1:6" x14ac:dyDescent="0.25">
      <c r="A35" s="1" t="s">
        <v>139</v>
      </c>
      <c r="B35" s="1" t="s">
        <v>139</v>
      </c>
      <c r="D35" s="1" t="s">
        <v>48</v>
      </c>
      <c r="E35" s="1" t="s">
        <v>492</v>
      </c>
      <c r="F35" s="28">
        <v>4.6300000000000001E-2</v>
      </c>
    </row>
    <row r="36" spans="1:6" x14ac:dyDescent="0.25">
      <c r="A36" s="1" t="s">
        <v>123</v>
      </c>
      <c r="B36" s="1" t="s">
        <v>123</v>
      </c>
      <c r="D36" s="1" t="s">
        <v>69</v>
      </c>
      <c r="E36" s="1" t="s">
        <v>219</v>
      </c>
      <c r="F36" s="28">
        <v>2.6700000000000002E-2</v>
      </c>
    </row>
    <row r="37" spans="1:6" x14ac:dyDescent="0.25">
      <c r="A37" s="1" t="s">
        <v>122</v>
      </c>
      <c r="B37" s="1" t="s">
        <v>122</v>
      </c>
      <c r="D37" s="1" t="s">
        <v>70</v>
      </c>
      <c r="E37" s="1" t="s">
        <v>220</v>
      </c>
      <c r="F37" s="28">
        <v>2.92E-2</v>
      </c>
    </row>
    <row r="38" spans="1:6" x14ac:dyDescent="0.25">
      <c r="A38" s="1" t="s">
        <v>124</v>
      </c>
      <c r="B38" s="1" t="s">
        <v>124</v>
      </c>
      <c r="D38" s="1" t="s">
        <v>71</v>
      </c>
      <c r="E38" s="1" t="s">
        <v>221</v>
      </c>
      <c r="F38" s="28">
        <v>2.6499999999999999E-2</v>
      </c>
    </row>
    <row r="39" spans="1:6" x14ac:dyDescent="0.25">
      <c r="A39" s="1" t="s">
        <v>126</v>
      </c>
      <c r="B39" s="1" t="s">
        <v>126</v>
      </c>
      <c r="D39" s="1" t="s">
        <v>55</v>
      </c>
      <c r="E39" s="1" t="s">
        <v>493</v>
      </c>
      <c r="F39" s="28">
        <v>0.12</v>
      </c>
    </row>
    <row r="40" spans="1:6" x14ac:dyDescent="0.25">
      <c r="A40" s="1" t="s">
        <v>127</v>
      </c>
      <c r="B40" s="1" t="s">
        <v>127</v>
      </c>
      <c r="D40" s="1" t="s">
        <v>57</v>
      </c>
      <c r="E40" s="1" t="s">
        <v>222</v>
      </c>
      <c r="F40" s="28">
        <v>-6.6900000000000001E-2</v>
      </c>
    </row>
    <row r="41" spans="1:6" x14ac:dyDescent="0.25">
      <c r="A41" s="1" t="s">
        <v>128</v>
      </c>
      <c r="B41" s="1" t="s">
        <v>128</v>
      </c>
      <c r="D41" s="1" t="s">
        <v>58</v>
      </c>
      <c r="E41" s="1" t="s">
        <v>223</v>
      </c>
      <c r="F41" s="28">
        <v>4.3200000000000002E-2</v>
      </c>
    </row>
    <row r="42" spans="1:6" x14ac:dyDescent="0.25">
      <c r="A42" s="1" t="s">
        <v>129</v>
      </c>
      <c r="B42" s="1" t="s">
        <v>129</v>
      </c>
      <c r="D42" s="1" t="s">
        <v>32</v>
      </c>
      <c r="E42" s="1" t="s">
        <v>224</v>
      </c>
      <c r="F42" s="28">
        <v>4.5100000000000001E-2</v>
      </c>
    </row>
    <row r="43" spans="1:6" x14ac:dyDescent="0.25">
      <c r="A43" s="1" t="s">
        <v>130</v>
      </c>
      <c r="B43" s="1" t="s">
        <v>130</v>
      </c>
      <c r="D43" s="1" t="s">
        <v>78</v>
      </c>
      <c r="E43" s="1" t="s">
        <v>225</v>
      </c>
      <c r="F43" s="28">
        <v>-1.2200000000000001E-2</v>
      </c>
    </row>
    <row r="44" spans="1:6" x14ac:dyDescent="0.25">
      <c r="A44" s="1" t="s">
        <v>131</v>
      </c>
      <c r="B44" s="1" t="s">
        <v>131</v>
      </c>
      <c r="D44" s="1" t="s">
        <v>73</v>
      </c>
      <c r="E44" s="1" t="s">
        <v>226</v>
      </c>
      <c r="F44" s="28">
        <v>3.2500000000000001E-2</v>
      </c>
    </row>
    <row r="45" spans="1:6" x14ac:dyDescent="0.25">
      <c r="A45" s="1" t="s">
        <v>132</v>
      </c>
      <c r="B45" s="1" t="s">
        <v>132</v>
      </c>
      <c r="D45" s="1" t="s">
        <v>59</v>
      </c>
      <c r="E45" s="1" t="s">
        <v>227</v>
      </c>
      <c r="F45" s="28">
        <v>4.4999999999999998E-2</v>
      </c>
    </row>
    <row r="46" spans="1:6" x14ac:dyDescent="0.25">
      <c r="A46" s="1" t="s">
        <v>133</v>
      </c>
      <c r="B46" s="1" t="s">
        <v>133</v>
      </c>
      <c r="D46" s="1" t="s">
        <v>60</v>
      </c>
      <c r="E46" s="1" t="s">
        <v>228</v>
      </c>
      <c r="F46" s="28">
        <v>4.3499999999999997E-2</v>
      </c>
    </row>
    <row r="47" spans="1:6" x14ac:dyDescent="0.25">
      <c r="A47" s="1" t="s">
        <v>134</v>
      </c>
      <c r="B47" s="1" t="s">
        <v>134</v>
      </c>
      <c r="D47" s="1" t="s">
        <v>61</v>
      </c>
      <c r="E47" s="1" t="s">
        <v>229</v>
      </c>
      <c r="F47" s="28">
        <v>4.1500000000000002E-2</v>
      </c>
    </row>
    <row r="48" spans="1:6" x14ac:dyDescent="0.25">
      <c r="A48" s="1" t="s">
        <v>12</v>
      </c>
      <c r="B48" s="1" t="s">
        <v>12</v>
      </c>
      <c r="D48" s="1" t="s">
        <v>106</v>
      </c>
      <c r="E48" s="1" t="s">
        <v>231</v>
      </c>
      <c r="F48" s="28">
        <v>-1.43E-2</v>
      </c>
    </row>
    <row r="49" spans="1:6" x14ac:dyDescent="0.25">
      <c r="A49" s="1" t="s">
        <v>13</v>
      </c>
      <c r="B49" s="1" t="s">
        <v>13</v>
      </c>
      <c r="D49" s="1" t="s">
        <v>127</v>
      </c>
      <c r="E49" s="1" t="s">
        <v>233</v>
      </c>
      <c r="F49" s="28">
        <v>-1.0500000000000001E-2</v>
      </c>
    </row>
    <row r="50" spans="1:6" x14ac:dyDescent="0.25">
      <c r="A50" s="1" t="s">
        <v>25</v>
      </c>
      <c r="B50" s="1" t="s">
        <v>25</v>
      </c>
      <c r="D50" s="1" t="s">
        <v>46</v>
      </c>
      <c r="E50" s="1" t="s">
        <v>234</v>
      </c>
      <c r="F50" s="28">
        <v>5.6099999999999997E-2</v>
      </c>
    </row>
    <row r="51" spans="1:6" x14ac:dyDescent="0.25">
      <c r="A51" s="1" t="s">
        <v>125</v>
      </c>
      <c r="B51" s="1" t="s">
        <v>125</v>
      </c>
      <c r="D51" s="1" t="s">
        <v>47</v>
      </c>
      <c r="E51" s="1" t="s">
        <v>235</v>
      </c>
      <c r="F51" s="28">
        <v>5.6099999999999997E-2</v>
      </c>
    </row>
    <row r="52" spans="1:6" x14ac:dyDescent="0.25">
      <c r="A52" s="1" t="s">
        <v>33</v>
      </c>
      <c r="B52" s="1" t="s">
        <v>33</v>
      </c>
      <c r="D52" s="1" t="s">
        <v>79</v>
      </c>
      <c r="E52" s="1" t="s">
        <v>237</v>
      </c>
      <c r="F52" s="28">
        <v>5.74E-2</v>
      </c>
    </row>
    <row r="53" spans="1:6" x14ac:dyDescent="0.25">
      <c r="A53" s="1" t="s">
        <v>158</v>
      </c>
      <c r="B53" s="1" t="s">
        <v>158</v>
      </c>
      <c r="D53" s="1" t="s">
        <v>43</v>
      </c>
      <c r="E53" s="1" t="s">
        <v>514</v>
      </c>
      <c r="F53" s="28">
        <v>-0.12</v>
      </c>
    </row>
    <row r="54" spans="1:6" x14ac:dyDescent="0.25">
      <c r="A54" s="1" t="s">
        <v>34</v>
      </c>
      <c r="B54" s="1" t="s">
        <v>215</v>
      </c>
      <c r="D54" s="1" t="s">
        <v>119</v>
      </c>
      <c r="E54" s="1" t="s">
        <v>238</v>
      </c>
      <c r="F54" s="28">
        <v>5.3800000000000001E-2</v>
      </c>
    </row>
    <row r="55" spans="1:6" x14ac:dyDescent="0.25">
      <c r="A55" s="1" t="s">
        <v>35</v>
      </c>
      <c r="B55" s="1" t="s">
        <v>215</v>
      </c>
      <c r="D55" s="1" t="s">
        <v>84</v>
      </c>
      <c r="E55" s="1" t="s">
        <v>239</v>
      </c>
      <c r="F55" s="28">
        <v>8.48E-2</v>
      </c>
    </row>
    <row r="56" spans="1:6" x14ac:dyDescent="0.25">
      <c r="A56" s="1" t="s">
        <v>85</v>
      </c>
      <c r="B56" s="1" t="s">
        <v>85</v>
      </c>
      <c r="D56" s="1" t="s">
        <v>92</v>
      </c>
      <c r="E56" s="1" t="s">
        <v>240</v>
      </c>
      <c r="F56" s="28">
        <v>-0.1082</v>
      </c>
    </row>
    <row r="57" spans="1:6" x14ac:dyDescent="0.25">
      <c r="A57" s="1" t="s">
        <v>72</v>
      </c>
      <c r="B57" s="1" t="s">
        <v>72</v>
      </c>
      <c r="D57" s="1" t="s">
        <v>128</v>
      </c>
      <c r="E57" s="1" t="s">
        <v>241</v>
      </c>
      <c r="F57" s="28">
        <v>-4.4000000000000003E-3</v>
      </c>
    </row>
    <row r="58" spans="1:6" x14ac:dyDescent="0.25">
      <c r="A58" s="1" t="s">
        <v>45</v>
      </c>
      <c r="B58" s="1" t="s">
        <v>45</v>
      </c>
      <c r="D58" s="1" t="s">
        <v>161</v>
      </c>
      <c r="E58" s="1" t="s">
        <v>242</v>
      </c>
      <c r="F58" s="28">
        <v>6.6299999999999998E-2</v>
      </c>
    </row>
    <row r="59" spans="1:6" x14ac:dyDescent="0.25">
      <c r="A59" s="1" t="s">
        <v>159</v>
      </c>
      <c r="B59" s="1" t="s">
        <v>159</v>
      </c>
      <c r="D59" s="1" t="s">
        <v>162</v>
      </c>
      <c r="E59" s="1" t="s">
        <v>243</v>
      </c>
      <c r="F59" s="28">
        <v>6.8400000000000002E-2</v>
      </c>
    </row>
    <row r="60" spans="1:6" x14ac:dyDescent="0.25">
      <c r="A60" s="1" t="s">
        <v>230</v>
      </c>
      <c r="B60" s="1" t="s">
        <v>230</v>
      </c>
      <c r="D60" s="1" t="s">
        <v>129</v>
      </c>
      <c r="E60" s="1" t="s">
        <v>244</v>
      </c>
      <c r="F60" s="28">
        <v>5.1700000000000003E-2</v>
      </c>
    </row>
    <row r="61" spans="1:6" x14ac:dyDescent="0.25">
      <c r="A61" s="1" t="s">
        <v>501</v>
      </c>
      <c r="B61" s="1" t="s">
        <v>230</v>
      </c>
      <c r="D61" s="1" t="s">
        <v>81</v>
      </c>
      <c r="E61" s="1" t="s">
        <v>245</v>
      </c>
      <c r="F61" s="28">
        <v>1.2500000000000001E-2</v>
      </c>
    </row>
    <row r="62" spans="1:6" x14ac:dyDescent="0.25">
      <c r="A62" s="1" t="s">
        <v>232</v>
      </c>
      <c r="B62" s="1" t="s">
        <v>232</v>
      </c>
      <c r="D62" s="1" t="s">
        <v>130</v>
      </c>
      <c r="E62" s="1" t="s">
        <v>247</v>
      </c>
      <c r="F62" s="28">
        <v>-4.1000000000000003E-3</v>
      </c>
    </row>
    <row r="63" spans="1:6" x14ac:dyDescent="0.25">
      <c r="A63" s="1" t="s">
        <v>160</v>
      </c>
      <c r="B63" s="1" t="s">
        <v>160</v>
      </c>
      <c r="D63" s="1" t="s">
        <v>63</v>
      </c>
      <c r="E63" s="1" t="s">
        <v>248</v>
      </c>
      <c r="F63" s="28">
        <v>6.7100000000000007E-2</v>
      </c>
    </row>
    <row r="64" spans="1:6" x14ac:dyDescent="0.25">
      <c r="A64" s="1" t="s">
        <v>48</v>
      </c>
      <c r="B64" s="1" t="s">
        <v>48</v>
      </c>
      <c r="D64" s="1" t="s">
        <v>64</v>
      </c>
      <c r="E64" s="1" t="s">
        <v>249</v>
      </c>
      <c r="F64" s="28">
        <v>6.8900000000000003E-2</v>
      </c>
    </row>
    <row r="65" spans="1:6" x14ac:dyDescent="0.25">
      <c r="A65" s="1" t="s">
        <v>236</v>
      </c>
      <c r="B65" s="1" t="s">
        <v>236</v>
      </c>
      <c r="D65" s="1" t="s">
        <v>121</v>
      </c>
      <c r="E65" s="1" t="s">
        <v>250</v>
      </c>
      <c r="F65" s="28">
        <v>5.6000000000000001E-2</v>
      </c>
    </row>
    <row r="66" spans="1:6" x14ac:dyDescent="0.25">
      <c r="A66" s="1" t="s">
        <v>69</v>
      </c>
      <c r="B66" s="1" t="s">
        <v>69</v>
      </c>
      <c r="D66" s="1" t="s">
        <v>88</v>
      </c>
      <c r="E66" s="1" t="s">
        <v>252</v>
      </c>
      <c r="F66" s="28">
        <v>4.6399999999999997E-2</v>
      </c>
    </row>
    <row r="67" spans="1:6" x14ac:dyDescent="0.25">
      <c r="A67" s="1" t="s">
        <v>70</v>
      </c>
      <c r="B67" s="1" t="s">
        <v>70</v>
      </c>
      <c r="D67" s="1" t="s">
        <v>91</v>
      </c>
      <c r="E67" s="1" t="s">
        <v>253</v>
      </c>
      <c r="F67" s="28">
        <v>3.9100000000000003E-2</v>
      </c>
    </row>
    <row r="68" spans="1:6" x14ac:dyDescent="0.25">
      <c r="A68" s="1" t="s">
        <v>71</v>
      </c>
      <c r="B68" s="1" t="s">
        <v>71</v>
      </c>
      <c r="D68" s="1" t="s">
        <v>111</v>
      </c>
      <c r="E68" s="1" t="s">
        <v>254</v>
      </c>
      <c r="F68" s="28">
        <v>5.8799999999999998E-2</v>
      </c>
    </row>
    <row r="69" spans="1:6" x14ac:dyDescent="0.25">
      <c r="A69" s="1" t="s">
        <v>55</v>
      </c>
      <c r="B69" s="1" t="s">
        <v>55</v>
      </c>
      <c r="D69" s="1" t="s">
        <v>140</v>
      </c>
      <c r="E69" s="1" t="s">
        <v>255</v>
      </c>
      <c r="F69" s="28">
        <v>4.41E-2</v>
      </c>
    </row>
    <row r="70" spans="1:6" x14ac:dyDescent="0.25">
      <c r="A70" s="1" t="s">
        <v>57</v>
      </c>
      <c r="B70" s="1" t="s">
        <v>57</v>
      </c>
      <c r="D70" s="1" t="s">
        <v>83</v>
      </c>
      <c r="E70" s="1" t="s">
        <v>256</v>
      </c>
      <c r="F70" s="28">
        <v>5.2699999999999997E-2</v>
      </c>
    </row>
    <row r="71" spans="1:6" x14ac:dyDescent="0.25">
      <c r="A71" s="1" t="s">
        <v>58</v>
      </c>
      <c r="B71" s="1" t="s">
        <v>58</v>
      </c>
      <c r="D71" s="1" t="s">
        <v>22</v>
      </c>
      <c r="E71" s="1" t="s">
        <v>257</v>
      </c>
      <c r="F71" s="28">
        <v>1.5100000000000001E-2</v>
      </c>
    </row>
    <row r="72" spans="1:6" x14ac:dyDescent="0.25">
      <c r="A72" s="1" t="s">
        <v>32</v>
      </c>
      <c r="B72" s="1" t="s">
        <v>32</v>
      </c>
      <c r="D72" s="1" t="s">
        <v>101</v>
      </c>
      <c r="E72" s="1" t="s">
        <v>494</v>
      </c>
      <c r="F72" s="28">
        <v>-0.12</v>
      </c>
    </row>
    <row r="73" spans="1:6" x14ac:dyDescent="0.25">
      <c r="A73" s="1" t="s">
        <v>80</v>
      </c>
      <c r="B73" s="1" t="s">
        <v>80</v>
      </c>
      <c r="D73" s="1" t="s">
        <v>82</v>
      </c>
      <c r="E73" s="1" t="s">
        <v>258</v>
      </c>
      <c r="F73" s="28">
        <v>-0.12</v>
      </c>
    </row>
    <row r="74" spans="1:6" x14ac:dyDescent="0.25">
      <c r="A74" s="1" t="s">
        <v>78</v>
      </c>
      <c r="B74" s="1" t="s">
        <v>78</v>
      </c>
      <c r="D74" s="1" t="s">
        <v>103</v>
      </c>
      <c r="E74" s="1" t="s">
        <v>259</v>
      </c>
      <c r="F74" s="28">
        <v>-9.4999999999999998E-3</v>
      </c>
    </row>
    <row r="75" spans="1:6" x14ac:dyDescent="0.25">
      <c r="A75" s="1" t="s">
        <v>73</v>
      </c>
      <c r="B75" s="1" t="s">
        <v>73</v>
      </c>
      <c r="D75" s="1" t="s">
        <v>104</v>
      </c>
      <c r="E75" s="1" t="s">
        <v>260</v>
      </c>
      <c r="F75" s="28">
        <v>6.0100000000000001E-2</v>
      </c>
    </row>
    <row r="76" spans="1:6" x14ac:dyDescent="0.25">
      <c r="A76" s="1" t="s">
        <v>68</v>
      </c>
      <c r="B76" s="1" t="s">
        <v>68</v>
      </c>
      <c r="D76" s="1" t="s">
        <v>49</v>
      </c>
      <c r="E76" s="1" t="s">
        <v>261</v>
      </c>
      <c r="F76" s="28">
        <v>2.2599999999999999E-2</v>
      </c>
    </row>
    <row r="77" spans="1:6" x14ac:dyDescent="0.25">
      <c r="A77" s="1" t="s">
        <v>59</v>
      </c>
      <c r="B77" s="1" t="s">
        <v>59</v>
      </c>
      <c r="D77" s="1" t="s">
        <v>50</v>
      </c>
      <c r="E77" s="1" t="s">
        <v>262</v>
      </c>
      <c r="F77" s="28">
        <v>-0.12</v>
      </c>
    </row>
    <row r="78" spans="1:6" x14ac:dyDescent="0.25">
      <c r="A78" s="1" t="s">
        <v>60</v>
      </c>
      <c r="B78" s="1" t="s">
        <v>60</v>
      </c>
      <c r="D78" s="1" t="s">
        <v>56</v>
      </c>
      <c r="E78" s="1" t="s">
        <v>263</v>
      </c>
      <c r="F78" s="28">
        <v>0.113</v>
      </c>
    </row>
    <row r="79" spans="1:6" x14ac:dyDescent="0.25">
      <c r="A79" s="1" t="s">
        <v>61</v>
      </c>
      <c r="B79" s="1" t="s">
        <v>61</v>
      </c>
      <c r="D79" s="1" t="s">
        <v>131</v>
      </c>
      <c r="E79" s="1" t="s">
        <v>264</v>
      </c>
      <c r="F79" s="28">
        <v>2.7300000000000001E-2</v>
      </c>
    </row>
    <row r="80" spans="1:6" x14ac:dyDescent="0.25">
      <c r="A80" s="1" t="s">
        <v>251</v>
      </c>
      <c r="B80" s="1" t="s">
        <v>251</v>
      </c>
      <c r="D80" s="1" t="s">
        <v>11</v>
      </c>
      <c r="E80" s="1" t="s">
        <v>495</v>
      </c>
      <c r="F80" s="28">
        <v>2.6499999999999999E-2</v>
      </c>
    </row>
    <row r="81" spans="1:6" x14ac:dyDescent="0.25">
      <c r="A81" s="1" t="s">
        <v>106</v>
      </c>
      <c r="B81" s="1" t="s">
        <v>106</v>
      </c>
      <c r="D81" s="1" t="s">
        <v>279</v>
      </c>
      <c r="E81" s="1" t="s">
        <v>496</v>
      </c>
      <c r="F81" s="28">
        <v>4.1000000000000002E-2</v>
      </c>
    </row>
    <row r="82" spans="1:6" x14ac:dyDescent="0.25">
      <c r="A82" s="1" t="s">
        <v>46</v>
      </c>
      <c r="B82" s="1" t="s">
        <v>46</v>
      </c>
      <c r="D82" s="1" t="s">
        <v>281</v>
      </c>
      <c r="E82" s="1" t="s">
        <v>497</v>
      </c>
      <c r="F82" s="28">
        <v>-2.01E-2</v>
      </c>
    </row>
    <row r="83" spans="1:6" x14ac:dyDescent="0.25">
      <c r="A83" s="1" t="s">
        <v>47</v>
      </c>
      <c r="B83" s="1" t="s">
        <v>47</v>
      </c>
      <c r="D83" s="1" t="s">
        <v>283</v>
      </c>
      <c r="E83" s="1" t="s">
        <v>498</v>
      </c>
      <c r="F83" s="28">
        <v>4.1000000000000002E-2</v>
      </c>
    </row>
    <row r="84" spans="1:6" x14ac:dyDescent="0.25">
      <c r="A84" s="1" t="s">
        <v>79</v>
      </c>
      <c r="B84" s="1" t="s">
        <v>79</v>
      </c>
      <c r="D84" s="1" t="s">
        <v>51</v>
      </c>
      <c r="E84" s="1" t="s">
        <v>265</v>
      </c>
      <c r="F84" s="28">
        <v>-5.91E-2</v>
      </c>
    </row>
    <row r="85" spans="1:6" x14ac:dyDescent="0.25">
      <c r="A85" s="1" t="s">
        <v>43</v>
      </c>
      <c r="B85" s="1" t="s">
        <v>43</v>
      </c>
      <c r="D85" s="1" t="s">
        <v>52</v>
      </c>
      <c r="E85" s="1" t="s">
        <v>499</v>
      </c>
      <c r="F85" s="28">
        <v>-0.1153</v>
      </c>
    </row>
    <row r="86" spans="1:6" x14ac:dyDescent="0.25">
      <c r="A86" s="1" t="s">
        <v>119</v>
      </c>
      <c r="B86" s="1" t="s">
        <v>119</v>
      </c>
      <c r="D86" s="1" t="s">
        <v>132</v>
      </c>
      <c r="E86" s="1" t="s">
        <v>266</v>
      </c>
      <c r="F86" s="28">
        <v>-6.9999999999999999E-4</v>
      </c>
    </row>
    <row r="87" spans="1:6" x14ac:dyDescent="0.25">
      <c r="A87" s="1" t="s">
        <v>84</v>
      </c>
      <c r="B87" s="1" t="s">
        <v>84</v>
      </c>
      <c r="D87" s="1" t="s">
        <v>112</v>
      </c>
      <c r="E87" s="1" t="s">
        <v>267</v>
      </c>
      <c r="F87" s="28">
        <v>6.7599999999999993E-2</v>
      </c>
    </row>
    <row r="88" spans="1:6" x14ac:dyDescent="0.25">
      <c r="A88" s="1" t="s">
        <v>92</v>
      </c>
      <c r="B88" s="1" t="s">
        <v>92</v>
      </c>
      <c r="D88" s="1" t="s">
        <v>113</v>
      </c>
      <c r="E88" s="1" t="s">
        <v>268</v>
      </c>
      <c r="F88" s="28">
        <v>3.1199999999999999E-2</v>
      </c>
    </row>
    <row r="89" spans="1:6" x14ac:dyDescent="0.25">
      <c r="A89" s="1" t="s">
        <v>161</v>
      </c>
      <c r="B89" s="1" t="s">
        <v>161</v>
      </c>
      <c r="D89" s="1" t="s">
        <v>114</v>
      </c>
      <c r="E89" s="1" t="s">
        <v>269</v>
      </c>
      <c r="F89" s="28">
        <v>3.95E-2</v>
      </c>
    </row>
    <row r="90" spans="1:6" x14ac:dyDescent="0.25">
      <c r="A90" s="1" t="s">
        <v>162</v>
      </c>
      <c r="B90" s="1" t="s">
        <v>162</v>
      </c>
      <c r="D90" s="1" t="s">
        <v>115</v>
      </c>
      <c r="E90" s="1" t="s">
        <v>270</v>
      </c>
      <c r="F90" s="28">
        <v>2.0400000000000001E-2</v>
      </c>
    </row>
    <row r="91" spans="1:6" x14ac:dyDescent="0.25">
      <c r="A91" s="1" t="s">
        <v>81</v>
      </c>
      <c r="B91" s="1" t="s">
        <v>81</v>
      </c>
      <c r="D91" s="1" t="s">
        <v>120</v>
      </c>
      <c r="E91" s="1" t="s">
        <v>271</v>
      </c>
      <c r="F91" s="28">
        <v>6.9900000000000004E-2</v>
      </c>
    </row>
    <row r="92" spans="1:6" x14ac:dyDescent="0.25">
      <c r="A92" s="1" t="s">
        <v>246</v>
      </c>
      <c r="B92" s="1" t="s">
        <v>246</v>
      </c>
      <c r="D92" s="1" t="s">
        <v>116</v>
      </c>
      <c r="E92" s="1" t="s">
        <v>272</v>
      </c>
      <c r="F92" s="28">
        <v>4.3799999999999999E-2</v>
      </c>
    </row>
    <row r="93" spans="1:6" x14ac:dyDescent="0.25">
      <c r="A93" s="1" t="s">
        <v>22</v>
      </c>
      <c r="B93" s="1" t="s">
        <v>22</v>
      </c>
      <c r="D93" s="1" t="s">
        <v>26</v>
      </c>
      <c r="E93" s="1" t="s">
        <v>273</v>
      </c>
      <c r="F93" s="28">
        <v>7.8299999999999995E-2</v>
      </c>
    </row>
    <row r="94" spans="1:6" x14ac:dyDescent="0.25">
      <c r="A94" s="1" t="s">
        <v>63</v>
      </c>
      <c r="B94" s="1" t="s">
        <v>63</v>
      </c>
      <c r="D94" s="1" t="s">
        <v>27</v>
      </c>
      <c r="E94" s="1" t="s">
        <v>274</v>
      </c>
      <c r="F94" s="28">
        <v>8.3500000000000005E-2</v>
      </c>
    </row>
    <row r="95" spans="1:6" x14ac:dyDescent="0.25">
      <c r="A95" s="1" t="s">
        <v>64</v>
      </c>
      <c r="B95" s="1" t="s">
        <v>64</v>
      </c>
      <c r="D95" s="1" t="s">
        <v>23</v>
      </c>
      <c r="E95" s="1" t="s">
        <v>275</v>
      </c>
      <c r="F95" s="28">
        <v>4.3799999999999999E-2</v>
      </c>
    </row>
    <row r="96" spans="1:6" x14ac:dyDescent="0.25">
      <c r="A96" s="1" t="s">
        <v>121</v>
      </c>
      <c r="B96" s="1" t="s">
        <v>121</v>
      </c>
      <c r="D96" s="1" t="s">
        <v>24</v>
      </c>
      <c r="E96" s="1" t="s">
        <v>276</v>
      </c>
      <c r="F96" s="28">
        <v>4.1300000000000003E-2</v>
      </c>
    </row>
    <row r="97" spans="1:6" x14ac:dyDescent="0.25">
      <c r="A97" s="1" t="s">
        <v>88</v>
      </c>
      <c r="B97" s="1" t="s">
        <v>88</v>
      </c>
      <c r="D97" s="1" t="s">
        <v>28</v>
      </c>
      <c r="E97" s="1" t="s">
        <v>277</v>
      </c>
      <c r="F97" s="28">
        <v>4.2799999999999998E-2</v>
      </c>
    </row>
    <row r="98" spans="1:6" x14ac:dyDescent="0.25">
      <c r="A98" s="1" t="s">
        <v>44</v>
      </c>
      <c r="B98" s="1" t="s">
        <v>44</v>
      </c>
      <c r="D98" s="1" t="s">
        <v>29</v>
      </c>
      <c r="E98" s="1" t="s">
        <v>278</v>
      </c>
      <c r="F98" s="28">
        <v>4.0399999999999998E-2</v>
      </c>
    </row>
    <row r="99" spans="1:6" x14ac:dyDescent="0.25">
      <c r="A99" s="1" t="s">
        <v>91</v>
      </c>
      <c r="B99" s="1" t="s">
        <v>91</v>
      </c>
      <c r="D99" s="1" t="s">
        <v>30</v>
      </c>
      <c r="E99" s="1" t="s">
        <v>280</v>
      </c>
      <c r="F99" s="28">
        <v>6.0199999999999997E-2</v>
      </c>
    </row>
    <row r="100" spans="1:6" x14ac:dyDescent="0.25">
      <c r="A100" s="1" t="s">
        <v>111</v>
      </c>
      <c r="B100" s="1" t="s">
        <v>111</v>
      </c>
      <c r="D100" s="1" t="s">
        <v>31</v>
      </c>
      <c r="E100" s="1" t="s">
        <v>282</v>
      </c>
      <c r="F100" s="28">
        <v>5.5100000000000003E-2</v>
      </c>
    </row>
    <row r="101" spans="1:6" x14ac:dyDescent="0.25">
      <c r="A101" s="1" t="s">
        <v>140</v>
      </c>
      <c r="B101" s="1" t="s">
        <v>140</v>
      </c>
      <c r="D101" s="1" t="s">
        <v>117</v>
      </c>
      <c r="E101" s="1" t="s">
        <v>284</v>
      </c>
      <c r="F101" s="28">
        <v>-1.6299999999999999E-2</v>
      </c>
    </row>
    <row r="102" spans="1:6" x14ac:dyDescent="0.25">
      <c r="A102" s="1" t="s">
        <v>83</v>
      </c>
      <c r="B102" s="1" t="s">
        <v>83</v>
      </c>
      <c r="D102" s="1" t="s">
        <v>133</v>
      </c>
      <c r="E102" s="1" t="s">
        <v>286</v>
      </c>
      <c r="F102" s="28">
        <v>-9.9000000000000008E-3</v>
      </c>
    </row>
    <row r="103" spans="1:6" x14ac:dyDescent="0.25">
      <c r="A103" s="1" t="s">
        <v>101</v>
      </c>
      <c r="B103" s="1" t="s">
        <v>101</v>
      </c>
      <c r="D103" s="1" t="s">
        <v>305</v>
      </c>
      <c r="E103" s="1" t="s">
        <v>515</v>
      </c>
      <c r="F103" s="28">
        <v>4.1000000000000002E-2</v>
      </c>
    </row>
    <row r="104" spans="1:6" x14ac:dyDescent="0.25">
      <c r="A104" s="1" t="s">
        <v>82</v>
      </c>
      <c r="B104" s="1" t="s">
        <v>82</v>
      </c>
      <c r="D104" s="1" t="s">
        <v>306</v>
      </c>
      <c r="E104" s="1" t="s">
        <v>516</v>
      </c>
      <c r="F104" s="28">
        <v>4.1000000000000002E-2</v>
      </c>
    </row>
    <row r="105" spans="1:6" x14ac:dyDescent="0.25">
      <c r="A105" s="1" t="s">
        <v>102</v>
      </c>
      <c r="B105" s="1" t="s">
        <v>102</v>
      </c>
      <c r="D105" s="1" t="s">
        <v>65</v>
      </c>
      <c r="E105" s="1" t="s">
        <v>287</v>
      </c>
      <c r="F105" s="28">
        <v>-1.5E-3</v>
      </c>
    </row>
    <row r="106" spans="1:6" x14ac:dyDescent="0.25">
      <c r="A106" s="1" t="s">
        <v>103</v>
      </c>
      <c r="B106" s="1" t="s">
        <v>103</v>
      </c>
      <c r="D106" s="1" t="s">
        <v>118</v>
      </c>
      <c r="E106" s="1" t="s">
        <v>288</v>
      </c>
      <c r="F106" s="28">
        <v>1.6799999999999999E-2</v>
      </c>
    </row>
    <row r="107" spans="1:6" x14ac:dyDescent="0.25">
      <c r="A107" s="1" t="s">
        <v>104</v>
      </c>
      <c r="B107" s="1" t="s">
        <v>104</v>
      </c>
      <c r="D107" s="1" t="s">
        <v>141</v>
      </c>
      <c r="E107" s="1" t="s">
        <v>289</v>
      </c>
      <c r="F107" s="28">
        <v>-1.43E-2</v>
      </c>
    </row>
    <row r="108" spans="1:6" x14ac:dyDescent="0.25">
      <c r="A108" s="1" t="s">
        <v>49</v>
      </c>
      <c r="B108" s="1" t="s">
        <v>49</v>
      </c>
      <c r="D108" s="1" t="s">
        <v>142</v>
      </c>
      <c r="E108" s="1" t="s">
        <v>290</v>
      </c>
      <c r="F108" s="28">
        <v>3.6299999999999999E-2</v>
      </c>
    </row>
    <row r="109" spans="1:6" x14ac:dyDescent="0.25">
      <c r="A109" s="1" t="s">
        <v>105</v>
      </c>
      <c r="B109" s="1" t="s">
        <v>105</v>
      </c>
      <c r="D109" s="1" t="s">
        <v>134</v>
      </c>
      <c r="E109" s="1" t="s">
        <v>291</v>
      </c>
      <c r="F109" s="28">
        <v>5.8299999999999998E-2</v>
      </c>
    </row>
    <row r="110" spans="1:6" x14ac:dyDescent="0.25">
      <c r="A110" s="1" t="s">
        <v>50</v>
      </c>
      <c r="B110" s="1" t="s">
        <v>50</v>
      </c>
      <c r="D110" s="1" t="s">
        <v>53</v>
      </c>
      <c r="E110" s="1" t="s">
        <v>292</v>
      </c>
      <c r="F110" s="28">
        <v>-2.52E-2</v>
      </c>
    </row>
    <row r="111" spans="1:6" x14ac:dyDescent="0.25">
      <c r="A111" s="1" t="s">
        <v>56</v>
      </c>
      <c r="B111" s="1" t="s">
        <v>56</v>
      </c>
      <c r="D111" s="1" t="s">
        <v>54</v>
      </c>
      <c r="E111" s="1" t="s">
        <v>293</v>
      </c>
      <c r="F111" s="28">
        <v>-9.9000000000000008E-3</v>
      </c>
    </row>
    <row r="112" spans="1:6" x14ac:dyDescent="0.25">
      <c r="A112" s="1" t="s">
        <v>11</v>
      </c>
      <c r="B112" s="1" t="s">
        <v>11</v>
      </c>
      <c r="D112" s="1" t="s">
        <v>87</v>
      </c>
      <c r="E112" s="1" t="s">
        <v>294</v>
      </c>
      <c r="F112" s="28">
        <v>-9.0800000000000006E-2</v>
      </c>
    </row>
    <row r="113" spans="1:6" x14ac:dyDescent="0.25">
      <c r="A113" s="1" t="s">
        <v>279</v>
      </c>
      <c r="B113" s="1" t="s">
        <v>279</v>
      </c>
      <c r="D113" s="1" t="s">
        <v>295</v>
      </c>
      <c r="E113" s="1" t="s">
        <v>296</v>
      </c>
      <c r="F113" s="28">
        <v>7.9000000000000008E-3</v>
      </c>
    </row>
    <row r="114" spans="1:6" x14ac:dyDescent="0.25">
      <c r="A114" s="1" t="s">
        <v>281</v>
      </c>
      <c r="B114" s="1" t="s">
        <v>281</v>
      </c>
      <c r="D114" s="1" t="s">
        <v>297</v>
      </c>
      <c r="E114" s="1" t="s">
        <v>298</v>
      </c>
      <c r="F114" s="28">
        <v>5.1000000000000004E-3</v>
      </c>
    </row>
    <row r="115" spans="1:6" x14ac:dyDescent="0.25">
      <c r="A115" s="1" t="s">
        <v>283</v>
      </c>
      <c r="B115" s="1" t="s">
        <v>283</v>
      </c>
      <c r="D115" s="1" t="s">
        <v>301</v>
      </c>
      <c r="E115" s="1" t="s">
        <v>302</v>
      </c>
      <c r="F115" s="28">
        <v>2.2800000000000001E-2</v>
      </c>
    </row>
    <row r="116" spans="1:6" x14ac:dyDescent="0.25">
      <c r="A116" s="1" t="s">
        <v>51</v>
      </c>
      <c r="B116" s="1" t="s">
        <v>51</v>
      </c>
      <c r="D116" s="1" t="s">
        <v>303</v>
      </c>
      <c r="E116" s="1" t="s">
        <v>304</v>
      </c>
      <c r="F116" s="28">
        <v>5.4399999999999997E-2</v>
      </c>
    </row>
    <row r="117" spans="1:6" x14ac:dyDescent="0.25">
      <c r="A117" s="1" t="s">
        <v>285</v>
      </c>
      <c r="B117" s="1" t="s">
        <v>285</v>
      </c>
    </row>
    <row r="118" spans="1:6" x14ac:dyDescent="0.25">
      <c r="A118" s="1" t="s">
        <v>52</v>
      </c>
      <c r="B118" s="1" t="s">
        <v>52</v>
      </c>
    </row>
    <row r="119" spans="1:6" x14ac:dyDescent="0.25">
      <c r="A119" s="1" t="s">
        <v>86</v>
      </c>
      <c r="B119" s="1" t="s">
        <v>86</v>
      </c>
    </row>
    <row r="120" spans="1:6" x14ac:dyDescent="0.25">
      <c r="A120" s="1" t="s">
        <v>112</v>
      </c>
      <c r="B120" s="1" t="s">
        <v>112</v>
      </c>
    </row>
    <row r="121" spans="1:6" x14ac:dyDescent="0.25">
      <c r="A121" s="1" t="s">
        <v>114</v>
      </c>
      <c r="B121" s="1" t="s">
        <v>114</v>
      </c>
    </row>
    <row r="122" spans="1:6" x14ac:dyDescent="0.25">
      <c r="A122" s="1" t="s">
        <v>115</v>
      </c>
      <c r="B122" s="1" t="s">
        <v>115</v>
      </c>
    </row>
    <row r="123" spans="1:6" x14ac:dyDescent="0.25">
      <c r="A123" s="1" t="s">
        <v>120</v>
      </c>
      <c r="B123" s="1" t="s">
        <v>120</v>
      </c>
    </row>
    <row r="124" spans="1:6" x14ac:dyDescent="0.25">
      <c r="A124" s="1" t="s">
        <v>26</v>
      </c>
      <c r="B124" s="1" t="s">
        <v>26</v>
      </c>
    </row>
    <row r="125" spans="1:6" x14ac:dyDescent="0.25">
      <c r="A125" s="1" t="s">
        <v>27</v>
      </c>
      <c r="B125" s="1" t="s">
        <v>27</v>
      </c>
    </row>
    <row r="126" spans="1:6" x14ac:dyDescent="0.25">
      <c r="A126" s="1" t="s">
        <v>23</v>
      </c>
      <c r="B126" s="1" t="s">
        <v>23</v>
      </c>
    </row>
    <row r="127" spans="1:6" x14ac:dyDescent="0.25">
      <c r="A127" s="1" t="s">
        <v>24</v>
      </c>
      <c r="B127" s="1" t="s">
        <v>24</v>
      </c>
    </row>
    <row r="128" spans="1:6" x14ac:dyDescent="0.25">
      <c r="A128" s="1" t="s">
        <v>28</v>
      </c>
      <c r="B128" s="1" t="s">
        <v>28</v>
      </c>
    </row>
    <row r="129" spans="1:2" x14ac:dyDescent="0.25">
      <c r="A129" s="1" t="s">
        <v>29</v>
      </c>
      <c r="B129" s="1" t="s">
        <v>29</v>
      </c>
    </row>
    <row r="130" spans="1:2" x14ac:dyDescent="0.25">
      <c r="A130" s="1" t="s">
        <v>30</v>
      </c>
      <c r="B130" s="1" t="s">
        <v>30</v>
      </c>
    </row>
    <row r="131" spans="1:2" x14ac:dyDescent="0.25">
      <c r="A131" s="1" t="s">
        <v>31</v>
      </c>
      <c r="B131" s="1" t="s">
        <v>31</v>
      </c>
    </row>
    <row r="132" spans="1:2" x14ac:dyDescent="0.25">
      <c r="A132" s="1" t="s">
        <v>117</v>
      </c>
      <c r="B132" s="1" t="s">
        <v>117</v>
      </c>
    </row>
    <row r="133" spans="1:2" x14ac:dyDescent="0.25">
      <c r="A133" s="1" t="s">
        <v>116</v>
      </c>
      <c r="B133" s="1" t="s">
        <v>116</v>
      </c>
    </row>
    <row r="134" spans="1:2" x14ac:dyDescent="0.25">
      <c r="A134" s="1" t="s">
        <v>163</v>
      </c>
      <c r="B134" s="1" t="s">
        <v>163</v>
      </c>
    </row>
    <row r="135" spans="1:2" x14ac:dyDescent="0.25">
      <c r="A135" s="1" t="s">
        <v>305</v>
      </c>
      <c r="B135" s="1" t="s">
        <v>305</v>
      </c>
    </row>
    <row r="136" spans="1:2" x14ac:dyDescent="0.25">
      <c r="A136" s="1" t="s">
        <v>306</v>
      </c>
      <c r="B136" s="1" t="s">
        <v>306</v>
      </c>
    </row>
    <row r="137" spans="1:2" x14ac:dyDescent="0.25">
      <c r="A137" s="1" t="s">
        <v>113</v>
      </c>
      <c r="B137" s="1" t="s">
        <v>113</v>
      </c>
    </row>
    <row r="138" spans="1:2" x14ac:dyDescent="0.25">
      <c r="A138" s="1" t="s">
        <v>65</v>
      </c>
      <c r="B138" s="1" t="s">
        <v>65</v>
      </c>
    </row>
    <row r="139" spans="1:2" x14ac:dyDescent="0.25">
      <c r="A139" s="1" t="s">
        <v>118</v>
      </c>
      <c r="B139" s="1" t="s">
        <v>118</v>
      </c>
    </row>
    <row r="140" spans="1:2" x14ac:dyDescent="0.25">
      <c r="A140" s="1" t="s">
        <v>307</v>
      </c>
      <c r="B140" s="1" t="s">
        <v>307</v>
      </c>
    </row>
    <row r="141" spans="1:2" x14ac:dyDescent="0.25">
      <c r="A141" s="1" t="s">
        <v>141</v>
      </c>
      <c r="B141" s="1" t="s">
        <v>141</v>
      </c>
    </row>
    <row r="142" spans="1:2" x14ac:dyDescent="0.25">
      <c r="A142" s="1" t="s">
        <v>142</v>
      </c>
      <c r="B142" s="1" t="s">
        <v>142</v>
      </c>
    </row>
    <row r="143" spans="1:2" x14ac:dyDescent="0.25">
      <c r="A143" s="1" t="s">
        <v>53</v>
      </c>
      <c r="B143" s="1" t="s">
        <v>53</v>
      </c>
    </row>
    <row r="144" spans="1:2" x14ac:dyDescent="0.25">
      <c r="A144" s="1" t="s">
        <v>54</v>
      </c>
      <c r="B144" s="1" t="s">
        <v>54</v>
      </c>
    </row>
    <row r="145" spans="1:2" x14ac:dyDescent="0.25">
      <c r="A145" s="1" t="s">
        <v>308</v>
      </c>
      <c r="B145" s="1" t="s">
        <v>308</v>
      </c>
    </row>
    <row r="146" spans="1:2" x14ac:dyDescent="0.25">
      <c r="A146" s="1" t="s">
        <v>87</v>
      </c>
      <c r="B146" s="1" t="s">
        <v>87</v>
      </c>
    </row>
    <row r="147" spans="1:2" x14ac:dyDescent="0.25">
      <c r="A147" s="1" t="s">
        <v>309</v>
      </c>
      <c r="B147" s="1" t="s">
        <v>309</v>
      </c>
    </row>
    <row r="148" spans="1:2" x14ac:dyDescent="0.25">
      <c r="A148" s="1" t="s">
        <v>310</v>
      </c>
      <c r="B148" s="1" t="s">
        <v>310</v>
      </c>
    </row>
    <row r="149" spans="1:2" x14ac:dyDescent="0.25">
      <c r="A149" s="1" t="s">
        <v>16</v>
      </c>
      <c r="B149" s="1" t="s">
        <v>295</v>
      </c>
    </row>
    <row r="150" spans="1:2" x14ac:dyDescent="0.25">
      <c r="A150" s="1" t="s">
        <v>311</v>
      </c>
      <c r="B150" s="1" t="s">
        <v>299</v>
      </c>
    </row>
    <row r="151" spans="1:2" x14ac:dyDescent="0.25">
      <c r="A151" s="1" t="s">
        <v>312</v>
      </c>
      <c r="B151" s="1" t="s">
        <v>295</v>
      </c>
    </row>
    <row r="152" spans="1:2" x14ac:dyDescent="0.25">
      <c r="A152" s="1" t="s">
        <v>313</v>
      </c>
      <c r="B152" s="1" t="s">
        <v>295</v>
      </c>
    </row>
    <row r="153" spans="1:2" x14ac:dyDescent="0.25">
      <c r="A153" s="1" t="s">
        <v>314</v>
      </c>
      <c r="B153" s="1" t="s">
        <v>301</v>
      </c>
    </row>
    <row r="154" spans="1:2" x14ac:dyDescent="0.25">
      <c r="A154" s="1" t="s">
        <v>315</v>
      </c>
      <c r="B154" s="1" t="s">
        <v>295</v>
      </c>
    </row>
    <row r="155" spans="1:2" x14ac:dyDescent="0.25">
      <c r="A155" s="1" t="s">
        <v>316</v>
      </c>
      <c r="B155" s="1" t="s">
        <v>295</v>
      </c>
    </row>
    <row r="156" spans="1:2" x14ac:dyDescent="0.25">
      <c r="A156" s="1" t="s">
        <v>317</v>
      </c>
      <c r="B156" s="1" t="s">
        <v>299</v>
      </c>
    </row>
    <row r="157" spans="1:2" x14ac:dyDescent="0.25">
      <c r="A157" s="1" t="s">
        <v>318</v>
      </c>
      <c r="B157" s="1" t="s">
        <v>301</v>
      </c>
    </row>
    <row r="158" spans="1:2" x14ac:dyDescent="0.25">
      <c r="A158" s="1" t="s">
        <v>39</v>
      </c>
      <c r="B158" s="1" t="s">
        <v>295</v>
      </c>
    </row>
    <row r="159" spans="1:2" x14ac:dyDescent="0.25">
      <c r="A159" s="1" t="s">
        <v>319</v>
      </c>
      <c r="B159" s="1" t="s">
        <v>299</v>
      </c>
    </row>
    <row r="160" spans="1:2" x14ac:dyDescent="0.25">
      <c r="A160" s="1" t="s">
        <v>40</v>
      </c>
      <c r="B160" s="1" t="s">
        <v>301</v>
      </c>
    </row>
    <row r="161" spans="1:2" x14ac:dyDescent="0.25">
      <c r="A161" s="1" t="s">
        <v>320</v>
      </c>
      <c r="B161" s="1" t="s">
        <v>295</v>
      </c>
    </row>
    <row r="162" spans="1:2" x14ac:dyDescent="0.25">
      <c r="A162" s="1" t="s">
        <v>67</v>
      </c>
      <c r="B162" s="1" t="s">
        <v>295</v>
      </c>
    </row>
    <row r="163" spans="1:2" x14ac:dyDescent="0.25">
      <c r="A163" s="1" t="s">
        <v>321</v>
      </c>
      <c r="B163" s="1" t="s">
        <v>299</v>
      </c>
    </row>
    <row r="164" spans="1:2" x14ac:dyDescent="0.25">
      <c r="A164" s="1" t="s">
        <v>322</v>
      </c>
      <c r="B164" s="1" t="s">
        <v>301</v>
      </c>
    </row>
    <row r="165" spans="1:2" x14ac:dyDescent="0.25">
      <c r="A165" s="1" t="s">
        <v>323</v>
      </c>
      <c r="B165" s="1" t="s">
        <v>295</v>
      </c>
    </row>
    <row r="166" spans="1:2" x14ac:dyDescent="0.25">
      <c r="A166" s="1" t="s">
        <v>324</v>
      </c>
      <c r="B166" s="1" t="s">
        <v>299</v>
      </c>
    </row>
    <row r="167" spans="1:2" x14ac:dyDescent="0.25">
      <c r="A167" s="1" t="s">
        <v>77</v>
      </c>
      <c r="B167" s="1" t="s">
        <v>295</v>
      </c>
    </row>
    <row r="168" spans="1:2" x14ac:dyDescent="0.25">
      <c r="A168" s="1" t="s">
        <v>325</v>
      </c>
      <c r="B168" s="1" t="s">
        <v>299</v>
      </c>
    </row>
    <row r="169" spans="1:2" x14ac:dyDescent="0.25">
      <c r="A169" s="1" t="s">
        <v>326</v>
      </c>
      <c r="B169" s="1" t="s">
        <v>301</v>
      </c>
    </row>
    <row r="170" spans="1:2" x14ac:dyDescent="0.25">
      <c r="A170" s="1" t="s">
        <v>327</v>
      </c>
      <c r="B170" s="1" t="s">
        <v>299</v>
      </c>
    </row>
    <row r="171" spans="1:2" x14ac:dyDescent="0.25">
      <c r="A171" s="1" t="s">
        <v>137</v>
      </c>
      <c r="B171" s="1" t="s">
        <v>295</v>
      </c>
    </row>
    <row r="172" spans="1:2" x14ac:dyDescent="0.25">
      <c r="A172" s="1" t="s">
        <v>328</v>
      </c>
      <c r="B172" s="1" t="s">
        <v>299</v>
      </c>
    </row>
    <row r="173" spans="1:2" x14ac:dyDescent="0.25">
      <c r="A173" s="1" t="s">
        <v>329</v>
      </c>
      <c r="B173" s="1" t="s">
        <v>301</v>
      </c>
    </row>
    <row r="174" spans="1:2" x14ac:dyDescent="0.25">
      <c r="A174" s="1" t="s">
        <v>330</v>
      </c>
      <c r="B174" s="1" t="s">
        <v>295</v>
      </c>
    </row>
    <row r="175" spans="1:2" x14ac:dyDescent="0.25">
      <c r="A175" s="1" t="s">
        <v>331</v>
      </c>
      <c r="B175" s="1" t="s">
        <v>301</v>
      </c>
    </row>
    <row r="176" spans="1:2" x14ac:dyDescent="0.25">
      <c r="A176" s="1" t="s">
        <v>89</v>
      </c>
      <c r="B176" s="1" t="s">
        <v>295</v>
      </c>
    </row>
    <row r="177" spans="1:2" x14ac:dyDescent="0.25">
      <c r="A177" s="1" t="s">
        <v>332</v>
      </c>
      <c r="B177" s="1" t="s">
        <v>299</v>
      </c>
    </row>
    <row r="178" spans="1:2" x14ac:dyDescent="0.25">
      <c r="A178" s="1" t="s">
        <v>333</v>
      </c>
      <c r="B178" s="1" t="s">
        <v>301</v>
      </c>
    </row>
    <row r="179" spans="1:2" x14ac:dyDescent="0.25">
      <c r="A179" s="1" t="s">
        <v>334</v>
      </c>
      <c r="B179" s="1" t="s">
        <v>295</v>
      </c>
    </row>
    <row r="180" spans="1:2" x14ac:dyDescent="0.25">
      <c r="A180" s="1" t="s">
        <v>335</v>
      </c>
      <c r="B180" s="1" t="s">
        <v>301</v>
      </c>
    </row>
    <row r="181" spans="1:2" x14ac:dyDescent="0.25">
      <c r="A181" s="1" t="s">
        <v>336</v>
      </c>
      <c r="B181" s="1" t="s">
        <v>295</v>
      </c>
    </row>
    <row r="182" spans="1:2" x14ac:dyDescent="0.25">
      <c r="A182" s="1" t="s">
        <v>95</v>
      </c>
      <c r="B182" s="1" t="s">
        <v>295</v>
      </c>
    </row>
    <row r="183" spans="1:2" x14ac:dyDescent="0.25">
      <c r="A183" s="1" t="s">
        <v>337</v>
      </c>
      <c r="B183" s="1" t="s">
        <v>299</v>
      </c>
    </row>
    <row r="184" spans="1:2" x14ac:dyDescent="0.25">
      <c r="A184" s="1" t="s">
        <v>96</v>
      </c>
      <c r="B184" s="1" t="s">
        <v>301</v>
      </c>
    </row>
    <row r="185" spans="1:2" x14ac:dyDescent="0.25">
      <c r="A185" s="1" t="s">
        <v>338</v>
      </c>
      <c r="B185" s="1" t="s">
        <v>295</v>
      </c>
    </row>
    <row r="186" spans="1:2" x14ac:dyDescent="0.25">
      <c r="A186" s="1" t="s">
        <v>339</v>
      </c>
      <c r="B186" s="1" t="s">
        <v>299</v>
      </c>
    </row>
    <row r="187" spans="1:2" x14ac:dyDescent="0.25">
      <c r="A187" s="1" t="s">
        <v>340</v>
      </c>
      <c r="B187" s="1" t="s">
        <v>301</v>
      </c>
    </row>
    <row r="188" spans="1:2" x14ac:dyDescent="0.25">
      <c r="A188" s="1" t="s">
        <v>341</v>
      </c>
      <c r="B188" s="1" t="s">
        <v>295</v>
      </c>
    </row>
    <row r="189" spans="1:2" x14ac:dyDescent="0.25">
      <c r="A189" s="1" t="s">
        <v>342</v>
      </c>
      <c r="B189" s="1" t="s">
        <v>295</v>
      </c>
    </row>
    <row r="190" spans="1:2" x14ac:dyDescent="0.25">
      <c r="A190" s="1" t="s">
        <v>343</v>
      </c>
      <c r="B190" s="1" t="s">
        <v>299</v>
      </c>
    </row>
    <row r="191" spans="1:2" x14ac:dyDescent="0.25">
      <c r="A191" s="1" t="s">
        <v>344</v>
      </c>
      <c r="B191" s="1" t="s">
        <v>301</v>
      </c>
    </row>
    <row r="192" spans="1:2" x14ac:dyDescent="0.25">
      <c r="A192" s="1" t="s">
        <v>345</v>
      </c>
      <c r="B192" s="1" t="s">
        <v>295</v>
      </c>
    </row>
    <row r="193" spans="1:2" x14ac:dyDescent="0.25">
      <c r="A193" s="1" t="s">
        <v>346</v>
      </c>
      <c r="B193" s="1" t="s">
        <v>301</v>
      </c>
    </row>
    <row r="194" spans="1:2" x14ac:dyDescent="0.25">
      <c r="A194" s="1" t="s">
        <v>107</v>
      </c>
      <c r="B194" s="1" t="s">
        <v>295</v>
      </c>
    </row>
    <row r="195" spans="1:2" x14ac:dyDescent="0.25">
      <c r="A195" s="1" t="s">
        <v>347</v>
      </c>
      <c r="B195" s="1" t="s">
        <v>301</v>
      </c>
    </row>
    <row r="196" spans="1:2" x14ac:dyDescent="0.25">
      <c r="A196" s="1" t="s">
        <v>348</v>
      </c>
      <c r="B196" s="1" t="s">
        <v>299</v>
      </c>
    </row>
    <row r="197" spans="1:2" x14ac:dyDescent="0.25">
      <c r="A197" s="1" t="s">
        <v>349</v>
      </c>
      <c r="B197" s="1" t="s">
        <v>295</v>
      </c>
    </row>
    <row r="198" spans="1:2" x14ac:dyDescent="0.25">
      <c r="A198" s="1" t="s">
        <v>350</v>
      </c>
      <c r="B198" s="1" t="s">
        <v>299</v>
      </c>
    </row>
    <row r="199" spans="1:2" x14ac:dyDescent="0.25">
      <c r="A199" s="1" t="s">
        <v>351</v>
      </c>
      <c r="B199" s="1" t="s">
        <v>301</v>
      </c>
    </row>
    <row r="200" spans="1:2" x14ac:dyDescent="0.25">
      <c r="A200" s="1" t="s">
        <v>42</v>
      </c>
      <c r="B200" s="1" t="s">
        <v>295</v>
      </c>
    </row>
    <row r="201" spans="1:2" x14ac:dyDescent="0.25">
      <c r="A201" s="1" t="s">
        <v>352</v>
      </c>
      <c r="B201" s="1" t="s">
        <v>299</v>
      </c>
    </row>
    <row r="202" spans="1:2" x14ac:dyDescent="0.25">
      <c r="A202" s="1" t="s">
        <v>353</v>
      </c>
      <c r="B202" s="1" t="s">
        <v>301</v>
      </c>
    </row>
    <row r="203" spans="1:2" x14ac:dyDescent="0.25">
      <c r="A203" s="1" t="s">
        <v>354</v>
      </c>
      <c r="B203" s="1" t="s">
        <v>295</v>
      </c>
    </row>
    <row r="204" spans="1:2" x14ac:dyDescent="0.25">
      <c r="A204" s="1" t="s">
        <v>99</v>
      </c>
      <c r="B204" s="1" t="s">
        <v>295</v>
      </c>
    </row>
    <row r="205" spans="1:2" x14ac:dyDescent="0.25">
      <c r="A205" s="1" t="s">
        <v>100</v>
      </c>
      <c r="B205" s="1" t="s">
        <v>301</v>
      </c>
    </row>
    <row r="206" spans="1:2" x14ac:dyDescent="0.25">
      <c r="A206" s="1" t="s">
        <v>355</v>
      </c>
      <c r="B206" s="1" t="s">
        <v>299</v>
      </c>
    </row>
    <row r="207" spans="1:2" x14ac:dyDescent="0.25">
      <c r="A207" s="1" t="s">
        <v>356</v>
      </c>
      <c r="B207" s="1" t="s">
        <v>295</v>
      </c>
    </row>
    <row r="208" spans="1:2" x14ac:dyDescent="0.25">
      <c r="A208" s="1" t="s">
        <v>145</v>
      </c>
      <c r="B208" s="1" t="s">
        <v>295</v>
      </c>
    </row>
    <row r="209" spans="1:2" x14ac:dyDescent="0.25">
      <c r="A209" s="1" t="s">
        <v>357</v>
      </c>
      <c r="B209" s="1" t="s">
        <v>301</v>
      </c>
    </row>
    <row r="210" spans="1:2" x14ac:dyDescent="0.25">
      <c r="A210" s="1" t="s">
        <v>358</v>
      </c>
      <c r="B210" s="1" t="s">
        <v>299</v>
      </c>
    </row>
    <row r="211" spans="1:2" x14ac:dyDescent="0.25">
      <c r="A211" s="1" t="s">
        <v>359</v>
      </c>
      <c r="B211" s="1" t="s">
        <v>295</v>
      </c>
    </row>
    <row r="212" spans="1:2" x14ac:dyDescent="0.25">
      <c r="A212" s="1" t="s">
        <v>360</v>
      </c>
      <c r="B212" s="1" t="s">
        <v>299</v>
      </c>
    </row>
    <row r="213" spans="1:2" x14ac:dyDescent="0.25">
      <c r="A213" s="1" t="s">
        <v>143</v>
      </c>
      <c r="B213" s="1" t="s">
        <v>301</v>
      </c>
    </row>
    <row r="214" spans="1:2" x14ac:dyDescent="0.25">
      <c r="A214" s="1" t="s">
        <v>361</v>
      </c>
      <c r="B214" s="1" t="s">
        <v>295</v>
      </c>
    </row>
    <row r="215" spans="1:2" x14ac:dyDescent="0.25">
      <c r="A215" s="1" t="s">
        <v>362</v>
      </c>
      <c r="B215" s="1" t="s">
        <v>299</v>
      </c>
    </row>
    <row r="216" spans="1:2" x14ac:dyDescent="0.25">
      <c r="A216" s="1" t="s">
        <v>147</v>
      </c>
      <c r="B216" s="1" t="s">
        <v>301</v>
      </c>
    </row>
    <row r="217" spans="1:2" x14ac:dyDescent="0.25">
      <c r="A217" s="1" t="s">
        <v>363</v>
      </c>
      <c r="B217" s="1" t="s">
        <v>295</v>
      </c>
    </row>
    <row r="218" spans="1:2" x14ac:dyDescent="0.25">
      <c r="A218" s="1" t="s">
        <v>364</v>
      </c>
      <c r="B218" s="1" t="s">
        <v>295</v>
      </c>
    </row>
    <row r="219" spans="1:2" x14ac:dyDescent="0.25">
      <c r="A219" s="1" t="s">
        <v>365</v>
      </c>
      <c r="B219" s="1" t="s">
        <v>301</v>
      </c>
    </row>
    <row r="220" spans="1:2" x14ac:dyDescent="0.25">
      <c r="A220" s="1" t="s">
        <v>15</v>
      </c>
      <c r="B220" s="1" t="s">
        <v>297</v>
      </c>
    </row>
    <row r="221" spans="1:2" x14ac:dyDescent="0.25">
      <c r="A221" s="1" t="s">
        <v>366</v>
      </c>
      <c r="B221" s="1" t="s">
        <v>300</v>
      </c>
    </row>
    <row r="222" spans="1:2" x14ac:dyDescent="0.25">
      <c r="A222" s="1" t="s">
        <v>367</v>
      </c>
      <c r="B222" s="1" t="s">
        <v>297</v>
      </c>
    </row>
    <row r="223" spans="1:2" x14ac:dyDescent="0.25">
      <c r="A223" s="1" t="s">
        <v>368</v>
      </c>
      <c r="B223" s="1" t="s">
        <v>297</v>
      </c>
    </row>
    <row r="224" spans="1:2" x14ac:dyDescent="0.25">
      <c r="A224" s="1" t="s">
        <v>369</v>
      </c>
      <c r="B224" s="1" t="s">
        <v>297</v>
      </c>
    </row>
    <row r="225" spans="1:2" x14ac:dyDescent="0.25">
      <c r="A225" s="1" t="s">
        <v>370</v>
      </c>
      <c r="B225" s="1" t="s">
        <v>303</v>
      </c>
    </row>
    <row r="226" spans="1:2" x14ac:dyDescent="0.25">
      <c r="A226" s="1" t="s">
        <v>371</v>
      </c>
      <c r="B226" s="1" t="s">
        <v>297</v>
      </c>
    </row>
    <row r="227" spans="1:2" x14ac:dyDescent="0.25">
      <c r="A227" s="1" t="s">
        <v>372</v>
      </c>
      <c r="B227" s="1" t="s">
        <v>297</v>
      </c>
    </row>
    <row r="228" spans="1:2" x14ac:dyDescent="0.25">
      <c r="A228" s="1" t="s">
        <v>373</v>
      </c>
      <c r="B228" s="1" t="s">
        <v>297</v>
      </c>
    </row>
    <row r="229" spans="1:2" x14ac:dyDescent="0.25">
      <c r="A229" s="1" t="s">
        <v>374</v>
      </c>
      <c r="B229" s="1" t="s">
        <v>300</v>
      </c>
    </row>
    <row r="230" spans="1:2" x14ac:dyDescent="0.25">
      <c r="A230" s="1" t="s">
        <v>375</v>
      </c>
      <c r="B230" s="1" t="s">
        <v>303</v>
      </c>
    </row>
    <row r="231" spans="1:2" x14ac:dyDescent="0.25">
      <c r="A231" s="1" t="s">
        <v>36</v>
      </c>
      <c r="B231" s="1" t="s">
        <v>297</v>
      </c>
    </row>
    <row r="232" spans="1:2" x14ac:dyDescent="0.25">
      <c r="A232" s="1" t="s">
        <v>37</v>
      </c>
      <c r="B232" s="1" t="s">
        <v>300</v>
      </c>
    </row>
    <row r="233" spans="1:2" x14ac:dyDescent="0.25">
      <c r="A233" s="1" t="s">
        <v>38</v>
      </c>
      <c r="B233" s="1" t="s">
        <v>303</v>
      </c>
    </row>
    <row r="234" spans="1:2" x14ac:dyDescent="0.25">
      <c r="A234" s="1" t="s">
        <v>376</v>
      </c>
      <c r="B234" s="1" t="s">
        <v>297</v>
      </c>
    </row>
    <row r="235" spans="1:2" x14ac:dyDescent="0.25">
      <c r="A235" s="1" t="s">
        <v>377</v>
      </c>
      <c r="B235" s="1" t="s">
        <v>300</v>
      </c>
    </row>
    <row r="236" spans="1:2" x14ac:dyDescent="0.25">
      <c r="A236" s="1" t="s">
        <v>74</v>
      </c>
      <c r="B236" s="1" t="s">
        <v>297</v>
      </c>
    </row>
    <row r="237" spans="1:2" x14ac:dyDescent="0.25">
      <c r="A237" s="1" t="s">
        <v>75</v>
      </c>
      <c r="B237" s="1" t="s">
        <v>300</v>
      </c>
    </row>
    <row r="238" spans="1:2" x14ac:dyDescent="0.25">
      <c r="A238" s="1" t="s">
        <v>76</v>
      </c>
      <c r="B238" s="1" t="s">
        <v>303</v>
      </c>
    </row>
    <row r="239" spans="1:2" x14ac:dyDescent="0.25">
      <c r="A239" s="1" t="s">
        <v>66</v>
      </c>
      <c r="B239" s="1" t="s">
        <v>297</v>
      </c>
    </row>
    <row r="240" spans="1:2" x14ac:dyDescent="0.25">
      <c r="A240" s="1" t="s">
        <v>378</v>
      </c>
      <c r="B240" s="1" t="s">
        <v>300</v>
      </c>
    </row>
    <row r="241" spans="1:2" x14ac:dyDescent="0.25">
      <c r="A241" s="1" t="s">
        <v>379</v>
      </c>
      <c r="B241" s="1" t="s">
        <v>303</v>
      </c>
    </row>
    <row r="242" spans="1:2" x14ac:dyDescent="0.25">
      <c r="A242" s="1" t="s">
        <v>380</v>
      </c>
      <c r="B242" s="1" t="s">
        <v>297</v>
      </c>
    </row>
    <row r="243" spans="1:2" x14ac:dyDescent="0.25">
      <c r="A243" s="1" t="s">
        <v>381</v>
      </c>
      <c r="B243" s="1" t="s">
        <v>300</v>
      </c>
    </row>
    <row r="244" spans="1:2" x14ac:dyDescent="0.25">
      <c r="A244" s="1" t="s">
        <v>382</v>
      </c>
      <c r="B244" s="1" t="s">
        <v>300</v>
      </c>
    </row>
    <row r="245" spans="1:2" x14ac:dyDescent="0.25">
      <c r="A245" s="1" t="s">
        <v>135</v>
      </c>
      <c r="B245" s="1" t="s">
        <v>297</v>
      </c>
    </row>
    <row r="246" spans="1:2" x14ac:dyDescent="0.25">
      <c r="A246" s="1" t="s">
        <v>136</v>
      </c>
      <c r="B246" s="1" t="s">
        <v>300</v>
      </c>
    </row>
    <row r="247" spans="1:2" x14ac:dyDescent="0.25">
      <c r="A247" s="1" t="s">
        <v>383</v>
      </c>
      <c r="B247" s="1" t="s">
        <v>303</v>
      </c>
    </row>
    <row r="248" spans="1:2" x14ac:dyDescent="0.25">
      <c r="A248" s="1" t="s">
        <v>384</v>
      </c>
      <c r="B248" s="1" t="s">
        <v>297</v>
      </c>
    </row>
    <row r="249" spans="1:2" x14ac:dyDescent="0.25">
      <c r="A249" s="1" t="s">
        <v>90</v>
      </c>
      <c r="B249" s="1" t="s">
        <v>303</v>
      </c>
    </row>
    <row r="250" spans="1:2" x14ac:dyDescent="0.25">
      <c r="A250" s="1" t="s">
        <v>385</v>
      </c>
      <c r="B250" s="1" t="s">
        <v>297</v>
      </c>
    </row>
    <row r="251" spans="1:2" x14ac:dyDescent="0.25">
      <c r="A251" s="1" t="s">
        <v>386</v>
      </c>
      <c r="B251" s="1" t="s">
        <v>300</v>
      </c>
    </row>
    <row r="252" spans="1:2" x14ac:dyDescent="0.25">
      <c r="A252" s="1" t="s">
        <v>387</v>
      </c>
      <c r="B252" s="1" t="s">
        <v>303</v>
      </c>
    </row>
    <row r="253" spans="1:2" x14ac:dyDescent="0.25">
      <c r="A253" s="1" t="s">
        <v>388</v>
      </c>
      <c r="B253" s="1" t="s">
        <v>297</v>
      </c>
    </row>
    <row r="254" spans="1:2" x14ac:dyDescent="0.25">
      <c r="A254" s="1" t="s">
        <v>389</v>
      </c>
      <c r="B254" s="1" t="s">
        <v>303</v>
      </c>
    </row>
    <row r="255" spans="1:2" x14ac:dyDescent="0.25">
      <c r="A255" s="1" t="s">
        <v>93</v>
      </c>
      <c r="B255" s="1" t="s">
        <v>297</v>
      </c>
    </row>
    <row r="256" spans="1:2" x14ac:dyDescent="0.25">
      <c r="A256" s="1" t="s">
        <v>94</v>
      </c>
      <c r="B256" s="1" t="s">
        <v>300</v>
      </c>
    </row>
    <row r="257" spans="1:2" x14ac:dyDescent="0.25">
      <c r="A257" s="1" t="s">
        <v>390</v>
      </c>
      <c r="B257" s="1" t="s">
        <v>303</v>
      </c>
    </row>
    <row r="258" spans="1:2" x14ac:dyDescent="0.25">
      <c r="A258" s="1" t="s">
        <v>391</v>
      </c>
      <c r="B258" s="1" t="s">
        <v>297</v>
      </c>
    </row>
    <row r="259" spans="1:2" x14ac:dyDescent="0.25">
      <c r="A259" s="1" t="s">
        <v>392</v>
      </c>
      <c r="B259" s="1" t="s">
        <v>300</v>
      </c>
    </row>
    <row r="260" spans="1:2" x14ac:dyDescent="0.25">
      <c r="A260" s="1" t="s">
        <v>393</v>
      </c>
      <c r="B260" s="1" t="s">
        <v>303</v>
      </c>
    </row>
    <row r="261" spans="1:2" x14ac:dyDescent="0.25">
      <c r="A261" s="1" t="s">
        <v>394</v>
      </c>
      <c r="B261" s="1" t="s">
        <v>300</v>
      </c>
    </row>
    <row r="262" spans="1:2" x14ac:dyDescent="0.25">
      <c r="A262" s="1" t="s">
        <v>395</v>
      </c>
      <c r="B262" s="1" t="s">
        <v>297</v>
      </c>
    </row>
    <row r="263" spans="1:2" x14ac:dyDescent="0.25">
      <c r="A263" s="1" t="s">
        <v>396</v>
      </c>
      <c r="B263" s="1" t="s">
        <v>297</v>
      </c>
    </row>
    <row r="264" spans="1:2" x14ac:dyDescent="0.25">
      <c r="A264" s="1" t="s">
        <v>397</v>
      </c>
      <c r="B264" s="1" t="s">
        <v>300</v>
      </c>
    </row>
    <row r="265" spans="1:2" x14ac:dyDescent="0.25">
      <c r="A265" s="1" t="s">
        <v>398</v>
      </c>
      <c r="B265" s="1" t="s">
        <v>303</v>
      </c>
    </row>
    <row r="266" spans="1:2" x14ac:dyDescent="0.25">
      <c r="A266" s="1" t="s">
        <v>399</v>
      </c>
      <c r="B266" s="1" t="s">
        <v>297</v>
      </c>
    </row>
    <row r="267" spans="1:2" x14ac:dyDescent="0.25">
      <c r="A267" s="1" t="s">
        <v>400</v>
      </c>
      <c r="B267" s="1" t="s">
        <v>303</v>
      </c>
    </row>
    <row r="268" spans="1:2" x14ac:dyDescent="0.25">
      <c r="A268" s="1" t="s">
        <v>108</v>
      </c>
      <c r="B268" s="1" t="s">
        <v>297</v>
      </c>
    </row>
    <row r="269" spans="1:2" x14ac:dyDescent="0.25">
      <c r="A269" s="1" t="s">
        <v>401</v>
      </c>
      <c r="B269" s="1" t="s">
        <v>300</v>
      </c>
    </row>
    <row r="270" spans="1:2" x14ac:dyDescent="0.25">
      <c r="A270" s="1" t="s">
        <v>402</v>
      </c>
      <c r="B270" s="1" t="s">
        <v>303</v>
      </c>
    </row>
    <row r="271" spans="1:2" x14ac:dyDescent="0.25">
      <c r="A271" s="1" t="s">
        <v>403</v>
      </c>
      <c r="B271" s="1" t="s">
        <v>297</v>
      </c>
    </row>
    <row r="272" spans="1:2" x14ac:dyDescent="0.25">
      <c r="A272" s="1" t="s">
        <v>109</v>
      </c>
      <c r="B272" s="1" t="s">
        <v>297</v>
      </c>
    </row>
    <row r="273" spans="1:2" x14ac:dyDescent="0.25">
      <c r="A273" s="1" t="s">
        <v>404</v>
      </c>
      <c r="B273" s="1" t="s">
        <v>300</v>
      </c>
    </row>
    <row r="274" spans="1:2" x14ac:dyDescent="0.25">
      <c r="A274" s="1" t="s">
        <v>110</v>
      </c>
      <c r="B274" s="1" t="s">
        <v>303</v>
      </c>
    </row>
    <row r="275" spans="1:2" x14ac:dyDescent="0.25">
      <c r="A275" s="1" t="s">
        <v>405</v>
      </c>
      <c r="B275" s="1" t="s">
        <v>297</v>
      </c>
    </row>
    <row r="276" spans="1:2" x14ac:dyDescent="0.25">
      <c r="A276" s="1" t="s">
        <v>41</v>
      </c>
      <c r="B276" s="1" t="s">
        <v>297</v>
      </c>
    </row>
    <row r="277" spans="1:2" x14ac:dyDescent="0.25">
      <c r="A277" s="1" t="s">
        <v>406</v>
      </c>
      <c r="B277" s="1" t="s">
        <v>300</v>
      </c>
    </row>
    <row r="278" spans="1:2" x14ac:dyDescent="0.25">
      <c r="A278" s="1" t="s">
        <v>407</v>
      </c>
      <c r="B278" s="1" t="s">
        <v>303</v>
      </c>
    </row>
    <row r="279" spans="1:2" x14ac:dyDescent="0.25">
      <c r="A279" s="1" t="s">
        <v>408</v>
      </c>
      <c r="B279" s="1" t="s">
        <v>303</v>
      </c>
    </row>
    <row r="280" spans="1:2" x14ac:dyDescent="0.25">
      <c r="A280" s="1" t="s">
        <v>409</v>
      </c>
      <c r="B280" s="1" t="s">
        <v>297</v>
      </c>
    </row>
    <row r="281" spans="1:2" x14ac:dyDescent="0.25">
      <c r="A281" s="1" t="s">
        <v>97</v>
      </c>
      <c r="B281" s="1" t="s">
        <v>297</v>
      </c>
    </row>
    <row r="282" spans="1:2" x14ac:dyDescent="0.25">
      <c r="A282" s="1" t="s">
        <v>410</v>
      </c>
      <c r="B282" s="1" t="s">
        <v>300</v>
      </c>
    </row>
    <row r="283" spans="1:2" x14ac:dyDescent="0.25">
      <c r="A283" s="1" t="s">
        <v>98</v>
      </c>
      <c r="B283" s="1" t="s">
        <v>303</v>
      </c>
    </row>
    <row r="284" spans="1:2" x14ac:dyDescent="0.25">
      <c r="A284" s="1" t="s">
        <v>411</v>
      </c>
      <c r="B284" s="1" t="s">
        <v>297</v>
      </c>
    </row>
    <row r="285" spans="1:2" x14ac:dyDescent="0.25">
      <c r="A285" s="1" t="s">
        <v>412</v>
      </c>
      <c r="B285" s="1" t="s">
        <v>297</v>
      </c>
    </row>
    <row r="286" spans="1:2" x14ac:dyDescent="0.25">
      <c r="A286" s="1" t="s">
        <v>413</v>
      </c>
      <c r="B286" s="1" t="s">
        <v>303</v>
      </c>
    </row>
    <row r="287" spans="1:2" x14ac:dyDescent="0.25">
      <c r="A287" s="1" t="s">
        <v>144</v>
      </c>
      <c r="B287" s="1" t="s">
        <v>297</v>
      </c>
    </row>
    <row r="288" spans="1:2" x14ac:dyDescent="0.25">
      <c r="A288" s="1" t="s">
        <v>146</v>
      </c>
      <c r="B288" s="1" t="s">
        <v>300</v>
      </c>
    </row>
    <row r="289" spans="1:2" x14ac:dyDescent="0.25">
      <c r="A289" s="1" t="s">
        <v>414</v>
      </c>
      <c r="B289" s="1" t="s">
        <v>303</v>
      </c>
    </row>
    <row r="290" spans="1:2" x14ac:dyDescent="0.25">
      <c r="A290" s="1" t="s">
        <v>415</v>
      </c>
      <c r="B290" s="1" t="s">
        <v>297</v>
      </c>
    </row>
    <row r="291" spans="1:2" x14ac:dyDescent="0.25">
      <c r="A291" s="1" t="s">
        <v>416</v>
      </c>
      <c r="B291" s="1" t="s">
        <v>300</v>
      </c>
    </row>
    <row r="292" spans="1:2" x14ac:dyDescent="0.25">
      <c r="A292" s="1" t="s">
        <v>417</v>
      </c>
      <c r="B292" s="1" t="s">
        <v>303</v>
      </c>
    </row>
    <row r="293" spans="1:2" x14ac:dyDescent="0.25">
      <c r="A293" s="1" t="s">
        <v>418</v>
      </c>
      <c r="B293" s="1" t="s">
        <v>297</v>
      </c>
    </row>
    <row r="294" spans="1:2" x14ac:dyDescent="0.25">
      <c r="A294" s="1" t="s">
        <v>419</v>
      </c>
      <c r="B294" s="1" t="s">
        <v>300</v>
      </c>
    </row>
    <row r="295" spans="1:2" x14ac:dyDescent="0.25">
      <c r="A295" s="1" t="s">
        <v>420</v>
      </c>
      <c r="B295" s="1" t="s">
        <v>303</v>
      </c>
    </row>
    <row r="296" spans="1:2" x14ac:dyDescent="0.25">
      <c r="A296" s="1" t="s">
        <v>421</v>
      </c>
      <c r="B296" s="1" t="s">
        <v>297</v>
      </c>
    </row>
    <row r="297" spans="1:2" x14ac:dyDescent="0.25">
      <c r="A297" s="1" t="s">
        <v>422</v>
      </c>
      <c r="B297" s="1" t="s">
        <v>297</v>
      </c>
    </row>
    <row r="298" spans="1:2" x14ac:dyDescent="0.25">
      <c r="A298" s="1" t="s">
        <v>423</v>
      </c>
      <c r="B298" s="1" t="s">
        <v>303</v>
      </c>
    </row>
  </sheetData>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Correction Adjustments</vt:lpstr>
      <vt:lpstr>Module C Corrected</vt:lpstr>
      <vt:lpstr>Module C Initial</vt:lpstr>
      <vt:lpstr>DOS Adjustments Detail</vt:lpstr>
      <vt:lpstr>Interest on True-Up</vt:lpstr>
      <vt:lpstr>Interest Rate</vt:lpstr>
      <vt:lpstr>Lookup Tables</vt:lpstr>
      <vt:lpstr>'Correction Adjustments'!Print_Titles</vt:lpstr>
      <vt:lpstr>'DOS Adjustments Detail'!Print_Titles</vt:lpstr>
      <vt:lpstr>'Interest on True-Up'!Print_Titles</vt:lpstr>
      <vt:lpstr>'Interest Rate'!Print_Titles</vt:lpstr>
      <vt:lpstr>'Lookup Tables'!Print_Titles</vt:lpstr>
      <vt:lpstr>'Module C Corrected'!Print_Titles</vt:lpstr>
      <vt:lpstr>'Module C Initial'!Print_Titles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2021-09-08T18:43:52Z</dcterms:modified>
</cp:coreProperties>
</file>